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79FB80D2-8366-4BB3-9C15-B307276E60A9}" xr6:coauthVersionLast="40" xr6:coauthVersionMax="40" xr10:uidLastSave="{00000000-0000-0000-0000-000000000000}"/>
  <bookViews>
    <workbookView xWindow="-4140" yWindow="1545" windowWidth="24435" windowHeight="9240" tabRatio="563" firstSheet="2" activeTab="5" xr2:uid="{00000000-000D-0000-FFFF-FFFF00000000}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91029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4" i="41" l="1"/>
  <c r="R95" i="41" s="1"/>
  <c r="F49" i="41"/>
  <c r="F56" i="41" s="1"/>
  <c r="F53" i="41" l="1"/>
  <c r="F57" i="41"/>
  <c r="F54" i="41"/>
  <c r="F58" i="41"/>
  <c r="F55" i="41"/>
  <c r="G23" i="32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G21" i="32"/>
  <c r="G19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P5" i="41"/>
  <c r="L5" i="41"/>
  <c r="H5" i="41"/>
  <c r="AE5" i="4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O529" i="36" s="1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 s="1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AE94" i="41" l="1"/>
  <c r="AE95" i="41" s="1"/>
  <c r="T94" i="41"/>
  <c r="T95" i="41" s="1"/>
  <c r="X94" i="4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V31" i="32" l="1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l="1"/>
  <c r="G7" i="5" s="1"/>
  <c r="G8" i="5" s="1"/>
  <c r="G8" i="4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V72" i="32" l="1"/>
  <c r="V83" i="32" s="1"/>
  <c r="V70" i="32"/>
  <c r="V81" i="32" s="1"/>
  <c r="V71" i="32"/>
  <c r="V82" i="32" s="1"/>
  <c r="V69" i="32" l="1"/>
  <c r="V80" i="32" s="1"/>
  <c r="V67" i="32" l="1"/>
  <c r="V78" i="32" s="1"/>
  <c r="V68" i="32"/>
  <c r="V79" i="32" s="1"/>
  <c r="V66" i="32"/>
  <c r="W72" i="32" l="1"/>
  <c r="W83" i="32" s="1"/>
  <c r="W67" i="32"/>
  <c r="W78" i="32" s="1"/>
  <c r="W71" i="32"/>
  <c r="W82" i="32" s="1"/>
  <c r="W70" i="32"/>
  <c r="W81" i="32" s="1"/>
  <c r="V77" i="32"/>
  <c r="W68" i="32"/>
  <c r="W79" i="32" s="1"/>
  <c r="W69" i="32" l="1"/>
  <c r="W80" i="32" s="1"/>
  <c r="W66" i="32"/>
  <c r="W77" i="32" l="1"/>
  <c r="X68" i="32" l="1"/>
  <c r="X79" i="32" s="1"/>
  <c r="X69" i="32"/>
  <c r="X80" i="32" s="1"/>
  <c r="X71" i="32" l="1"/>
  <c r="X82" i="32" s="1"/>
  <c r="X72" i="32"/>
  <c r="X83" i="32" s="1"/>
  <c r="X67" i="32"/>
  <c r="X78" i="32" s="1"/>
  <c r="X70" i="32" l="1"/>
  <c r="X81" i="32" s="1"/>
  <c r="Y72" i="32"/>
  <c r="Y83" i="32" s="1"/>
  <c r="Y69" i="32"/>
  <c r="Y80" i="32" s="1"/>
  <c r="Y68" i="32"/>
  <c r="Y79" i="32" s="1"/>
  <c r="X66" i="32"/>
  <c r="X77" i="32" l="1"/>
  <c r="Y67" i="32"/>
  <c r="Y78" i="32" s="1"/>
  <c r="Y70" i="32" l="1"/>
  <c r="Y81" i="32" s="1"/>
  <c r="Y71" i="32"/>
  <c r="Y82" i="32" s="1"/>
  <c r="Y66" i="32"/>
  <c r="Y77" i="32" l="1"/>
  <c r="T65" i="32" s="1"/>
  <c r="T64" i="32"/>
  <c r="F28" i="4" l="1"/>
  <c r="G24" i="4" s="1"/>
  <c r="F39" i="4"/>
  <c r="G35" i="4" s="1"/>
  <c r="F49" i="4"/>
  <c r="G46" i="4" s="1"/>
  <c r="F61" i="4"/>
  <c r="G58" i="4" s="1"/>
  <c r="F72" i="4"/>
  <c r="G69" i="4" s="1"/>
  <c r="G42" i="4" l="1"/>
  <c r="G40" i="4"/>
  <c r="G37" i="4"/>
  <c r="G38" i="4"/>
  <c r="G33" i="5" s="1"/>
  <c r="G30" i="41"/>
  <c r="G31" i="5"/>
  <c r="G31" i="41"/>
  <c r="G71" i="4"/>
  <c r="G62" i="5" s="1"/>
  <c r="G70" i="4"/>
  <c r="G75" i="4"/>
  <c r="G33" i="41"/>
  <c r="G60" i="5"/>
  <c r="G73" i="4"/>
  <c r="G40" i="5"/>
  <c r="G47" i="4"/>
  <c r="G48" i="4"/>
  <c r="G42" i="5" s="1"/>
  <c r="G52" i="4"/>
  <c r="G50" i="4"/>
  <c r="G32" i="41"/>
  <c r="G62" i="4"/>
  <c r="G60" i="4"/>
  <c r="G52" i="5" s="1"/>
  <c r="G50" i="5"/>
  <c r="G59" i="4"/>
  <c r="G64" i="4"/>
  <c r="G26" i="4"/>
  <c r="G22" i="5"/>
  <c r="G31" i="4"/>
  <c r="G27" i="4"/>
  <c r="G24" i="5" s="1"/>
  <c r="G29" i="41"/>
  <c r="G29" i="4"/>
  <c r="F22" i="4"/>
  <c r="F17" i="4"/>
  <c r="G14" i="4" s="1"/>
  <c r="D28" i="36" l="1"/>
  <c r="D556" i="36" s="1"/>
  <c r="G43" i="5"/>
  <c r="D44" i="36"/>
  <c r="G61" i="5"/>
  <c r="D16" i="36" s="1"/>
  <c r="D619" i="36" s="1"/>
  <c r="D27" i="36"/>
  <c r="D525" i="36" s="1"/>
  <c r="G34" i="5"/>
  <c r="G25" i="5"/>
  <c r="D26" i="36"/>
  <c r="D494" i="36" s="1"/>
  <c r="G54" i="5"/>
  <c r="G63" i="4"/>
  <c r="G55" i="5" s="1"/>
  <c r="D30" i="36"/>
  <c r="D618" i="36" s="1"/>
  <c r="G63" i="5"/>
  <c r="G26" i="5"/>
  <c r="G30" i="4"/>
  <c r="G27" i="5" s="1"/>
  <c r="D40" i="36"/>
  <c r="G23" i="5"/>
  <c r="D12" i="36" s="1"/>
  <c r="D495" i="36" s="1"/>
  <c r="G51" i="5"/>
  <c r="D15" i="36" s="1"/>
  <c r="D588" i="36" s="1"/>
  <c r="D43" i="36"/>
  <c r="G44" i="5"/>
  <c r="G51" i="4"/>
  <c r="G45" i="5" s="1"/>
  <c r="D42" i="36"/>
  <c r="G41" i="5"/>
  <c r="D14" i="36" s="1"/>
  <c r="D557" i="36" s="1"/>
  <c r="G32" i="5"/>
  <c r="D13" i="36" s="1"/>
  <c r="D526" i="36" s="1"/>
  <c r="D41" i="36"/>
  <c r="G35" i="5"/>
  <c r="G41" i="4"/>
  <c r="G36" i="5" s="1"/>
  <c r="G28" i="41"/>
  <c r="G16" i="4"/>
  <c r="G15" i="5" s="1"/>
  <c r="G18" i="4"/>
  <c r="G15" i="4"/>
  <c r="G20" i="4"/>
  <c r="G13" i="5"/>
  <c r="D29" i="36"/>
  <c r="D587" i="36" s="1"/>
  <c r="G53" i="5"/>
  <c r="G74" i="4"/>
  <c r="G65" i="5" s="1"/>
  <c r="G64" i="5"/>
  <c r="G14" i="5" l="1"/>
  <c r="D11" i="36" s="1"/>
  <c r="D464" i="36" s="1"/>
  <c r="D39" i="36"/>
  <c r="D71" i="36"/>
  <c r="E17" i="40"/>
  <c r="D75" i="36"/>
  <c r="E21" i="40"/>
  <c r="E20" i="40"/>
  <c r="D74" i="36"/>
  <c r="D25" i="36"/>
  <c r="D463" i="36" s="1"/>
  <c r="G16" i="5"/>
  <c r="E18" i="40"/>
  <c r="D72" i="36"/>
  <c r="G19" i="4"/>
  <c r="G18" i="5" s="1"/>
  <c r="G17" i="5"/>
  <c r="D73" i="36"/>
  <c r="E19" i="40"/>
  <c r="D88" i="36" l="1"/>
  <c r="E29" i="40"/>
  <c r="D166" i="36"/>
  <c r="E16" i="40"/>
  <c r="D70" i="36"/>
  <c r="D90" i="36"/>
  <c r="E31" i="40"/>
  <c r="D168" i="36"/>
  <c r="D89" i="36"/>
  <c r="E30" i="40"/>
  <c r="D167" i="36"/>
  <c r="E32" i="40"/>
  <c r="D169" i="36"/>
  <c r="D91" i="36"/>
  <c r="D92" i="36"/>
  <c r="E33" i="40"/>
  <c r="D170" i="36"/>
  <c r="D102" i="36" l="1"/>
  <c r="H45" i="41"/>
  <c r="D165" i="36"/>
  <c r="D87" i="36"/>
  <c r="E28" i="40"/>
  <c r="D105" i="36"/>
  <c r="H48" i="41"/>
  <c r="H47" i="41"/>
  <c r="D104" i="36"/>
  <c r="D103" i="36"/>
  <c r="H46" i="41"/>
  <c r="H44" i="41"/>
  <c r="D101" i="36"/>
  <c r="D116" i="36" l="1"/>
  <c r="D589" i="36"/>
  <c r="D171" i="36"/>
  <c r="D176" i="36" s="1"/>
  <c r="D100" i="36"/>
  <c r="H43" i="41"/>
  <c r="H49" i="41" s="1"/>
  <c r="H53" i="41" s="1"/>
  <c r="D496" i="36"/>
  <c r="D113" i="36"/>
  <c r="D558" i="36"/>
  <c r="D115" i="36"/>
  <c r="D117" i="36"/>
  <c r="D620" i="36"/>
  <c r="D527" i="36"/>
  <c r="D114" i="36"/>
  <c r="H57" i="41" l="1"/>
  <c r="H55" i="41"/>
  <c r="D524" i="36"/>
  <c r="D493" i="36"/>
  <c r="H56" i="41"/>
  <c r="D112" i="36"/>
  <c r="D465" i="36"/>
  <c r="H54" i="41"/>
  <c r="D175" i="36"/>
  <c r="D177" i="36"/>
  <c r="D178" i="36"/>
  <c r="D181" i="36"/>
  <c r="D180" i="36"/>
  <c r="D179" i="36"/>
  <c r="D586" i="36"/>
  <c r="D617" i="36"/>
  <c r="D555" i="36"/>
  <c r="H58" i="41"/>
  <c r="D462" i="36" l="1"/>
  <c r="D182" i="36"/>
  <c r="D214" i="36"/>
  <c r="D215" i="36" s="1"/>
  <c r="D118" i="36"/>
  <c r="D123" i="36" s="1"/>
  <c r="D133" i="36" s="1"/>
  <c r="D146" i="36" s="1"/>
  <c r="D223" i="36" l="1"/>
  <c r="D219" i="36"/>
  <c r="D220" i="36"/>
  <c r="D234" i="36"/>
  <c r="D231" i="36"/>
  <c r="D218" i="36"/>
  <c r="D232" i="36"/>
  <c r="D217" i="36"/>
  <c r="D229" i="36"/>
  <c r="D230" i="36"/>
  <c r="D233" i="36"/>
  <c r="D235" i="36"/>
  <c r="D222" i="36"/>
  <c r="D132" i="36"/>
  <c r="D135" i="36"/>
  <c r="D148" i="36" s="1"/>
  <c r="D138" i="36"/>
  <c r="D151" i="36" s="1"/>
  <c r="D134" i="36"/>
  <c r="D147" i="36" s="1"/>
  <c r="D137" i="36"/>
  <c r="D150" i="36" s="1"/>
  <c r="D136" i="36"/>
  <c r="D149" i="36" s="1"/>
  <c r="D139" i="36" l="1"/>
  <c r="D141" i="36" s="1"/>
  <c r="D145" i="36"/>
  <c r="D152" i="36" s="1"/>
  <c r="D239" i="36"/>
  <c r="D240" i="36" s="1"/>
  <c r="D245" i="36" l="1"/>
  <c r="D254" i="36"/>
  <c r="D260" i="36"/>
  <c r="D259" i="36"/>
  <c r="D247" i="36"/>
  <c r="D256" i="36"/>
  <c r="D248" i="36"/>
  <c r="D258" i="36"/>
  <c r="D257" i="36"/>
  <c r="D242" i="36"/>
  <c r="D255" i="36"/>
  <c r="D246" i="36"/>
  <c r="D244" i="36"/>
  <c r="D190" i="36"/>
  <c r="D193" i="36"/>
  <c r="D203" i="36" s="1"/>
  <c r="D195" i="36"/>
  <c r="D205" i="36" s="1"/>
  <c r="D194" i="36"/>
  <c r="D204" i="36" s="1"/>
  <c r="D191" i="36"/>
  <c r="D201" i="36" s="1"/>
  <c r="D192" i="36"/>
  <c r="D202" i="36" s="1"/>
  <c r="D196" i="36"/>
  <c r="D206" i="36" s="1"/>
  <c r="D200" i="36" l="1"/>
  <c r="D207" i="36" s="1"/>
  <c r="D197" i="36"/>
  <c r="D209" i="36" s="1"/>
  <c r="D221" i="36" s="1"/>
  <c r="D224" i="36" s="1"/>
  <c r="D226" i="36" s="1"/>
  <c r="D243" i="36" s="1"/>
  <c r="D249" i="36" s="1"/>
  <c r="D251" i="36" s="1"/>
  <c r="D264" i="36"/>
  <c r="D265" i="36" s="1"/>
  <c r="D272" i="36" l="1"/>
  <c r="D271" i="36"/>
  <c r="D281" i="36"/>
  <c r="D283" i="36"/>
  <c r="D279" i="36"/>
  <c r="D269" i="36"/>
  <c r="D280" i="36"/>
  <c r="D267" i="36"/>
  <c r="D273" i="36"/>
  <c r="D284" i="36"/>
  <c r="D268" i="36"/>
  <c r="D285" i="36"/>
  <c r="D282" i="36"/>
  <c r="D270" i="36"/>
  <c r="D289" i="36" l="1"/>
  <c r="D290" i="36" s="1"/>
  <c r="D298" i="36" s="1"/>
  <c r="D274" i="36"/>
  <c r="D276" i="36" s="1"/>
  <c r="D293" i="36" l="1"/>
  <c r="D292" i="36"/>
  <c r="D297" i="36"/>
  <c r="D295" i="36"/>
  <c r="D296" i="36"/>
  <c r="D310" i="36"/>
  <c r="D309" i="36"/>
  <c r="D294" i="36"/>
  <c r="D305" i="36"/>
  <c r="D307" i="36"/>
  <c r="D308" i="36"/>
  <c r="D304" i="36"/>
  <c r="D306" i="36"/>
  <c r="D314" i="36" l="1"/>
  <c r="D315" i="36" s="1"/>
  <c r="D317" i="36" s="1"/>
  <c r="D299" i="36"/>
  <c r="D301" i="36" s="1"/>
  <c r="D323" i="36" l="1"/>
  <c r="D331" i="36"/>
  <c r="D322" i="36"/>
  <c r="D335" i="36"/>
  <c r="D330" i="36"/>
  <c r="D332" i="36"/>
  <c r="D319" i="36"/>
  <c r="D333" i="36"/>
  <c r="D321" i="36"/>
  <c r="D329" i="36"/>
  <c r="D320" i="36"/>
  <c r="D334" i="36"/>
  <c r="D318" i="36"/>
  <c r="D324" i="36" l="1"/>
  <c r="D326" i="36" s="1"/>
  <c r="D339" i="36"/>
  <c r="D340" i="36" s="1"/>
  <c r="D344" i="36" s="1"/>
  <c r="D360" i="36" l="1"/>
  <c r="D345" i="36"/>
  <c r="D358" i="36"/>
  <c r="D354" i="36"/>
  <c r="D348" i="36"/>
  <c r="D347" i="36"/>
  <c r="D346" i="36"/>
  <c r="D357" i="36"/>
  <c r="D355" i="36"/>
  <c r="D356" i="36"/>
  <c r="D359" i="36"/>
  <c r="D343" i="36"/>
  <c r="D342" i="36"/>
  <c r="D364" i="36" l="1"/>
  <c r="D365" i="36" s="1"/>
  <c r="D381" i="36" s="1"/>
  <c r="D349" i="36"/>
  <c r="D351" i="36" s="1"/>
  <c r="D373" i="36" l="1"/>
  <c r="D396" i="36" s="1"/>
  <c r="D407" i="36" s="1"/>
  <c r="D382" i="36"/>
  <c r="D372" i="36"/>
  <c r="D395" i="36" s="1"/>
  <c r="D406" i="36" s="1"/>
  <c r="D384" i="36"/>
  <c r="D369" i="36"/>
  <c r="D392" i="36" s="1"/>
  <c r="D419" i="36" s="1"/>
  <c r="D492" i="36" s="1"/>
  <c r="D499" i="36" s="1"/>
  <c r="D367" i="36"/>
  <c r="D390" i="36" s="1"/>
  <c r="D401" i="36" s="1"/>
  <c r="D368" i="36"/>
  <c r="D391" i="36" s="1"/>
  <c r="D402" i="36" s="1"/>
  <c r="D385" i="36"/>
  <c r="D380" i="36"/>
  <c r="D370" i="36"/>
  <c r="D393" i="36" s="1"/>
  <c r="D420" i="36" s="1"/>
  <c r="D523" i="36" s="1"/>
  <c r="D530" i="36" s="1"/>
  <c r="D532" i="36" s="1"/>
  <c r="D538" i="36" s="1"/>
  <c r="D383" i="36"/>
  <c r="D379" i="36"/>
  <c r="D371" i="36"/>
  <c r="D394" i="36" s="1"/>
  <c r="D421" i="36" s="1"/>
  <c r="D554" i="36" s="1"/>
  <c r="D561" i="36" s="1"/>
  <c r="D417" i="36" l="1"/>
  <c r="D429" i="36" s="1"/>
  <c r="D436" i="36" s="1"/>
  <c r="D440" i="36" s="1"/>
  <c r="D447" i="36" s="1"/>
  <c r="D403" i="36"/>
  <c r="D423" i="36"/>
  <c r="D616" i="36" s="1"/>
  <c r="D623" i="36" s="1"/>
  <c r="D625" i="36" s="1"/>
  <c r="D534" i="36"/>
  <c r="D540" i="36" s="1"/>
  <c r="D533" i="36"/>
  <c r="D539" i="36" s="1"/>
  <c r="D405" i="36"/>
  <c r="D422" i="36"/>
  <c r="D585" i="36" s="1"/>
  <c r="D592" i="36" s="1"/>
  <c r="D594" i="36" s="1"/>
  <c r="D374" i="36"/>
  <c r="D376" i="36" s="1"/>
  <c r="D404" i="36"/>
  <c r="D418" i="36"/>
  <c r="D461" i="36" s="1"/>
  <c r="D468" i="36" s="1"/>
  <c r="D470" i="36" s="1"/>
  <c r="D476" i="36" s="1"/>
  <c r="D397" i="36"/>
  <c r="D564" i="36"/>
  <c r="D570" i="36" s="1"/>
  <c r="D563" i="36"/>
  <c r="D565" i="36"/>
  <c r="D571" i="36" s="1"/>
  <c r="D501" i="36"/>
  <c r="D502" i="36"/>
  <c r="D508" i="36" s="1"/>
  <c r="D503" i="36"/>
  <c r="D509" i="36" s="1"/>
  <c r="D439" i="36" l="1"/>
  <c r="D446" i="36" s="1"/>
  <c r="D438" i="36"/>
  <c r="D445" i="36" s="1"/>
  <c r="D626" i="36"/>
  <c r="D632" i="36" s="1"/>
  <c r="D627" i="36"/>
  <c r="D633" i="36" s="1"/>
  <c r="D535" i="36"/>
  <c r="D542" i="36" s="1"/>
  <c r="D543" i="36" s="1"/>
  <c r="D548" i="36" s="1"/>
  <c r="D669" i="36" s="1"/>
  <c r="D717" i="36" s="1"/>
  <c r="D537" i="36"/>
  <c r="D595" i="36"/>
  <c r="D601" i="36" s="1"/>
  <c r="D596" i="36"/>
  <c r="D602" i="36" s="1"/>
  <c r="D472" i="36"/>
  <c r="D478" i="36" s="1"/>
  <c r="D471" i="36"/>
  <c r="D477" i="36" s="1"/>
  <c r="D504" i="36"/>
  <c r="D511" i="36" s="1"/>
  <c r="D507" i="36"/>
  <c r="D506" i="36" s="1"/>
  <c r="D600" i="36"/>
  <c r="D566" i="36"/>
  <c r="D573" i="36" s="1"/>
  <c r="D569" i="36"/>
  <c r="D568" i="36" s="1"/>
  <c r="D631" i="36"/>
  <c r="D444" i="36" l="1"/>
  <c r="D441" i="36"/>
  <c r="D449" i="36" s="1"/>
  <c r="D450" i="36" s="1"/>
  <c r="D455" i="36" s="1"/>
  <c r="D666" i="36" s="1"/>
  <c r="D630" i="36"/>
  <c r="D544" i="36"/>
  <c r="D545" i="36" s="1"/>
  <c r="D550" i="36" s="1"/>
  <c r="D691" i="36" s="1"/>
  <c r="D628" i="36"/>
  <c r="D635" i="36" s="1"/>
  <c r="D636" i="36" s="1"/>
  <c r="D641" i="36" s="1"/>
  <c r="D672" i="36" s="1"/>
  <c r="D720" i="36" s="1"/>
  <c r="D597" i="36"/>
  <c r="D604" i="36" s="1"/>
  <c r="D605" i="36" s="1"/>
  <c r="D610" i="36" s="1"/>
  <c r="D671" i="36" s="1"/>
  <c r="D719" i="36" s="1"/>
  <c r="D599" i="36"/>
  <c r="D475" i="36"/>
  <c r="D473" i="36"/>
  <c r="D480" i="36" s="1"/>
  <c r="D481" i="36" s="1"/>
  <c r="D486" i="36" s="1"/>
  <c r="D667" i="36" s="1"/>
  <c r="D715" i="36" s="1"/>
  <c r="D574" i="36"/>
  <c r="D579" i="36" s="1"/>
  <c r="D670" i="36" s="1"/>
  <c r="D718" i="36" s="1"/>
  <c r="D512" i="36"/>
  <c r="D451" i="36" l="1"/>
  <c r="D456" i="36" s="1"/>
  <c r="D677" i="36" s="1"/>
  <c r="D726" i="36" s="1"/>
  <c r="D549" i="36"/>
  <c r="D680" i="36" s="1"/>
  <c r="D729" i="36" s="1"/>
  <c r="D482" i="36"/>
  <c r="D487" i="36" s="1"/>
  <c r="D678" i="36" s="1"/>
  <c r="D727" i="36" s="1"/>
  <c r="D575" i="36"/>
  <c r="D580" i="36" s="1"/>
  <c r="D681" i="36" s="1"/>
  <c r="D730" i="36" s="1"/>
  <c r="D517" i="36"/>
  <c r="D668" i="36" s="1"/>
  <c r="D716" i="36" s="1"/>
  <c r="D513" i="36"/>
  <c r="D606" i="36"/>
  <c r="D611" i="36" s="1"/>
  <c r="D682" i="36" s="1"/>
  <c r="D731" i="36" s="1"/>
  <c r="D452" i="36"/>
  <c r="D457" i="36" s="1"/>
  <c r="D688" i="36" s="1"/>
  <c r="D738" i="36" s="1"/>
  <c r="D637" i="36"/>
  <c r="D642" i="36" s="1"/>
  <c r="D683" i="36" s="1"/>
  <c r="D732" i="36" s="1"/>
  <c r="D741" i="36"/>
  <c r="D703" i="36"/>
  <c r="D483" i="36" l="1"/>
  <c r="D488" i="36" s="1"/>
  <c r="D689" i="36" s="1"/>
  <c r="D739" i="36" s="1"/>
  <c r="D576" i="36"/>
  <c r="D581" i="36" s="1"/>
  <c r="D692" i="36" s="1"/>
  <c r="D742" i="36" s="1"/>
  <c r="D663" i="36"/>
  <c r="D700" i="36"/>
  <c r="G9" i="4" s="1"/>
  <c r="H7" i="4" s="1"/>
  <c r="D518" i="36"/>
  <c r="D679" i="36" s="1"/>
  <c r="D728" i="36" s="1"/>
  <c r="D514" i="36"/>
  <c r="D519" i="36" s="1"/>
  <c r="D690" i="36" s="1"/>
  <c r="D638" i="36"/>
  <c r="D643" i="36" s="1"/>
  <c r="D694" i="36" s="1"/>
  <c r="D706" i="36" s="1"/>
  <c r="D607" i="36"/>
  <c r="D612" i="36" s="1"/>
  <c r="D693" i="36" s="1"/>
  <c r="D705" i="36" s="1"/>
  <c r="E7" i="40"/>
  <c r="D755" i="36"/>
  <c r="G39" i="4"/>
  <c r="H35" i="4" s="1"/>
  <c r="D752" i="36" l="1"/>
  <c r="E4" i="40"/>
  <c r="D704" i="36"/>
  <c r="G49" i="4" s="1"/>
  <c r="H46" i="4" s="1"/>
  <c r="D701" i="36"/>
  <c r="G17" i="4" s="1"/>
  <c r="H14" i="4" s="1"/>
  <c r="D743" i="36"/>
  <c r="D702" i="36"/>
  <c r="D740" i="36"/>
  <c r="D744" i="36"/>
  <c r="G61" i="4"/>
  <c r="H58" i="4" s="1"/>
  <c r="E9" i="40"/>
  <c r="D757" i="36"/>
  <c r="G72" i="4"/>
  <c r="H69" i="4" s="1"/>
  <c r="D758" i="36"/>
  <c r="E10" i="40"/>
  <c r="H38" i="4"/>
  <c r="H33" i="5" s="1"/>
  <c r="H31" i="5"/>
  <c r="H31" i="41"/>
  <c r="H37" i="4"/>
  <c r="H42" i="4"/>
  <c r="H40" i="4"/>
  <c r="H30" i="41"/>
  <c r="H10" i="4"/>
  <c r="H7" i="5" s="1"/>
  <c r="H8" i="5" s="1"/>
  <c r="H8" i="4"/>
  <c r="H5" i="5"/>
  <c r="D756" i="36" l="1"/>
  <c r="E8" i="40"/>
  <c r="D753" i="36"/>
  <c r="E5" i="40"/>
  <c r="H18" i="4"/>
  <c r="H13" i="5"/>
  <c r="H16" i="4"/>
  <c r="H15" i="5" s="1"/>
  <c r="H15" i="4"/>
  <c r="H20" i="4"/>
  <c r="H28" i="41"/>
  <c r="E6" i="40"/>
  <c r="D754" i="36"/>
  <c r="G28" i="4"/>
  <c r="H24" i="4" s="1"/>
  <c r="H50" i="4"/>
  <c r="H48" i="4"/>
  <c r="H42" i="5" s="1"/>
  <c r="H52" i="4"/>
  <c r="H40" i="5"/>
  <c r="H47" i="4"/>
  <c r="H50" i="5"/>
  <c r="H32" i="41"/>
  <c r="H64" i="4"/>
  <c r="H62" i="4"/>
  <c r="H59" i="4"/>
  <c r="H60" i="4"/>
  <c r="H52" i="5" s="1"/>
  <c r="H70" i="4"/>
  <c r="H71" i="4"/>
  <c r="H62" i="5" s="1"/>
  <c r="H75" i="4"/>
  <c r="H73" i="4"/>
  <c r="H60" i="5"/>
  <c r="H33" i="41"/>
  <c r="H35" i="5"/>
  <c r="H41" i="4"/>
  <c r="H36" i="5" s="1"/>
  <c r="E41" i="36"/>
  <c r="H32" i="5"/>
  <c r="E13" i="36" s="1"/>
  <c r="E526" i="36" s="1"/>
  <c r="E27" i="36"/>
  <c r="E525" i="36" s="1"/>
  <c r="H34" i="5"/>
  <c r="E38" i="36"/>
  <c r="H6" i="5"/>
  <c r="E10" i="36" s="1"/>
  <c r="E432" i="36" s="1"/>
  <c r="H9" i="5"/>
  <c r="E25" i="36" l="1"/>
  <c r="E463" i="36" s="1"/>
  <c r="H16" i="5"/>
  <c r="E39" i="36"/>
  <c r="H14" i="5"/>
  <c r="E11" i="36" s="1"/>
  <c r="E464" i="36" s="1"/>
  <c r="H17" i="5"/>
  <c r="H19" i="4"/>
  <c r="H18" i="5" s="1"/>
  <c r="H22" i="5"/>
  <c r="H31" i="4"/>
  <c r="H29" i="41"/>
  <c r="H26" i="4"/>
  <c r="H27" i="4"/>
  <c r="H24" i="5" s="1"/>
  <c r="H29" i="4"/>
  <c r="E29" i="36"/>
  <c r="E587" i="36" s="1"/>
  <c r="H53" i="5"/>
  <c r="H51" i="5"/>
  <c r="E15" i="36" s="1"/>
  <c r="E588" i="36" s="1"/>
  <c r="E43" i="36"/>
  <c r="H43" i="5"/>
  <c r="E28" i="36"/>
  <c r="E556" i="36" s="1"/>
  <c r="H41" i="5"/>
  <c r="E14" i="36" s="1"/>
  <c r="E557" i="36" s="1"/>
  <c r="E42" i="36"/>
  <c r="H54" i="5"/>
  <c r="H63" i="4"/>
  <c r="H55" i="5" s="1"/>
  <c r="H51" i="4"/>
  <c r="H45" i="5" s="1"/>
  <c r="H44" i="5"/>
  <c r="H74" i="4"/>
  <c r="H65" i="5" s="1"/>
  <c r="H64" i="5"/>
  <c r="E30" i="36"/>
  <c r="E618" i="36" s="1"/>
  <c r="H63" i="5"/>
  <c r="H61" i="5"/>
  <c r="E16" i="36" s="1"/>
  <c r="E619" i="36" s="1"/>
  <c r="E44" i="36"/>
  <c r="E72" i="36"/>
  <c r="F18" i="40"/>
  <c r="E69" i="36"/>
  <c r="F15" i="40"/>
  <c r="F16" i="40" l="1"/>
  <c r="E70" i="36"/>
  <c r="H26" i="5"/>
  <c r="H30" i="4"/>
  <c r="H27" i="5" s="1"/>
  <c r="E26" i="36"/>
  <c r="E494" i="36" s="1"/>
  <c r="H25" i="5"/>
  <c r="E40" i="36"/>
  <c r="H23" i="5"/>
  <c r="E12" i="36" s="1"/>
  <c r="E495" i="36" s="1"/>
  <c r="E73" i="36"/>
  <c r="F19" i="40"/>
  <c r="E74" i="36"/>
  <c r="F20" i="40"/>
  <c r="E75" i="36"/>
  <c r="F21" i="40"/>
  <c r="E89" i="36"/>
  <c r="E167" i="36"/>
  <c r="F30" i="40"/>
  <c r="E81" i="36"/>
  <c r="E83" i="36" s="1"/>
  <c r="F27" i="40"/>
  <c r="E164" i="36"/>
  <c r="F28" i="40" l="1"/>
  <c r="E87" i="36"/>
  <c r="E165" i="36"/>
  <c r="F17" i="40"/>
  <c r="E71" i="36"/>
  <c r="E91" i="36"/>
  <c r="F32" i="40"/>
  <c r="E169" i="36"/>
  <c r="F31" i="40"/>
  <c r="E90" i="36"/>
  <c r="E168" i="36"/>
  <c r="E170" i="36"/>
  <c r="F33" i="40"/>
  <c r="E92" i="36"/>
  <c r="E102" i="36"/>
  <c r="I45" i="41"/>
  <c r="E99" i="36"/>
  <c r="I43" i="41" l="1"/>
  <c r="E100" i="36"/>
  <c r="F29" i="40"/>
  <c r="E166" i="36"/>
  <c r="E171" i="36" s="1"/>
  <c r="E88" i="36"/>
  <c r="E103" i="36"/>
  <c r="I46" i="41"/>
  <c r="I47" i="41"/>
  <c r="E104" i="36"/>
  <c r="E105" i="36"/>
  <c r="I48" i="41"/>
  <c r="E527" i="36"/>
  <c r="E524" i="36" s="1"/>
  <c r="E114" i="36"/>
  <c r="E111" i="36"/>
  <c r="E433" i="36"/>
  <c r="E430" i="36" s="1"/>
  <c r="E112" i="36" l="1"/>
  <c r="E465" i="36"/>
  <c r="E462" i="36" s="1"/>
  <c r="E175" i="36"/>
  <c r="E180" i="36"/>
  <c r="E179" i="36"/>
  <c r="E177" i="36"/>
  <c r="E176" i="36"/>
  <c r="E181" i="36"/>
  <c r="E178" i="36"/>
  <c r="I44" i="41"/>
  <c r="I49" i="41" s="1"/>
  <c r="E101" i="36"/>
  <c r="E116" i="36"/>
  <c r="E589" i="36"/>
  <c r="E586" i="36" s="1"/>
  <c r="E558" i="36"/>
  <c r="E555" i="36" s="1"/>
  <c r="E115" i="36"/>
  <c r="E117" i="36"/>
  <c r="E620" i="36"/>
  <c r="E617" i="36" s="1"/>
  <c r="E182" i="36" l="1"/>
  <c r="E214" i="36"/>
  <c r="E215" i="36" s="1"/>
  <c r="E229" i="36" s="1"/>
  <c r="E496" i="36"/>
  <c r="E493" i="36" s="1"/>
  <c r="E113" i="36"/>
  <c r="E118" i="36" s="1"/>
  <c r="E123" i="36" s="1"/>
  <c r="E132" i="36" s="1"/>
  <c r="E145" i="36" s="1"/>
  <c r="I55" i="41"/>
  <c r="I56" i="41"/>
  <c r="I53" i="41"/>
  <c r="I58" i="41"/>
  <c r="I54" i="41"/>
  <c r="I57" i="41"/>
  <c r="E231" i="36" l="1"/>
  <c r="E217" i="36"/>
  <c r="E235" i="36"/>
  <c r="E234" i="36"/>
  <c r="E223" i="36"/>
  <c r="E232" i="36"/>
  <c r="E220" i="36"/>
  <c r="E222" i="36"/>
  <c r="E233" i="36"/>
  <c r="E230" i="36"/>
  <c r="E219" i="36"/>
  <c r="E218" i="36"/>
  <c r="E134" i="36"/>
  <c r="E147" i="36" s="1"/>
  <c r="E137" i="36"/>
  <c r="E150" i="36" s="1"/>
  <c r="E133" i="36"/>
  <c r="E146" i="36" s="1"/>
  <c r="E138" i="36"/>
  <c r="E151" i="36" s="1"/>
  <c r="E135" i="36"/>
  <c r="E148" i="36" s="1"/>
  <c r="E136" i="36"/>
  <c r="E149" i="36" s="1"/>
  <c r="E239" i="36" l="1"/>
  <c r="E240" i="36" s="1"/>
  <c r="E256" i="36" s="1"/>
  <c r="E152" i="36"/>
  <c r="E139" i="36"/>
  <c r="E141" i="36" s="1"/>
  <c r="E194" i="36" s="1"/>
  <c r="E204" i="36" s="1"/>
  <c r="E246" i="36" l="1"/>
  <c r="E258" i="36"/>
  <c r="E247" i="36"/>
  <c r="E259" i="36"/>
  <c r="E248" i="36"/>
  <c r="E242" i="36"/>
  <c r="E254" i="36"/>
  <c r="E255" i="36"/>
  <c r="E257" i="36"/>
  <c r="E245" i="36"/>
  <c r="E244" i="36"/>
  <c r="E260" i="36"/>
  <c r="E190" i="36"/>
  <c r="E200" i="36" s="1"/>
  <c r="E195" i="36"/>
  <c r="E205" i="36" s="1"/>
  <c r="E193" i="36"/>
  <c r="E203" i="36" s="1"/>
  <c r="E191" i="36"/>
  <c r="E201" i="36" s="1"/>
  <c r="E192" i="36"/>
  <c r="E202" i="36" s="1"/>
  <c r="E196" i="36"/>
  <c r="E206" i="36" s="1"/>
  <c r="E264" i="36" l="1"/>
  <c r="E265" i="36" s="1"/>
  <c r="E267" i="36" s="1"/>
  <c r="E207" i="36"/>
  <c r="E197" i="36"/>
  <c r="E209" i="36" s="1"/>
  <c r="E221" i="36" s="1"/>
  <c r="E224" i="36" s="1"/>
  <c r="E226" i="36" s="1"/>
  <c r="E243" i="36" s="1"/>
  <c r="E249" i="36" s="1"/>
  <c r="E251" i="36" s="1"/>
  <c r="E272" i="36" l="1"/>
  <c r="E273" i="36"/>
  <c r="E283" i="36"/>
  <c r="E270" i="36"/>
  <c r="E282" i="36"/>
  <c r="E269" i="36"/>
  <c r="E279" i="36"/>
  <c r="E281" i="36"/>
  <c r="E284" i="36"/>
  <c r="E280" i="36"/>
  <c r="E285" i="36"/>
  <c r="E271" i="36"/>
  <c r="E268" i="36"/>
  <c r="E289" i="36" l="1"/>
  <c r="E290" i="36" s="1"/>
  <c r="E297" i="36" s="1"/>
  <c r="E274" i="36"/>
  <c r="E276" i="36" s="1"/>
  <c r="E298" i="36" l="1"/>
  <c r="E295" i="36"/>
  <c r="E293" i="36"/>
  <c r="E305" i="36"/>
  <c r="E307" i="36"/>
  <c r="E306" i="36"/>
  <c r="E292" i="36"/>
  <c r="E310" i="36"/>
  <c r="E294" i="36"/>
  <c r="E296" i="36"/>
  <c r="E304" i="36"/>
  <c r="E309" i="36"/>
  <c r="E308" i="36"/>
  <c r="E299" i="36" l="1"/>
  <c r="E301" i="36" s="1"/>
  <c r="E314" i="36"/>
  <c r="E315" i="36" s="1"/>
  <c r="E330" i="36" s="1"/>
  <c r="E318" i="36" l="1"/>
  <c r="E331" i="36"/>
  <c r="E334" i="36"/>
  <c r="E323" i="36"/>
  <c r="E320" i="36"/>
  <c r="E332" i="36"/>
  <c r="E335" i="36"/>
  <c r="E329" i="36"/>
  <c r="E321" i="36"/>
  <c r="E319" i="36"/>
  <c r="E322" i="36"/>
  <c r="E317" i="36"/>
  <c r="E333" i="36"/>
  <c r="E339" i="36" l="1"/>
  <c r="E340" i="36" s="1"/>
  <c r="E359" i="36" s="1"/>
  <c r="E324" i="36"/>
  <c r="E326" i="36" s="1"/>
  <c r="E347" i="36" l="1"/>
  <c r="E355" i="36"/>
  <c r="E360" i="36"/>
  <c r="E356" i="36"/>
  <c r="E343" i="36"/>
  <c r="E354" i="36"/>
  <c r="E357" i="36"/>
  <c r="E342" i="36"/>
  <c r="E348" i="36"/>
  <c r="E344" i="36"/>
  <c r="E358" i="36"/>
  <c r="E345" i="36"/>
  <c r="E346" i="36"/>
  <c r="E364" i="36" l="1"/>
  <c r="E365" i="36" s="1"/>
  <c r="E368" i="36" s="1"/>
  <c r="E391" i="36" s="1"/>
  <c r="E418" i="36" s="1"/>
  <c r="E461" i="36" s="1"/>
  <c r="E468" i="36" s="1"/>
  <c r="E470" i="36" s="1"/>
  <c r="E349" i="36"/>
  <c r="E351" i="36" s="1"/>
  <c r="E373" i="36" l="1"/>
  <c r="E396" i="36" s="1"/>
  <c r="E407" i="36" s="1"/>
  <c r="E384" i="36"/>
  <c r="E380" i="36"/>
  <c r="E383" i="36"/>
  <c r="E381" i="36"/>
  <c r="E385" i="36"/>
  <c r="E471" i="36"/>
  <c r="E477" i="36" s="1"/>
  <c r="E372" i="36"/>
  <c r="E395" i="36" s="1"/>
  <c r="E406" i="36" s="1"/>
  <c r="E472" i="36"/>
  <c r="E478" i="36" s="1"/>
  <c r="E382" i="36"/>
  <c r="E367" i="36"/>
  <c r="E390" i="36" s="1"/>
  <c r="E401" i="36" s="1"/>
  <c r="E371" i="36"/>
  <c r="E394" i="36" s="1"/>
  <c r="E405" i="36" s="1"/>
  <c r="E402" i="36"/>
  <c r="E369" i="36"/>
  <c r="E392" i="36" s="1"/>
  <c r="E419" i="36" s="1"/>
  <c r="E492" i="36" s="1"/>
  <c r="E499" i="36" s="1"/>
  <c r="E502" i="36" s="1"/>
  <c r="E508" i="36" s="1"/>
  <c r="E379" i="36"/>
  <c r="E370" i="36"/>
  <c r="E393" i="36" s="1"/>
  <c r="E404" i="36" s="1"/>
  <c r="E423" i="36"/>
  <c r="E616" i="36" s="1"/>
  <c r="E623" i="36" s="1"/>
  <c r="E627" i="36" s="1"/>
  <c r="E633" i="36" s="1"/>
  <c r="E476" i="36"/>
  <c r="E473" i="36" l="1"/>
  <c r="E480" i="36" s="1"/>
  <c r="E481" i="36" s="1"/>
  <c r="E486" i="36" s="1"/>
  <c r="E667" i="36" s="1"/>
  <c r="E715" i="36" s="1"/>
  <c r="E422" i="36"/>
  <c r="E585" i="36" s="1"/>
  <c r="E592" i="36" s="1"/>
  <c r="E595" i="36" s="1"/>
  <c r="E601" i="36" s="1"/>
  <c r="E420" i="36"/>
  <c r="E523" i="36" s="1"/>
  <c r="E530" i="36" s="1"/>
  <c r="E532" i="36" s="1"/>
  <c r="E538" i="36" s="1"/>
  <c r="E397" i="36"/>
  <c r="E503" i="36"/>
  <c r="E509" i="36" s="1"/>
  <c r="E403" i="36"/>
  <c r="E374" i="36"/>
  <c r="E376" i="36" s="1"/>
  <c r="E421" i="36"/>
  <c r="E554" i="36" s="1"/>
  <c r="E561" i="36" s="1"/>
  <c r="E563" i="36" s="1"/>
  <c r="E569" i="36" s="1"/>
  <c r="E501" i="36"/>
  <c r="E507" i="36" s="1"/>
  <c r="E417" i="36"/>
  <c r="E429" i="36" s="1"/>
  <c r="E436" i="36" s="1"/>
  <c r="E625" i="36"/>
  <c r="E631" i="36" s="1"/>
  <c r="E626" i="36"/>
  <c r="E632" i="36" s="1"/>
  <c r="E475" i="36"/>
  <c r="E596" i="36" l="1"/>
  <c r="E602" i="36" s="1"/>
  <c r="E534" i="36"/>
  <c r="E540" i="36" s="1"/>
  <c r="E506" i="36"/>
  <c r="E533" i="36"/>
  <c r="E539" i="36" s="1"/>
  <c r="E504" i="36"/>
  <c r="E511" i="36" s="1"/>
  <c r="E512" i="36" s="1"/>
  <c r="E517" i="36" s="1"/>
  <c r="E668" i="36" s="1"/>
  <c r="E716" i="36" s="1"/>
  <c r="E565" i="36"/>
  <c r="E571" i="36" s="1"/>
  <c r="E594" i="36"/>
  <c r="E600" i="36" s="1"/>
  <c r="E564" i="36"/>
  <c r="E570" i="36" s="1"/>
  <c r="E439" i="36"/>
  <c r="E446" i="36" s="1"/>
  <c r="E440" i="36"/>
  <c r="E447" i="36" s="1"/>
  <c r="E438" i="36"/>
  <c r="E630" i="36"/>
  <c r="E628" i="36"/>
  <c r="E635" i="36" s="1"/>
  <c r="E636" i="36" s="1"/>
  <c r="E482" i="36"/>
  <c r="E487" i="36" s="1"/>
  <c r="E678" i="36" s="1"/>
  <c r="E727" i="36" s="1"/>
  <c r="E599" i="36" l="1"/>
  <c r="E535" i="36"/>
  <c r="E542" i="36" s="1"/>
  <c r="E543" i="36" s="1"/>
  <c r="E548" i="36" s="1"/>
  <c r="E669" i="36" s="1"/>
  <c r="E717" i="36" s="1"/>
  <c r="E537" i="36"/>
  <c r="E513" i="36"/>
  <c r="E518" i="36" s="1"/>
  <c r="E679" i="36" s="1"/>
  <c r="E728" i="36" s="1"/>
  <c r="E566" i="36"/>
  <c r="E573" i="36" s="1"/>
  <c r="E574" i="36" s="1"/>
  <c r="E579" i="36" s="1"/>
  <c r="E670" i="36" s="1"/>
  <c r="E718" i="36" s="1"/>
  <c r="E568" i="36"/>
  <c r="E597" i="36"/>
  <c r="E604" i="36" s="1"/>
  <c r="E605" i="36" s="1"/>
  <c r="E610" i="36" s="1"/>
  <c r="E671" i="36" s="1"/>
  <c r="E719" i="36" s="1"/>
  <c r="E445" i="36"/>
  <c r="E441" i="36"/>
  <c r="E449" i="36" s="1"/>
  <c r="E641" i="36"/>
  <c r="E672" i="36" s="1"/>
  <c r="E720" i="36" s="1"/>
  <c r="E637" i="36"/>
  <c r="E642" i="36" s="1"/>
  <c r="E683" i="36" s="1"/>
  <c r="E732" i="36" s="1"/>
  <c r="E483" i="36"/>
  <c r="E488" i="36" s="1"/>
  <c r="E689" i="36" s="1"/>
  <c r="E544" i="36" l="1"/>
  <c r="E549" i="36" s="1"/>
  <c r="E680" i="36" s="1"/>
  <c r="E729" i="36" s="1"/>
  <c r="E514" i="36"/>
  <c r="E519" i="36" s="1"/>
  <c r="E690" i="36" s="1"/>
  <c r="E740" i="36" s="1"/>
  <c r="E575" i="36"/>
  <c r="E580" i="36" s="1"/>
  <c r="E681" i="36" s="1"/>
  <c r="E730" i="36" s="1"/>
  <c r="E638" i="36"/>
  <c r="E643" i="36" s="1"/>
  <c r="E694" i="36" s="1"/>
  <c r="E744" i="36" s="1"/>
  <c r="E545" i="36"/>
  <c r="E550" i="36" s="1"/>
  <c r="E691" i="36" s="1"/>
  <c r="E703" i="36" s="1"/>
  <c r="F7" i="40" s="1"/>
  <c r="E444" i="36"/>
  <c r="E450" i="36"/>
  <c r="E606" i="36"/>
  <c r="E611" i="36" s="1"/>
  <c r="E682" i="36" s="1"/>
  <c r="E731" i="36" s="1"/>
  <c r="E701" i="36"/>
  <c r="E739" i="36"/>
  <c r="E702" i="36" l="1"/>
  <c r="F6" i="40" s="1"/>
  <c r="E576" i="36"/>
  <c r="E581" i="36" s="1"/>
  <c r="E692" i="36" s="1"/>
  <c r="E741" i="36"/>
  <c r="E755" i="36"/>
  <c r="H39" i="4"/>
  <c r="I35" i="4" s="1"/>
  <c r="I30" i="41" s="1"/>
  <c r="E706" i="36"/>
  <c r="H72" i="4" s="1"/>
  <c r="I69" i="4" s="1"/>
  <c r="I71" i="4" s="1"/>
  <c r="I62" i="5" s="1"/>
  <c r="E455" i="36"/>
  <c r="E666" i="36" s="1"/>
  <c r="E663" i="36" s="1"/>
  <c r="E451" i="36"/>
  <c r="E607" i="36"/>
  <c r="E612" i="36" s="1"/>
  <c r="E693" i="36" s="1"/>
  <c r="E705" i="36" s="1"/>
  <c r="E754" i="36"/>
  <c r="F5" i="40"/>
  <c r="H17" i="4"/>
  <c r="I14" i="4" s="1"/>
  <c r="E753" i="36"/>
  <c r="H28" i="4" l="1"/>
  <c r="I24" i="4" s="1"/>
  <c r="I27" i="4" s="1"/>
  <c r="I24" i="5" s="1"/>
  <c r="E704" i="36"/>
  <c r="E742" i="36"/>
  <c r="I31" i="41"/>
  <c r="I37" i="4"/>
  <c r="E758" i="36"/>
  <c r="I33" i="41"/>
  <c r="I40" i="4"/>
  <c r="I41" i="4" s="1"/>
  <c r="I36" i="5" s="1"/>
  <c r="I31" i="5"/>
  <c r="I32" i="5" s="1"/>
  <c r="F13" i="36" s="1"/>
  <c r="F526" i="36" s="1"/>
  <c r="I42" i="4"/>
  <c r="I73" i="4"/>
  <c r="I64" i="5" s="1"/>
  <c r="I38" i="4"/>
  <c r="I33" i="5" s="1"/>
  <c r="I34" i="5" s="1"/>
  <c r="I70" i="4"/>
  <c r="I75" i="4"/>
  <c r="I60" i="5"/>
  <c r="I61" i="5" s="1"/>
  <c r="F16" i="36" s="1"/>
  <c r="F619" i="36" s="1"/>
  <c r="F10" i="40"/>
  <c r="E456" i="36"/>
  <c r="E677" i="36" s="1"/>
  <c r="E726" i="36" s="1"/>
  <c r="E452" i="36"/>
  <c r="E457" i="36" s="1"/>
  <c r="E688" i="36" s="1"/>
  <c r="E743" i="36"/>
  <c r="F9" i="40"/>
  <c r="E757" i="36"/>
  <c r="H61" i="4"/>
  <c r="I58" i="4" s="1"/>
  <c r="I28" i="41"/>
  <c r="I15" i="4"/>
  <c r="I16" i="4"/>
  <c r="I15" i="5" s="1"/>
  <c r="I13" i="5"/>
  <c r="I20" i="4"/>
  <c r="I18" i="4"/>
  <c r="I63" i="5"/>
  <c r="F30" i="36"/>
  <c r="F618" i="36" s="1"/>
  <c r="I74" i="4"/>
  <c r="I65" i="5" s="1"/>
  <c r="I29" i="41" l="1"/>
  <c r="F44" i="36"/>
  <c r="I22" i="5"/>
  <c r="F40" i="36" s="1"/>
  <c r="I31" i="4"/>
  <c r="I26" i="4"/>
  <c r="I29" i="4"/>
  <c r="I26" i="5" s="1"/>
  <c r="I35" i="5"/>
  <c r="F41" i="36"/>
  <c r="G18" i="40" s="1"/>
  <c r="F8" i="40"/>
  <c r="E756" i="36"/>
  <c r="H49" i="4"/>
  <c r="I46" i="4" s="1"/>
  <c r="F27" i="36"/>
  <c r="F525" i="36" s="1"/>
  <c r="E700" i="36"/>
  <c r="E738" i="36"/>
  <c r="I60" i="4"/>
  <c r="I52" i="5" s="1"/>
  <c r="I32" i="41"/>
  <c r="I64" i="4"/>
  <c r="I59" i="4"/>
  <c r="I62" i="4"/>
  <c r="I50" i="5"/>
  <c r="F26" i="36"/>
  <c r="F494" i="36" s="1"/>
  <c r="I25" i="5"/>
  <c r="I23" i="5"/>
  <c r="F12" i="36" s="1"/>
  <c r="F495" i="36" s="1"/>
  <c r="F39" i="36"/>
  <c r="I14" i="5"/>
  <c r="F11" i="36" s="1"/>
  <c r="F464" i="36" s="1"/>
  <c r="F25" i="36"/>
  <c r="F463" i="36" s="1"/>
  <c r="I16" i="5"/>
  <c r="I19" i="4"/>
  <c r="I18" i="5" s="1"/>
  <c r="I17" i="5"/>
  <c r="G21" i="40"/>
  <c r="F75" i="36"/>
  <c r="F72" i="36"/>
  <c r="I30" i="4" l="1"/>
  <c r="I27" i="5" s="1"/>
  <c r="I48" i="4"/>
  <c r="I42" i="5" s="1"/>
  <c r="I47" i="4"/>
  <c r="I52" i="4"/>
  <c r="I50" i="4"/>
  <c r="I40" i="5"/>
  <c r="F4" i="40"/>
  <c r="E752" i="36"/>
  <c r="H9" i="4"/>
  <c r="I7" i="4" s="1"/>
  <c r="I51" i="5"/>
  <c r="F15" i="36" s="1"/>
  <c r="F588" i="36" s="1"/>
  <c r="F43" i="36"/>
  <c r="I54" i="5"/>
  <c r="I63" i="4"/>
  <c r="I55" i="5" s="1"/>
  <c r="I53" i="5"/>
  <c r="F29" i="36"/>
  <c r="F587" i="36" s="1"/>
  <c r="F71" i="36"/>
  <c r="G17" i="40"/>
  <c r="F70" i="36"/>
  <c r="G16" i="40"/>
  <c r="F89" i="36"/>
  <c r="F167" i="36"/>
  <c r="G30" i="40"/>
  <c r="F170" i="36"/>
  <c r="G33" i="40"/>
  <c r="F92" i="36"/>
  <c r="I51" i="4" l="1"/>
  <c r="I45" i="5" s="1"/>
  <c r="I44" i="5"/>
  <c r="I41" i="5"/>
  <c r="F14" i="36" s="1"/>
  <c r="F557" i="36" s="1"/>
  <c r="F42" i="36"/>
  <c r="F28" i="36"/>
  <c r="F556" i="36" s="1"/>
  <c r="I43" i="5"/>
  <c r="I8" i="4"/>
  <c r="I10" i="4"/>
  <c r="I7" i="5" s="1"/>
  <c r="I8" i="5" s="1"/>
  <c r="I5" i="5"/>
  <c r="G20" i="40"/>
  <c r="F74" i="36"/>
  <c r="G29" i="40"/>
  <c r="F166" i="36"/>
  <c r="F88" i="36"/>
  <c r="F165" i="36"/>
  <c r="G28" i="40"/>
  <c r="F87" i="36"/>
  <c r="F105" i="36"/>
  <c r="J48" i="41"/>
  <c r="F102" i="36"/>
  <c r="J45" i="41"/>
  <c r="F73" i="36" l="1"/>
  <c r="G19" i="40"/>
  <c r="F38" i="36"/>
  <c r="I9" i="5"/>
  <c r="I6" i="5"/>
  <c r="F10" i="36" s="1"/>
  <c r="F432" i="36" s="1"/>
  <c r="G32" i="40"/>
  <c r="F169" i="36"/>
  <c r="F91" i="36"/>
  <c r="J44" i="41"/>
  <c r="F101" i="36"/>
  <c r="J43" i="41"/>
  <c r="F100" i="36"/>
  <c r="F117" i="36"/>
  <c r="F620" i="36"/>
  <c r="F527" i="36"/>
  <c r="F114" i="36"/>
  <c r="F168" i="36" l="1"/>
  <c r="G31" i="40"/>
  <c r="F90" i="36"/>
  <c r="G15" i="40"/>
  <c r="F69" i="36"/>
  <c r="J47" i="41"/>
  <c r="F104" i="36"/>
  <c r="F113" i="36"/>
  <c r="F496" i="36"/>
  <c r="F493" i="36" s="1"/>
  <c r="F465" i="36"/>
  <c r="F462" i="36" s="1"/>
  <c r="F112" i="36"/>
  <c r="F524" i="36"/>
  <c r="F617" i="36"/>
  <c r="F103" i="36" l="1"/>
  <c r="J46" i="41"/>
  <c r="J49" i="41" s="1"/>
  <c r="F164" i="36"/>
  <c r="F171" i="36" s="1"/>
  <c r="G27" i="40"/>
  <c r="F81" i="36"/>
  <c r="F83" i="36" s="1"/>
  <c r="F99" i="36" s="1"/>
  <c r="F589" i="36"/>
  <c r="F586" i="36" s="1"/>
  <c r="F116" i="36"/>
  <c r="J58" i="41" l="1"/>
  <c r="J57" i="41"/>
  <c r="J53" i="41"/>
  <c r="J56" i="41"/>
  <c r="J55" i="41"/>
  <c r="J54" i="41"/>
  <c r="F558" i="36"/>
  <c r="F555" i="36" s="1"/>
  <c r="F115" i="36"/>
  <c r="F433" i="36"/>
  <c r="F430" i="36" s="1"/>
  <c r="F111" i="36"/>
  <c r="F175" i="36"/>
  <c r="F176" i="36"/>
  <c r="F179" i="36"/>
  <c r="F181" i="36"/>
  <c r="F178" i="36"/>
  <c r="F177" i="36"/>
  <c r="F180" i="36"/>
  <c r="F118" i="36" l="1"/>
  <c r="F123" i="36" s="1"/>
  <c r="F214" i="36"/>
  <c r="F215" i="36" s="1"/>
  <c r="F182" i="36"/>
  <c r="F132" i="36" l="1"/>
  <c r="F137" i="36"/>
  <c r="F150" i="36" s="1"/>
  <c r="F134" i="36"/>
  <c r="F147" i="36" s="1"/>
  <c r="F133" i="36"/>
  <c r="F146" i="36" s="1"/>
  <c r="F136" i="36"/>
  <c r="F149" i="36" s="1"/>
  <c r="F135" i="36"/>
  <c r="F148" i="36" s="1"/>
  <c r="F138" i="36"/>
  <c r="F151" i="36" s="1"/>
  <c r="F234" i="36"/>
  <c r="F230" i="36"/>
  <c r="F218" i="36"/>
  <c r="F235" i="36"/>
  <c r="F233" i="36"/>
  <c r="F221" i="36"/>
  <c r="F232" i="36"/>
  <c r="F217" i="36"/>
  <c r="F220" i="36"/>
  <c r="F219" i="36"/>
  <c r="F229" i="36"/>
  <c r="F231" i="36"/>
  <c r="F239" i="36" l="1"/>
  <c r="F240" i="36" s="1"/>
  <c r="F145" i="36"/>
  <c r="F152" i="36" s="1"/>
  <c r="F139" i="36"/>
  <c r="F141" i="36" s="1"/>
  <c r="F195" i="36" l="1"/>
  <c r="F205" i="36" s="1"/>
  <c r="F222" i="36" s="1"/>
  <c r="F194" i="36"/>
  <c r="F204" i="36" s="1"/>
  <c r="F192" i="36"/>
  <c r="F202" i="36" s="1"/>
  <c r="F191" i="36"/>
  <c r="F201" i="36" s="1"/>
  <c r="F193" i="36"/>
  <c r="F203" i="36" s="1"/>
  <c r="F190" i="36"/>
  <c r="F196" i="36"/>
  <c r="F206" i="36" s="1"/>
  <c r="F245" i="36"/>
  <c r="F258" i="36"/>
  <c r="F246" i="36"/>
  <c r="F259" i="36"/>
  <c r="F243" i="36"/>
  <c r="F248" i="36"/>
  <c r="F260" i="36"/>
  <c r="F242" i="36"/>
  <c r="F255" i="36"/>
  <c r="F257" i="36"/>
  <c r="F256" i="36"/>
  <c r="F254" i="36"/>
  <c r="F244" i="36"/>
  <c r="F264" i="36" l="1"/>
  <c r="F265" i="36" s="1"/>
  <c r="F267" i="36" s="1"/>
  <c r="F200" i="36"/>
  <c r="F207" i="36" s="1"/>
  <c r="F197" i="36"/>
  <c r="F209" i="36" s="1"/>
  <c r="F223" i="36" s="1"/>
  <c r="F224" i="36" s="1"/>
  <c r="F226" i="36" s="1"/>
  <c r="F247" i="36" s="1"/>
  <c r="F249" i="36" s="1"/>
  <c r="F251" i="36" s="1"/>
  <c r="F271" i="36" l="1"/>
  <c r="F269" i="36"/>
  <c r="F279" i="36"/>
  <c r="F283" i="36"/>
  <c r="F272" i="36"/>
  <c r="F280" i="36"/>
  <c r="F282" i="36"/>
  <c r="F273" i="36"/>
  <c r="F284" i="36"/>
  <c r="F281" i="36"/>
  <c r="F285" i="36"/>
  <c r="F268" i="36"/>
  <c r="F270" i="36"/>
  <c r="F274" i="36" l="1"/>
  <c r="F276" i="36" s="1"/>
  <c r="F289" i="36"/>
  <c r="F290" i="36" s="1"/>
  <c r="F309" i="36" s="1"/>
  <c r="F304" i="36" l="1"/>
  <c r="F306" i="36"/>
  <c r="F294" i="36"/>
  <c r="F295" i="36"/>
  <c r="F305" i="36"/>
  <c r="F296" i="36"/>
  <c r="F307" i="36"/>
  <c r="F310" i="36"/>
  <c r="F292" i="36"/>
  <c r="F308" i="36"/>
  <c r="F293" i="36"/>
  <c r="F297" i="36"/>
  <c r="F298" i="36"/>
  <c r="F299" i="36" l="1"/>
  <c r="F301" i="36" s="1"/>
  <c r="F314" i="36"/>
  <c r="F315" i="36" s="1"/>
  <c r="F332" i="36" l="1"/>
  <c r="F318" i="36"/>
  <c r="F330" i="36"/>
  <c r="F335" i="36"/>
  <c r="F329" i="36"/>
  <c r="F331" i="36"/>
  <c r="F319" i="36"/>
  <c r="F322" i="36"/>
  <c r="F317" i="36"/>
  <c r="F321" i="36"/>
  <c r="F320" i="36"/>
  <c r="F323" i="36"/>
  <c r="F334" i="36"/>
  <c r="F333" i="36"/>
  <c r="F324" i="36" l="1"/>
  <c r="F326" i="36" s="1"/>
  <c r="F339" i="36"/>
  <c r="F340" i="36" s="1"/>
  <c r="F359" i="36" l="1"/>
  <c r="F348" i="36"/>
  <c r="F343" i="36"/>
  <c r="F345" i="36"/>
  <c r="F342" i="36"/>
  <c r="F360" i="36"/>
  <c r="F347" i="36"/>
  <c r="F358" i="36"/>
  <c r="F357" i="36"/>
  <c r="F354" i="36"/>
  <c r="F355" i="36"/>
  <c r="F356" i="36"/>
  <c r="F346" i="36"/>
  <c r="F344" i="36"/>
  <c r="F364" i="36" l="1"/>
  <c r="F365" i="36" s="1"/>
  <c r="F349" i="36"/>
  <c r="F351" i="36" s="1"/>
  <c r="F382" i="36" l="1"/>
  <c r="F384" i="36"/>
  <c r="F367" i="36"/>
  <c r="F385" i="36"/>
  <c r="F373" i="36"/>
  <c r="F396" i="36" s="1"/>
  <c r="F383" i="36"/>
  <c r="F370" i="36"/>
  <c r="F393" i="36" s="1"/>
  <c r="F379" i="36"/>
  <c r="F381" i="36"/>
  <c r="F371" i="36"/>
  <c r="F394" i="36" s="1"/>
  <c r="F372" i="36"/>
  <c r="F395" i="36" s="1"/>
  <c r="F369" i="36"/>
  <c r="F392" i="36" s="1"/>
  <c r="F368" i="36"/>
  <c r="F391" i="36" s="1"/>
  <c r="F380" i="36"/>
  <c r="F422" i="36" l="1"/>
  <c r="F585" i="36" s="1"/>
  <c r="F592" i="36" s="1"/>
  <c r="F406" i="36"/>
  <c r="F420" i="36"/>
  <c r="F523" i="36" s="1"/>
  <c r="F530" i="36" s="1"/>
  <c r="F404" i="36"/>
  <c r="F390" i="36"/>
  <c r="F374" i="36"/>
  <c r="F376" i="36" s="1"/>
  <c r="F403" i="36"/>
  <c r="F419" i="36"/>
  <c r="F492" i="36" s="1"/>
  <c r="F499" i="36" s="1"/>
  <c r="F405" i="36"/>
  <c r="F421" i="36"/>
  <c r="F554" i="36" s="1"/>
  <c r="F561" i="36" s="1"/>
  <c r="F418" i="36"/>
  <c r="F461" i="36" s="1"/>
  <c r="F468" i="36" s="1"/>
  <c r="F402" i="36"/>
  <c r="F423" i="36"/>
  <c r="F616" i="36" s="1"/>
  <c r="F623" i="36" s="1"/>
  <c r="F407" i="36"/>
  <c r="F501" i="36" l="1"/>
  <c r="F503" i="36"/>
  <c r="F509" i="36" s="1"/>
  <c r="F502" i="36"/>
  <c r="F508" i="36" s="1"/>
  <c r="F471" i="36"/>
  <c r="F477" i="36" s="1"/>
  <c r="F470" i="36"/>
  <c r="F472" i="36"/>
  <c r="F478" i="36" s="1"/>
  <c r="F532" i="36"/>
  <c r="F533" i="36"/>
  <c r="F539" i="36" s="1"/>
  <c r="F534" i="36"/>
  <c r="F540" i="36" s="1"/>
  <c r="F565" i="36"/>
  <c r="F571" i="36" s="1"/>
  <c r="F564" i="36"/>
  <c r="F570" i="36" s="1"/>
  <c r="F563" i="36"/>
  <c r="F627" i="36"/>
  <c r="F633" i="36" s="1"/>
  <c r="F626" i="36"/>
  <c r="F632" i="36" s="1"/>
  <c r="F625" i="36"/>
  <c r="F417" i="36"/>
  <c r="F429" i="36" s="1"/>
  <c r="F436" i="36" s="1"/>
  <c r="F397" i="36"/>
  <c r="F401" i="36"/>
  <c r="F596" i="36"/>
  <c r="F602" i="36" s="1"/>
  <c r="F594" i="36"/>
  <c r="F595" i="36"/>
  <c r="F601" i="36" s="1"/>
  <c r="F440" i="36" l="1"/>
  <c r="F447" i="36" s="1"/>
  <c r="F438" i="36"/>
  <c r="F439" i="36"/>
  <c r="F446" i="36" s="1"/>
  <c r="F628" i="36"/>
  <c r="F635" i="36" s="1"/>
  <c r="F631" i="36"/>
  <c r="F630" i="36" s="1"/>
  <c r="F535" i="36"/>
  <c r="F542" i="36" s="1"/>
  <c r="F538" i="36"/>
  <c r="F537" i="36" s="1"/>
  <c r="F600" i="36"/>
  <c r="F599" i="36" s="1"/>
  <c r="F597" i="36"/>
  <c r="F604" i="36" s="1"/>
  <c r="F566" i="36"/>
  <c r="F573" i="36" s="1"/>
  <c r="F569" i="36"/>
  <c r="F568" i="36" s="1"/>
  <c r="F476" i="36"/>
  <c r="F475" i="36" s="1"/>
  <c r="F473" i="36"/>
  <c r="F480" i="36" s="1"/>
  <c r="F504" i="36"/>
  <c r="F511" i="36" s="1"/>
  <c r="F507" i="36"/>
  <c r="F506" i="36" s="1"/>
  <c r="F574" i="36" l="1"/>
  <c r="F579" i="36" s="1"/>
  <c r="F670" i="36" s="1"/>
  <c r="F718" i="36" s="1"/>
  <c r="F543" i="36"/>
  <c r="F512" i="36"/>
  <c r="F517" i="36" s="1"/>
  <c r="F668" i="36" s="1"/>
  <c r="F716" i="36" s="1"/>
  <c r="F636" i="36"/>
  <c r="F641" i="36" s="1"/>
  <c r="F672" i="36" s="1"/>
  <c r="F720" i="36" s="1"/>
  <c r="F441" i="36"/>
  <c r="F449" i="36" s="1"/>
  <c r="F445" i="36"/>
  <c r="F481" i="36"/>
  <c r="F605" i="36"/>
  <c r="F575" i="36" l="1"/>
  <c r="F513" i="36"/>
  <c r="F518" i="36" s="1"/>
  <c r="F679" i="36" s="1"/>
  <c r="F728" i="36" s="1"/>
  <c r="F544" i="36"/>
  <c r="F548" i="36"/>
  <c r="F669" i="36" s="1"/>
  <c r="F717" i="36" s="1"/>
  <c r="F606" i="36"/>
  <c r="F610" i="36"/>
  <c r="F671" i="36" s="1"/>
  <c r="F719" i="36" s="1"/>
  <c r="F637" i="36"/>
  <c r="F482" i="36"/>
  <c r="F486" i="36"/>
  <c r="F667" i="36" s="1"/>
  <c r="F715" i="36" s="1"/>
  <c r="F444" i="36"/>
  <c r="F450" i="36"/>
  <c r="F580" i="36" l="1"/>
  <c r="F681" i="36" s="1"/>
  <c r="F730" i="36" s="1"/>
  <c r="F576" i="36"/>
  <c r="F581" i="36" s="1"/>
  <c r="F692" i="36" s="1"/>
  <c r="F549" i="36"/>
  <c r="F680" i="36" s="1"/>
  <c r="F729" i="36" s="1"/>
  <c r="F545" i="36"/>
  <c r="F550" i="36" s="1"/>
  <c r="F691" i="36" s="1"/>
  <c r="F514" i="36"/>
  <c r="F519" i="36" s="1"/>
  <c r="F690" i="36" s="1"/>
  <c r="F611" i="36"/>
  <c r="F682" i="36" s="1"/>
  <c r="F731" i="36" s="1"/>
  <c r="F607" i="36"/>
  <c r="F612" i="36" s="1"/>
  <c r="F693" i="36" s="1"/>
  <c r="F487" i="36"/>
  <c r="F678" i="36" s="1"/>
  <c r="F727" i="36" s="1"/>
  <c r="F483" i="36"/>
  <c r="F488" i="36" s="1"/>
  <c r="F689" i="36" s="1"/>
  <c r="F451" i="36"/>
  <c r="F456" i="36" s="1"/>
  <c r="F677" i="36" s="1"/>
  <c r="F726" i="36" s="1"/>
  <c r="F455" i="36"/>
  <c r="F666" i="36" s="1"/>
  <c r="F663" i="36" s="1"/>
  <c r="F638" i="36"/>
  <c r="F643" i="36" s="1"/>
  <c r="F694" i="36" s="1"/>
  <c r="F642" i="36"/>
  <c r="F683" i="36" s="1"/>
  <c r="F732" i="36" s="1"/>
  <c r="F452" i="36" l="1"/>
  <c r="F457" i="36" s="1"/>
  <c r="F688" i="36" s="1"/>
  <c r="F738" i="36" s="1"/>
  <c r="F704" i="36"/>
  <c r="F742" i="36"/>
  <c r="F702" i="36"/>
  <c r="F740" i="36"/>
  <c r="F741" i="36"/>
  <c r="F703" i="36"/>
  <c r="F706" i="36"/>
  <c r="F744" i="36"/>
  <c r="F743" i="36"/>
  <c r="F705" i="36"/>
  <c r="F701" i="36"/>
  <c r="F739" i="36"/>
  <c r="F700" i="36" l="1"/>
  <c r="I9" i="4" s="1"/>
  <c r="J7" i="4" s="1"/>
  <c r="I49" i="4"/>
  <c r="J46" i="4" s="1"/>
  <c r="F756" i="36"/>
  <c r="G8" i="40"/>
  <c r="I39" i="4"/>
  <c r="J35" i="4" s="1"/>
  <c r="F755" i="36"/>
  <c r="G7" i="40"/>
  <c r="I28" i="4"/>
  <c r="J24" i="4" s="1"/>
  <c r="F754" i="36"/>
  <c r="G6" i="40"/>
  <c r="G9" i="40"/>
  <c r="F757" i="36"/>
  <c r="I61" i="4"/>
  <c r="J58" i="4" s="1"/>
  <c r="G5" i="40"/>
  <c r="F753" i="36"/>
  <c r="I17" i="4"/>
  <c r="J14" i="4" s="1"/>
  <c r="G10" i="40"/>
  <c r="I72" i="4"/>
  <c r="J69" i="4" s="1"/>
  <c r="F758" i="36"/>
  <c r="F752" i="36" l="1"/>
  <c r="G4" i="40"/>
  <c r="J52" i="4"/>
  <c r="J40" i="5"/>
  <c r="J50" i="4"/>
  <c r="J47" i="4"/>
  <c r="J48" i="4"/>
  <c r="J42" i="5" s="1"/>
  <c r="J29" i="41"/>
  <c r="J31" i="4"/>
  <c r="J27" i="4"/>
  <c r="J24" i="5" s="1"/>
  <c r="J29" i="4"/>
  <c r="J22" i="5"/>
  <c r="J26" i="4"/>
  <c r="J37" i="4"/>
  <c r="J38" i="4"/>
  <c r="J33" i="5" s="1"/>
  <c r="J31" i="5"/>
  <c r="J40" i="4"/>
  <c r="J42" i="4"/>
  <c r="J30" i="41"/>
  <c r="J31" i="41"/>
  <c r="J33" i="41"/>
  <c r="J60" i="5"/>
  <c r="J70" i="4"/>
  <c r="J75" i="4"/>
  <c r="J71" i="4"/>
  <c r="J62" i="5" s="1"/>
  <c r="J73" i="4"/>
  <c r="J32" i="41"/>
  <c r="J64" i="4"/>
  <c r="J59" i="4"/>
  <c r="J60" i="4"/>
  <c r="J52" i="5" s="1"/>
  <c r="J62" i="4"/>
  <c r="J50" i="5"/>
  <c r="J28" i="41"/>
  <c r="J18" i="4"/>
  <c r="J20" i="4"/>
  <c r="J16" i="4"/>
  <c r="J15" i="5" s="1"/>
  <c r="J13" i="5"/>
  <c r="J15" i="4"/>
  <c r="J5" i="5"/>
  <c r="J8" i="4"/>
  <c r="J10" i="4"/>
  <c r="J7" i="5" s="1"/>
  <c r="J8" i="5" s="1"/>
  <c r="J44" i="5" l="1"/>
  <c r="J51" i="4"/>
  <c r="J45" i="5" s="1"/>
  <c r="G42" i="36"/>
  <c r="J41" i="5"/>
  <c r="G14" i="36" s="1"/>
  <c r="G557" i="36" s="1"/>
  <c r="G28" i="36"/>
  <c r="G556" i="36" s="1"/>
  <c r="J43" i="5"/>
  <c r="J32" i="5"/>
  <c r="G13" i="36" s="1"/>
  <c r="G526" i="36" s="1"/>
  <c r="G41" i="36"/>
  <c r="G40" i="36"/>
  <c r="J23" i="5"/>
  <c r="G12" i="36" s="1"/>
  <c r="G495" i="36" s="1"/>
  <c r="G27" i="36"/>
  <c r="G525" i="36" s="1"/>
  <c r="J34" i="5"/>
  <c r="J26" i="5"/>
  <c r="J30" i="4"/>
  <c r="J27" i="5" s="1"/>
  <c r="G26" i="36"/>
  <c r="G494" i="36" s="1"/>
  <c r="J25" i="5"/>
  <c r="J41" i="4"/>
  <c r="J36" i="5" s="1"/>
  <c r="J35" i="5"/>
  <c r="G25" i="36"/>
  <c r="G463" i="36" s="1"/>
  <c r="J16" i="5"/>
  <c r="J51" i="5"/>
  <c r="G15" i="36" s="1"/>
  <c r="G588" i="36" s="1"/>
  <c r="G43" i="36"/>
  <c r="G38" i="36"/>
  <c r="J9" i="5"/>
  <c r="J6" i="5"/>
  <c r="G10" i="36" s="1"/>
  <c r="G432" i="36" s="1"/>
  <c r="J54" i="5"/>
  <c r="J63" i="4"/>
  <c r="J55" i="5" s="1"/>
  <c r="J17" i="5"/>
  <c r="J19" i="4"/>
  <c r="J18" i="5" s="1"/>
  <c r="J53" i="5"/>
  <c r="G29" i="36"/>
  <c r="G587" i="36" s="1"/>
  <c r="J74" i="4"/>
  <c r="J65" i="5" s="1"/>
  <c r="J64" i="5"/>
  <c r="J61" i="5"/>
  <c r="G16" i="36" s="1"/>
  <c r="G619" i="36" s="1"/>
  <c r="G44" i="36"/>
  <c r="G39" i="36"/>
  <c r="J14" i="5"/>
  <c r="G11" i="36" s="1"/>
  <c r="G464" i="36" s="1"/>
  <c r="J63" i="5"/>
  <c r="G30" i="36"/>
  <c r="G618" i="36" s="1"/>
  <c r="G73" i="36" l="1"/>
  <c r="H19" i="40"/>
  <c r="G72" i="36"/>
  <c r="H18" i="40"/>
  <c r="G71" i="36"/>
  <c r="H17" i="40"/>
  <c r="G70" i="36"/>
  <c r="H16" i="40"/>
  <c r="H20" i="40"/>
  <c r="G74" i="36"/>
  <c r="H21" i="40"/>
  <c r="G75" i="36"/>
  <c r="G69" i="36"/>
  <c r="H15" i="40"/>
  <c r="G168" i="36" l="1"/>
  <c r="H31" i="40"/>
  <c r="G90" i="36"/>
  <c r="G166" i="36"/>
  <c r="H29" i="40"/>
  <c r="G88" i="36"/>
  <c r="G89" i="36"/>
  <c r="G167" i="36"/>
  <c r="H30" i="40"/>
  <c r="G91" i="36"/>
  <c r="G169" i="36"/>
  <c r="H32" i="40"/>
  <c r="H27" i="40"/>
  <c r="G164" i="36"/>
  <c r="G81" i="36"/>
  <c r="G83" i="36" s="1"/>
  <c r="G99" i="36" s="1"/>
  <c r="H33" i="40"/>
  <c r="G170" i="36"/>
  <c r="G92" i="36"/>
  <c r="G87" i="36"/>
  <c r="H28" i="40"/>
  <c r="G165" i="36"/>
  <c r="K46" i="41" l="1"/>
  <c r="G103" i="36"/>
  <c r="G102" i="36"/>
  <c r="K45" i="41"/>
  <c r="G101" i="36"/>
  <c r="K44" i="41"/>
  <c r="G433" i="36"/>
  <c r="G430" i="36" s="1"/>
  <c r="G111" i="36"/>
  <c r="G100" i="36"/>
  <c r="K43" i="41"/>
  <c r="G105" i="36"/>
  <c r="K48" i="41"/>
  <c r="G171" i="36"/>
  <c r="G180" i="36" s="1"/>
  <c r="K47" i="41"/>
  <c r="G104" i="36"/>
  <c r="G115" i="36" l="1"/>
  <c r="G558" i="36"/>
  <c r="G555" i="36" s="1"/>
  <c r="G113" i="36"/>
  <c r="G496" i="36"/>
  <c r="G493" i="36" s="1"/>
  <c r="G527" i="36"/>
  <c r="G524" i="36" s="1"/>
  <c r="G114" i="36"/>
  <c r="G620" i="36"/>
  <c r="G617" i="36" s="1"/>
  <c r="G117" i="36"/>
  <c r="G116" i="36"/>
  <c r="G589" i="36"/>
  <c r="G586" i="36" s="1"/>
  <c r="K49" i="41"/>
  <c r="G175" i="36"/>
  <c r="G177" i="36"/>
  <c r="G178" i="36"/>
  <c r="G176" i="36"/>
  <c r="G179" i="36"/>
  <c r="G112" i="36"/>
  <c r="G465" i="36"/>
  <c r="G462" i="36" s="1"/>
  <c r="G181" i="36"/>
  <c r="G118" i="36" l="1"/>
  <c r="G123" i="36" s="1"/>
  <c r="G133" i="36" s="1"/>
  <c r="G146" i="36" s="1"/>
  <c r="K54" i="41"/>
  <c r="K56" i="41"/>
  <c r="K57" i="41"/>
  <c r="K53" i="41"/>
  <c r="K55" i="41"/>
  <c r="G214" i="36"/>
  <c r="G215" i="36" s="1"/>
  <c r="G182" i="36"/>
  <c r="K58" i="41"/>
  <c r="G132" i="36" l="1"/>
  <c r="G145" i="36" s="1"/>
  <c r="G134" i="36"/>
  <c r="G147" i="36" s="1"/>
  <c r="G138" i="36"/>
  <c r="G151" i="36" s="1"/>
  <c r="G137" i="36"/>
  <c r="G150" i="36" s="1"/>
  <c r="G136" i="36"/>
  <c r="G149" i="36" s="1"/>
  <c r="G135" i="36"/>
  <c r="G148" i="36" s="1"/>
  <c r="G220" i="36"/>
  <c r="G217" i="36"/>
  <c r="G219" i="36"/>
  <c r="G230" i="36"/>
  <c r="G221" i="36"/>
  <c r="G235" i="36"/>
  <c r="G234" i="36"/>
  <c r="G232" i="36"/>
  <c r="G233" i="36"/>
  <c r="G218" i="36"/>
  <c r="G231" i="36"/>
  <c r="G222" i="36"/>
  <c r="G229" i="36"/>
  <c r="G139" i="36" l="1"/>
  <c r="G141" i="36" s="1"/>
  <c r="G191" i="36" s="1"/>
  <c r="G201" i="36" s="1"/>
  <c r="G152" i="36"/>
  <c r="G239" i="36"/>
  <c r="G240" i="36" s="1"/>
  <c r="G193" i="36" l="1"/>
  <c r="G203" i="36" s="1"/>
  <c r="G195" i="36"/>
  <c r="G205" i="36" s="1"/>
  <c r="G194" i="36"/>
  <c r="G204" i="36" s="1"/>
  <c r="G196" i="36"/>
  <c r="G206" i="36" s="1"/>
  <c r="G190" i="36"/>
  <c r="G192" i="36"/>
  <c r="G202" i="36" s="1"/>
  <c r="G244" i="36"/>
  <c r="G258" i="36"/>
  <c r="G242" i="36"/>
  <c r="G256" i="36"/>
  <c r="G243" i="36"/>
  <c r="G246" i="36"/>
  <c r="G248" i="36"/>
  <c r="G254" i="36"/>
  <c r="G255" i="36"/>
  <c r="G245" i="36"/>
  <c r="G259" i="36"/>
  <c r="G260" i="36"/>
  <c r="G257" i="36"/>
  <c r="G200" i="36" l="1"/>
  <c r="G207" i="36" s="1"/>
  <c r="G197" i="36"/>
  <c r="G209" i="36" s="1"/>
  <c r="G223" i="36" s="1"/>
  <c r="G224" i="36" s="1"/>
  <c r="G226" i="36" s="1"/>
  <c r="G247" i="36" s="1"/>
  <c r="G249" i="36" s="1"/>
  <c r="G251" i="36" s="1"/>
  <c r="G264" i="36"/>
  <c r="G265" i="36" s="1"/>
  <c r="G279" i="36" l="1"/>
  <c r="G285" i="36"/>
  <c r="G269" i="36"/>
  <c r="G268" i="36"/>
  <c r="G284" i="36"/>
  <c r="G272" i="36"/>
  <c r="G281" i="36"/>
  <c r="G283" i="36"/>
  <c r="G280" i="36"/>
  <c r="G271" i="36"/>
  <c r="G273" i="36"/>
  <c r="G267" i="36"/>
  <c r="G270" i="36"/>
  <c r="G282" i="36"/>
  <c r="G274" i="36" l="1"/>
  <c r="G276" i="36" s="1"/>
  <c r="G289" i="36"/>
  <c r="G290" i="36" s="1"/>
  <c r="G295" i="36" l="1"/>
  <c r="G305" i="36"/>
  <c r="G304" i="36"/>
  <c r="G309" i="36"/>
  <c r="G307" i="36"/>
  <c r="G310" i="36"/>
  <c r="G293" i="36"/>
  <c r="G308" i="36"/>
  <c r="G296" i="36"/>
  <c r="G298" i="36"/>
  <c r="G297" i="36"/>
  <c r="G306" i="36"/>
  <c r="G292" i="36"/>
  <c r="G294" i="36"/>
  <c r="G314" i="36" l="1"/>
  <c r="G315" i="36" s="1"/>
  <c r="G299" i="36"/>
  <c r="G301" i="36" s="1"/>
  <c r="G323" i="36" l="1"/>
  <c r="G318" i="36"/>
  <c r="G320" i="36"/>
  <c r="G321" i="36"/>
  <c r="G334" i="36"/>
  <c r="G322" i="36"/>
  <c r="G329" i="36"/>
  <c r="G332" i="36"/>
  <c r="G333" i="36"/>
  <c r="G331" i="36"/>
  <c r="G330" i="36"/>
  <c r="G335" i="36"/>
  <c r="G317" i="36"/>
  <c r="G319" i="36"/>
  <c r="G339" i="36" l="1"/>
  <c r="G340" i="36" s="1"/>
  <c r="G324" i="36"/>
  <c r="G326" i="36" s="1"/>
  <c r="G348" i="36" l="1"/>
  <c r="G346" i="36"/>
  <c r="G343" i="36"/>
  <c r="G354" i="36"/>
  <c r="G358" i="36"/>
  <c r="G342" i="36"/>
  <c r="G356" i="36"/>
  <c r="G345" i="36"/>
  <c r="G359" i="36"/>
  <c r="G357" i="36"/>
  <c r="G360" i="36"/>
  <c r="G347" i="36"/>
  <c r="G344" i="36"/>
  <c r="G355" i="36"/>
  <c r="G364" i="36" l="1"/>
  <c r="G365" i="36" s="1"/>
  <c r="G373" i="36" s="1"/>
  <c r="G396" i="36" s="1"/>
  <c r="G423" i="36" s="1"/>
  <c r="G616" i="36" s="1"/>
  <c r="G623" i="36" s="1"/>
  <c r="G625" i="36" s="1"/>
  <c r="G349" i="36"/>
  <c r="G351" i="36" s="1"/>
  <c r="G370" i="36" l="1"/>
  <c r="G393" i="36" s="1"/>
  <c r="G381" i="36"/>
  <c r="G627" i="36"/>
  <c r="G633" i="36" s="1"/>
  <c r="G383" i="36"/>
  <c r="G382" i="36"/>
  <c r="G367" i="36"/>
  <c r="G390" i="36" s="1"/>
  <c r="G368" i="36"/>
  <c r="G391" i="36" s="1"/>
  <c r="G385" i="36"/>
  <c r="G626" i="36"/>
  <c r="G632" i="36" s="1"/>
  <c r="G371" i="36"/>
  <c r="G394" i="36" s="1"/>
  <c r="G421" i="36" s="1"/>
  <c r="G554" i="36" s="1"/>
  <c r="G561" i="36" s="1"/>
  <c r="G369" i="36"/>
  <c r="G392" i="36" s="1"/>
  <c r="G419" i="36" s="1"/>
  <c r="G492" i="36" s="1"/>
  <c r="G499" i="36" s="1"/>
  <c r="G372" i="36"/>
  <c r="G395" i="36" s="1"/>
  <c r="G406" i="36" s="1"/>
  <c r="G380" i="36"/>
  <c r="G407" i="36"/>
  <c r="G379" i="36"/>
  <c r="G384" i="36"/>
  <c r="G631" i="36"/>
  <c r="G630" i="36" l="1"/>
  <c r="G403" i="36"/>
  <c r="G405" i="36"/>
  <c r="G397" i="36"/>
  <c r="G628" i="36"/>
  <c r="G635" i="36" s="1"/>
  <c r="G636" i="36" s="1"/>
  <c r="G374" i="36"/>
  <c r="G376" i="36" s="1"/>
  <c r="G422" i="36"/>
  <c r="G585" i="36" s="1"/>
  <c r="G592" i="36" s="1"/>
  <c r="G595" i="36" s="1"/>
  <c r="G601" i="36" s="1"/>
  <c r="G418" i="36"/>
  <c r="G461" i="36" s="1"/>
  <c r="G468" i="36" s="1"/>
  <c r="G402" i="36"/>
  <c r="G401" i="36"/>
  <c r="G417" i="36"/>
  <c r="G429" i="36" s="1"/>
  <c r="G436" i="36" s="1"/>
  <c r="G565" i="36"/>
  <c r="G571" i="36" s="1"/>
  <c r="G563" i="36"/>
  <c r="G564" i="36"/>
  <c r="G570" i="36" s="1"/>
  <c r="G502" i="36"/>
  <c r="G508" i="36" s="1"/>
  <c r="G501" i="36"/>
  <c r="G503" i="36"/>
  <c r="G509" i="36" s="1"/>
  <c r="G404" i="36"/>
  <c r="G420" i="36"/>
  <c r="G523" i="36" s="1"/>
  <c r="G530" i="36" s="1"/>
  <c r="G596" i="36" l="1"/>
  <c r="G602" i="36" s="1"/>
  <c r="G594" i="36"/>
  <c r="G600" i="36" s="1"/>
  <c r="G470" i="36"/>
  <c r="G472" i="36"/>
  <c r="G478" i="36" s="1"/>
  <c r="G471" i="36"/>
  <c r="G477" i="36" s="1"/>
  <c r="G440" i="36"/>
  <c r="G447" i="36" s="1"/>
  <c r="G439" i="36"/>
  <c r="G446" i="36" s="1"/>
  <c r="G438" i="36"/>
  <c r="G532" i="36"/>
  <c r="G534" i="36"/>
  <c r="G540" i="36" s="1"/>
  <c r="G533" i="36"/>
  <c r="G539" i="36" s="1"/>
  <c r="G566" i="36"/>
  <c r="G573" i="36" s="1"/>
  <c r="G569" i="36"/>
  <c r="G568" i="36" s="1"/>
  <c r="G504" i="36"/>
  <c r="G511" i="36" s="1"/>
  <c r="G507" i="36"/>
  <c r="G506" i="36" s="1"/>
  <c r="G641" i="36"/>
  <c r="G672" i="36" s="1"/>
  <c r="G720" i="36" s="1"/>
  <c r="G637" i="36"/>
  <c r="G597" i="36" l="1"/>
  <c r="G604" i="36" s="1"/>
  <c r="G605" i="36" s="1"/>
  <c r="G610" i="36" s="1"/>
  <c r="G671" i="36" s="1"/>
  <c r="G719" i="36" s="1"/>
  <c r="G599" i="36"/>
  <c r="G574" i="36"/>
  <c r="G579" i="36" s="1"/>
  <c r="G670" i="36" s="1"/>
  <c r="G718" i="36" s="1"/>
  <c r="G512" i="36"/>
  <c r="G517" i="36" s="1"/>
  <c r="G668" i="36" s="1"/>
  <c r="G716" i="36" s="1"/>
  <c r="G441" i="36"/>
  <c r="G449" i="36" s="1"/>
  <c r="G445" i="36"/>
  <c r="G473" i="36"/>
  <c r="G480" i="36" s="1"/>
  <c r="G476" i="36"/>
  <c r="G475" i="36" s="1"/>
  <c r="G538" i="36"/>
  <c r="G537" i="36" s="1"/>
  <c r="G535" i="36"/>
  <c r="G542" i="36" s="1"/>
  <c r="G642" i="36"/>
  <c r="G683" i="36" s="1"/>
  <c r="G732" i="36" s="1"/>
  <c r="G638" i="36"/>
  <c r="G643" i="36" s="1"/>
  <c r="G694" i="36" s="1"/>
  <c r="G575" i="36" l="1"/>
  <c r="G580" i="36" s="1"/>
  <c r="G681" i="36" s="1"/>
  <c r="G730" i="36" s="1"/>
  <c r="G513" i="36"/>
  <c r="G518" i="36" s="1"/>
  <c r="G679" i="36" s="1"/>
  <c r="G728" i="36" s="1"/>
  <c r="G606" i="36"/>
  <c r="G481" i="36"/>
  <c r="G482" i="36" s="1"/>
  <c r="G487" i="36" s="1"/>
  <c r="G678" i="36" s="1"/>
  <c r="G727" i="36" s="1"/>
  <c r="G450" i="36"/>
  <c r="G444" i="36"/>
  <c r="G543" i="36"/>
  <c r="G544" i="36" s="1"/>
  <c r="G549" i="36" s="1"/>
  <c r="G680" i="36" s="1"/>
  <c r="G729" i="36" s="1"/>
  <c r="G706" i="36"/>
  <c r="G744" i="36"/>
  <c r="G576" i="36" l="1"/>
  <c r="G581" i="36" s="1"/>
  <c r="G692" i="36" s="1"/>
  <c r="G704" i="36" s="1"/>
  <c r="H8" i="40" s="1"/>
  <c r="G514" i="36"/>
  <c r="G519" i="36" s="1"/>
  <c r="G690" i="36" s="1"/>
  <c r="G702" i="36" s="1"/>
  <c r="J28" i="4" s="1"/>
  <c r="K24" i="4" s="1"/>
  <c r="G611" i="36"/>
  <c r="G682" i="36" s="1"/>
  <c r="G731" i="36" s="1"/>
  <c r="G607" i="36"/>
  <c r="G612" i="36" s="1"/>
  <c r="G693" i="36" s="1"/>
  <c r="G455" i="36"/>
  <c r="G666" i="36" s="1"/>
  <c r="G451" i="36"/>
  <c r="G486" i="36"/>
  <c r="G667" i="36" s="1"/>
  <c r="G715" i="36" s="1"/>
  <c r="G483" i="36"/>
  <c r="G488" i="36" s="1"/>
  <c r="G689" i="36" s="1"/>
  <c r="G548" i="36"/>
  <c r="G669" i="36" s="1"/>
  <c r="G545" i="36"/>
  <c r="G550" i="36" s="1"/>
  <c r="G691" i="36" s="1"/>
  <c r="H10" i="40"/>
  <c r="J72" i="4"/>
  <c r="K69" i="4" s="1"/>
  <c r="G758" i="36"/>
  <c r="G742" i="36" l="1"/>
  <c r="J49" i="4"/>
  <c r="K46" i="4" s="1"/>
  <c r="K47" i="4" s="1"/>
  <c r="G740" i="36"/>
  <c r="G756" i="36"/>
  <c r="G754" i="36"/>
  <c r="H6" i="40"/>
  <c r="G705" i="36"/>
  <c r="G743" i="36"/>
  <c r="G456" i="36"/>
  <c r="G677" i="36" s="1"/>
  <c r="G726" i="36" s="1"/>
  <c r="G452" i="36"/>
  <c r="G457" i="36" s="1"/>
  <c r="G688" i="36" s="1"/>
  <c r="G701" i="36"/>
  <c r="G739" i="36"/>
  <c r="G703" i="36"/>
  <c r="G741" i="36"/>
  <c r="G717" i="36"/>
  <c r="G663" i="36"/>
  <c r="K27" i="4"/>
  <c r="K24" i="5" s="1"/>
  <c r="K29" i="41"/>
  <c r="K26" i="4"/>
  <c r="K29" i="4"/>
  <c r="K22" i="5"/>
  <c r="K31" i="4"/>
  <c r="K73" i="4"/>
  <c r="K71" i="4"/>
  <c r="K62" i="5" s="1"/>
  <c r="K75" i="4"/>
  <c r="K70" i="4"/>
  <c r="K60" i="5"/>
  <c r="K33" i="41"/>
  <c r="K40" i="5" l="1"/>
  <c r="K41" i="5" s="1"/>
  <c r="H14" i="36" s="1"/>
  <c r="H557" i="36" s="1"/>
  <c r="K52" i="4"/>
  <c r="K48" i="4"/>
  <c r="K42" i="5" s="1"/>
  <c r="H28" i="36" s="1"/>
  <c r="H556" i="36" s="1"/>
  <c r="K50" i="4"/>
  <c r="K51" i="4" s="1"/>
  <c r="K45" i="5" s="1"/>
  <c r="J61" i="4"/>
  <c r="K58" i="4" s="1"/>
  <c r="G757" i="36"/>
  <c r="H9" i="40"/>
  <c r="G753" i="36"/>
  <c r="J17" i="4"/>
  <c r="K14" i="4" s="1"/>
  <c r="H5" i="40"/>
  <c r="G700" i="36"/>
  <c r="G738" i="36"/>
  <c r="G755" i="36"/>
  <c r="H7" i="40"/>
  <c r="J39" i="4"/>
  <c r="K35" i="4" s="1"/>
  <c r="H40" i="36"/>
  <c r="K23" i="5"/>
  <c r="H12" i="36" s="1"/>
  <c r="H495" i="36" s="1"/>
  <c r="K26" i="5"/>
  <c r="K30" i="4"/>
  <c r="K27" i="5" s="1"/>
  <c r="H26" i="36"/>
  <c r="H494" i="36" s="1"/>
  <c r="K25" i="5"/>
  <c r="K63" i="5"/>
  <c r="H30" i="36"/>
  <c r="H618" i="36" s="1"/>
  <c r="K61" i="5"/>
  <c r="H16" i="36" s="1"/>
  <c r="H619" i="36" s="1"/>
  <c r="H44" i="36"/>
  <c r="K74" i="4"/>
  <c r="K65" i="5" s="1"/>
  <c r="K64" i="5"/>
  <c r="H42" i="36" l="1"/>
  <c r="I19" i="40" s="1"/>
  <c r="K43" i="5"/>
  <c r="K44" i="5"/>
  <c r="K50" i="5"/>
  <c r="K59" i="4"/>
  <c r="K64" i="4"/>
  <c r="K60" i="4"/>
  <c r="K52" i="5" s="1"/>
  <c r="K32" i="41"/>
  <c r="K62" i="4"/>
  <c r="J9" i="4"/>
  <c r="K7" i="4" s="1"/>
  <c r="G752" i="36"/>
  <c r="H4" i="40"/>
  <c r="K28" i="41"/>
  <c r="K16" i="4"/>
  <c r="K15" i="5" s="1"/>
  <c r="K20" i="4"/>
  <c r="K13" i="5"/>
  <c r="K15" i="4"/>
  <c r="K18" i="4"/>
  <c r="K42" i="4"/>
  <c r="K38" i="4"/>
  <c r="K33" i="5" s="1"/>
  <c r="K30" i="41"/>
  <c r="K31" i="41"/>
  <c r="K40" i="4"/>
  <c r="K31" i="5"/>
  <c r="K37" i="4"/>
  <c r="I17" i="40"/>
  <c r="H71" i="36"/>
  <c r="H75" i="36"/>
  <c r="I21" i="40"/>
  <c r="H73" i="36" l="1"/>
  <c r="K53" i="5"/>
  <c r="H29" i="36"/>
  <c r="H587" i="36" s="1"/>
  <c r="K54" i="5"/>
  <c r="K63" i="4"/>
  <c r="K55" i="5" s="1"/>
  <c r="H43" i="36"/>
  <c r="K51" i="5"/>
  <c r="H15" i="36" s="1"/>
  <c r="H588" i="36" s="1"/>
  <c r="H39" i="36"/>
  <c r="K14" i="5"/>
  <c r="H11" i="36" s="1"/>
  <c r="H464" i="36" s="1"/>
  <c r="K17" i="5"/>
  <c r="K19" i="4"/>
  <c r="K18" i="5" s="1"/>
  <c r="H25" i="36"/>
  <c r="H463" i="36" s="1"/>
  <c r="K16" i="5"/>
  <c r="K10" i="4"/>
  <c r="K7" i="5" s="1"/>
  <c r="K8" i="5" s="1"/>
  <c r="K8" i="4"/>
  <c r="K5" i="5"/>
  <c r="H27" i="36"/>
  <c r="H525" i="36" s="1"/>
  <c r="K34" i="5"/>
  <c r="H41" i="36"/>
  <c r="K32" i="5"/>
  <c r="H13" i="36" s="1"/>
  <c r="H526" i="36" s="1"/>
  <c r="K35" i="5"/>
  <c r="K41" i="4"/>
  <c r="K36" i="5" s="1"/>
  <c r="H88" i="36"/>
  <c r="H166" i="36"/>
  <c r="I29" i="40"/>
  <c r="I33" i="40"/>
  <c r="H170" i="36"/>
  <c r="H92" i="36"/>
  <c r="I31" i="40"/>
  <c r="H90" i="36"/>
  <c r="H168" i="36"/>
  <c r="H74" i="36" l="1"/>
  <c r="I20" i="40"/>
  <c r="K6" i="5"/>
  <c r="H10" i="36" s="1"/>
  <c r="H432" i="36" s="1"/>
  <c r="H38" i="36"/>
  <c r="K9" i="5"/>
  <c r="I16" i="40"/>
  <c r="H70" i="36"/>
  <c r="I18" i="40"/>
  <c r="H72" i="36"/>
  <c r="H101" i="36"/>
  <c r="L44" i="41"/>
  <c r="L46" i="41"/>
  <c r="H103" i="36"/>
  <c r="L48" i="41"/>
  <c r="H105" i="36"/>
  <c r="H169" i="36" l="1"/>
  <c r="H91" i="36"/>
  <c r="I32" i="40"/>
  <c r="H69" i="36"/>
  <c r="I15" i="40"/>
  <c r="I28" i="40"/>
  <c r="H87" i="36"/>
  <c r="H165" i="36"/>
  <c r="I30" i="40"/>
  <c r="H89" i="36"/>
  <c r="H167" i="36"/>
  <c r="H496" i="36"/>
  <c r="H493" i="36" s="1"/>
  <c r="H113" i="36"/>
  <c r="H558" i="36"/>
  <c r="H555" i="36" s="1"/>
  <c r="H115" i="36"/>
  <c r="H620" i="36"/>
  <c r="H617" i="36" s="1"/>
  <c r="H117" i="36"/>
  <c r="H104" i="36" l="1"/>
  <c r="L47" i="41"/>
  <c r="L43" i="41"/>
  <c r="H100" i="36"/>
  <c r="H164" i="36"/>
  <c r="H171" i="36" s="1"/>
  <c r="H175" i="36" s="1"/>
  <c r="I27" i="40"/>
  <c r="H81" i="36"/>
  <c r="H83" i="36" s="1"/>
  <c r="H99" i="36" s="1"/>
  <c r="L45" i="41"/>
  <c r="H102" i="36"/>
  <c r="L49" i="41" l="1"/>
  <c r="L57" i="41" s="1"/>
  <c r="H180" i="36"/>
  <c r="H176" i="36"/>
  <c r="H179" i="36"/>
  <c r="H589" i="36"/>
  <c r="H586" i="36" s="1"/>
  <c r="H116" i="36"/>
  <c r="H178" i="36"/>
  <c r="H181" i="36"/>
  <c r="H177" i="36"/>
  <c r="H465" i="36"/>
  <c r="H462" i="36" s="1"/>
  <c r="H112" i="36"/>
  <c r="H433" i="36"/>
  <c r="H430" i="36" s="1"/>
  <c r="H111" i="36"/>
  <c r="H114" i="36"/>
  <c r="H527" i="36"/>
  <c r="H524" i="36" s="1"/>
  <c r="L56" i="41" l="1"/>
  <c r="L55" i="41"/>
  <c r="L53" i="41"/>
  <c r="L54" i="41"/>
  <c r="L58" i="41"/>
  <c r="H214" i="36"/>
  <c r="H215" i="36" s="1"/>
  <c r="H235" i="36" s="1"/>
  <c r="H182" i="36"/>
  <c r="H118" i="36"/>
  <c r="H123" i="36" s="1"/>
  <c r="H134" i="36" s="1"/>
  <c r="H147" i="36" s="1"/>
  <c r="H231" i="36" l="1"/>
  <c r="H136" i="36"/>
  <c r="H149" i="36" s="1"/>
  <c r="H229" i="36"/>
  <c r="H138" i="36"/>
  <c r="H151" i="36" s="1"/>
  <c r="H220" i="36"/>
  <c r="H230" i="36"/>
  <c r="H232" i="36"/>
  <c r="H217" i="36"/>
  <c r="H219" i="36"/>
  <c r="H218" i="36"/>
  <c r="H233" i="36"/>
  <c r="H234" i="36"/>
  <c r="H222" i="36"/>
  <c r="H221" i="36"/>
  <c r="H132" i="36"/>
  <c r="H145" i="36" s="1"/>
  <c r="H135" i="36"/>
  <c r="H148" i="36" s="1"/>
  <c r="H133" i="36"/>
  <c r="H146" i="36" s="1"/>
  <c r="H137" i="36"/>
  <c r="H150" i="36" s="1"/>
  <c r="H239" i="36" l="1"/>
  <c r="H240" i="36" s="1"/>
  <c r="H246" i="36" s="1"/>
  <c r="H139" i="36"/>
  <c r="H141" i="36" s="1"/>
  <c r="H152" i="36"/>
  <c r="H258" i="36" l="1"/>
  <c r="H260" i="36"/>
  <c r="H245" i="36"/>
  <c r="H243" i="36"/>
  <c r="H255" i="36"/>
  <c r="H244" i="36"/>
  <c r="H254" i="36"/>
  <c r="H248" i="36"/>
  <c r="H256" i="36"/>
  <c r="H242" i="36"/>
  <c r="H257" i="36"/>
  <c r="H259" i="36"/>
  <c r="H194" i="36"/>
  <c r="H204" i="36" s="1"/>
  <c r="H192" i="36"/>
  <c r="H202" i="36" s="1"/>
  <c r="H193" i="36"/>
  <c r="H203" i="36" s="1"/>
  <c r="H196" i="36"/>
  <c r="H206" i="36" s="1"/>
  <c r="H191" i="36"/>
  <c r="H201" i="36" s="1"/>
  <c r="H195" i="36"/>
  <c r="H205" i="36" s="1"/>
  <c r="H190" i="36"/>
  <c r="H264" i="36" l="1"/>
  <c r="H265" i="36" s="1"/>
  <c r="H272" i="36" s="1"/>
  <c r="H200" i="36"/>
  <c r="H207" i="36" s="1"/>
  <c r="H197" i="36"/>
  <c r="H209" i="36" s="1"/>
  <c r="H223" i="36" s="1"/>
  <c r="H224" i="36" s="1"/>
  <c r="H226" i="36" s="1"/>
  <c r="H247" i="36" s="1"/>
  <c r="H249" i="36" s="1"/>
  <c r="H251" i="36" s="1"/>
  <c r="H270" i="36" l="1"/>
  <c r="H267" i="36"/>
  <c r="H284" i="36"/>
  <c r="H285" i="36"/>
  <c r="H282" i="36"/>
  <c r="H271" i="36"/>
  <c r="H269" i="36"/>
  <c r="H268" i="36"/>
  <c r="H283" i="36"/>
  <c r="H280" i="36"/>
  <c r="H273" i="36"/>
  <c r="H279" i="36"/>
  <c r="H281" i="36"/>
  <c r="H289" i="36" l="1"/>
  <c r="H290" i="36" s="1"/>
  <c r="H309" i="36" s="1"/>
  <c r="H274" i="36"/>
  <c r="H276" i="36" s="1"/>
  <c r="H308" i="36" l="1"/>
  <c r="H297" i="36"/>
  <c r="H305" i="36"/>
  <c r="H293" i="36"/>
  <c r="H296" i="36"/>
  <c r="H307" i="36"/>
  <c r="H310" i="36"/>
  <c r="H306" i="36"/>
  <c r="H294" i="36"/>
  <c r="H304" i="36"/>
  <c r="H292" i="36"/>
  <c r="H298" i="36"/>
  <c r="H295" i="36"/>
  <c r="H314" i="36" l="1"/>
  <c r="H315" i="36" s="1"/>
  <c r="H319" i="36" s="1"/>
  <c r="H299" i="36"/>
  <c r="H301" i="36" s="1"/>
  <c r="H322" i="36" l="1"/>
  <c r="H330" i="36"/>
  <c r="H334" i="36"/>
  <c r="H331" i="36"/>
  <c r="H318" i="36"/>
  <c r="H333" i="36"/>
  <c r="H335" i="36"/>
  <c r="H321" i="36"/>
  <c r="H323" i="36"/>
  <c r="H320" i="36"/>
  <c r="H332" i="36"/>
  <c r="H329" i="36"/>
  <c r="H317" i="36"/>
  <c r="H339" i="36" l="1"/>
  <c r="H340" i="36" s="1"/>
  <c r="H345" i="36" s="1"/>
  <c r="H324" i="36"/>
  <c r="H326" i="36" s="1"/>
  <c r="H354" i="36" l="1"/>
  <c r="H343" i="36"/>
  <c r="H355" i="36"/>
  <c r="H357" i="36"/>
  <c r="H348" i="36"/>
  <c r="H356" i="36"/>
  <c r="H360" i="36"/>
  <c r="H359" i="36"/>
  <c r="H347" i="36"/>
  <c r="H358" i="36"/>
  <c r="H342" i="36"/>
  <c r="H344" i="36"/>
  <c r="H346" i="36"/>
  <c r="H364" i="36" l="1"/>
  <c r="H365" i="36" s="1"/>
  <c r="H371" i="36" s="1"/>
  <c r="H394" i="36" s="1"/>
  <c r="H421" i="36" s="1"/>
  <c r="H554" i="36" s="1"/>
  <c r="H561" i="36" s="1"/>
  <c r="H349" i="36"/>
  <c r="H351" i="36" s="1"/>
  <c r="H405" i="36" l="1"/>
  <c r="H385" i="36"/>
  <c r="H369" i="36"/>
  <c r="H392" i="36" s="1"/>
  <c r="H403" i="36" s="1"/>
  <c r="H382" i="36"/>
  <c r="H379" i="36"/>
  <c r="H373" i="36"/>
  <c r="H396" i="36" s="1"/>
  <c r="H407" i="36" s="1"/>
  <c r="H383" i="36"/>
  <c r="H380" i="36"/>
  <c r="H381" i="36"/>
  <c r="H372" i="36"/>
  <c r="H395" i="36" s="1"/>
  <c r="H406" i="36" s="1"/>
  <c r="H368" i="36"/>
  <c r="H391" i="36" s="1"/>
  <c r="H418" i="36" s="1"/>
  <c r="H461" i="36" s="1"/>
  <c r="H468" i="36" s="1"/>
  <c r="H471" i="36" s="1"/>
  <c r="H477" i="36" s="1"/>
  <c r="H367" i="36"/>
  <c r="H390" i="36" s="1"/>
  <c r="H417" i="36" s="1"/>
  <c r="H429" i="36" s="1"/>
  <c r="H436" i="36" s="1"/>
  <c r="H384" i="36"/>
  <c r="H370" i="36"/>
  <c r="H393" i="36" s="1"/>
  <c r="H404" i="36" s="1"/>
  <c r="H564" i="36"/>
  <c r="H570" i="36" s="1"/>
  <c r="H563" i="36"/>
  <c r="H565" i="36"/>
  <c r="H571" i="36" s="1"/>
  <c r="H423" i="36" l="1"/>
  <c r="H616" i="36" s="1"/>
  <c r="H623" i="36" s="1"/>
  <c r="H625" i="36" s="1"/>
  <c r="H401" i="36"/>
  <c r="H422" i="36"/>
  <c r="H585" i="36" s="1"/>
  <c r="H592" i="36" s="1"/>
  <c r="H596" i="36" s="1"/>
  <c r="H602" i="36" s="1"/>
  <c r="H419" i="36"/>
  <c r="H492" i="36" s="1"/>
  <c r="H499" i="36" s="1"/>
  <c r="H502" i="36" s="1"/>
  <c r="H508" i="36" s="1"/>
  <c r="H420" i="36"/>
  <c r="H523" i="36" s="1"/>
  <c r="H530" i="36" s="1"/>
  <c r="H533" i="36" s="1"/>
  <c r="H539" i="36" s="1"/>
  <c r="H472" i="36"/>
  <c r="H478" i="36" s="1"/>
  <c r="H397" i="36"/>
  <c r="H626" i="36"/>
  <c r="H632" i="36" s="1"/>
  <c r="H470" i="36"/>
  <c r="H476" i="36" s="1"/>
  <c r="H374" i="36"/>
  <c r="H376" i="36" s="1"/>
  <c r="H402" i="36"/>
  <c r="H631" i="36"/>
  <c r="H439" i="36"/>
  <c r="H446" i="36" s="1"/>
  <c r="H440" i="36"/>
  <c r="H447" i="36" s="1"/>
  <c r="H438" i="36"/>
  <c r="H566" i="36"/>
  <c r="H573" i="36" s="1"/>
  <c r="H569" i="36"/>
  <c r="H568" i="36" s="1"/>
  <c r="H627" i="36" l="1"/>
  <c r="H633" i="36" s="1"/>
  <c r="H594" i="36"/>
  <c r="H600" i="36" s="1"/>
  <c r="H501" i="36"/>
  <c r="H507" i="36" s="1"/>
  <c r="H595" i="36"/>
  <c r="H601" i="36" s="1"/>
  <c r="H630" i="36"/>
  <c r="H503" i="36"/>
  <c r="H509" i="36" s="1"/>
  <c r="H534" i="36"/>
  <c r="H540" i="36" s="1"/>
  <c r="H532" i="36"/>
  <c r="H538" i="36" s="1"/>
  <c r="H475" i="36"/>
  <c r="H473" i="36"/>
  <c r="H480" i="36" s="1"/>
  <c r="H481" i="36" s="1"/>
  <c r="H486" i="36" s="1"/>
  <c r="H667" i="36" s="1"/>
  <c r="H715" i="36" s="1"/>
  <c r="H628" i="36"/>
  <c r="H635" i="36" s="1"/>
  <c r="H636" i="36" s="1"/>
  <c r="H441" i="36"/>
  <c r="H449" i="36" s="1"/>
  <c r="H445" i="36"/>
  <c r="H574" i="36"/>
  <c r="H579" i="36" s="1"/>
  <c r="H670" i="36" s="1"/>
  <c r="H718" i="36" s="1"/>
  <c r="H597" i="36" l="1"/>
  <c r="H604" i="36" s="1"/>
  <c r="H605" i="36" s="1"/>
  <c r="H606" i="36" s="1"/>
  <c r="H611" i="36" s="1"/>
  <c r="H682" i="36" s="1"/>
  <c r="H731" i="36" s="1"/>
  <c r="H599" i="36"/>
  <c r="H506" i="36"/>
  <c r="H537" i="36"/>
  <c r="H504" i="36"/>
  <c r="H511" i="36" s="1"/>
  <c r="H512" i="36" s="1"/>
  <c r="H513" i="36" s="1"/>
  <c r="H518" i="36" s="1"/>
  <c r="H679" i="36" s="1"/>
  <c r="H728" i="36" s="1"/>
  <c r="H535" i="36"/>
  <c r="H542" i="36" s="1"/>
  <c r="H543" i="36" s="1"/>
  <c r="H544" i="36" s="1"/>
  <c r="H549" i="36" s="1"/>
  <c r="H680" i="36" s="1"/>
  <c r="H729" i="36" s="1"/>
  <c r="H641" i="36"/>
  <c r="H672" i="36" s="1"/>
  <c r="H720" i="36" s="1"/>
  <c r="H482" i="36"/>
  <c r="H487" i="36" s="1"/>
  <c r="H678" i="36" s="1"/>
  <c r="H727" i="36" s="1"/>
  <c r="H575" i="36"/>
  <c r="H580" i="36" s="1"/>
  <c r="H681" i="36" s="1"/>
  <c r="H730" i="36" s="1"/>
  <c r="H637" i="36"/>
  <c r="H642" i="36" s="1"/>
  <c r="H683" i="36" s="1"/>
  <c r="H732" i="36" s="1"/>
  <c r="H444" i="36"/>
  <c r="H450" i="36"/>
  <c r="H455" i="36" s="1"/>
  <c r="H666" i="36" s="1"/>
  <c r="H607" i="36" l="1"/>
  <c r="H612" i="36" s="1"/>
  <c r="H693" i="36" s="1"/>
  <c r="H705" i="36" s="1"/>
  <c r="H610" i="36"/>
  <c r="H671" i="36" s="1"/>
  <c r="H719" i="36" s="1"/>
  <c r="H514" i="36"/>
  <c r="H519" i="36" s="1"/>
  <c r="H690" i="36" s="1"/>
  <c r="H702" i="36" s="1"/>
  <c r="H517" i="36"/>
  <c r="H668" i="36" s="1"/>
  <c r="H716" i="36" s="1"/>
  <c r="H545" i="36"/>
  <c r="H550" i="36" s="1"/>
  <c r="H691" i="36" s="1"/>
  <c r="H703" i="36" s="1"/>
  <c r="H548" i="36"/>
  <c r="H669" i="36" s="1"/>
  <c r="H717" i="36" s="1"/>
  <c r="H483" i="36"/>
  <c r="H488" i="36" s="1"/>
  <c r="H689" i="36" s="1"/>
  <c r="H701" i="36" s="1"/>
  <c r="H451" i="36"/>
  <c r="H456" i="36" s="1"/>
  <c r="H677" i="36" s="1"/>
  <c r="H726" i="36" s="1"/>
  <c r="H576" i="36"/>
  <c r="H581" i="36" s="1"/>
  <c r="H692" i="36" s="1"/>
  <c r="H638" i="36"/>
  <c r="H643" i="36" s="1"/>
  <c r="H694" i="36" s="1"/>
  <c r="H740" i="36" l="1"/>
  <c r="H743" i="36"/>
  <c r="H663" i="36"/>
  <c r="H741" i="36"/>
  <c r="H739" i="36"/>
  <c r="H452" i="36"/>
  <c r="H457" i="36" s="1"/>
  <c r="H688" i="36" s="1"/>
  <c r="H738" i="36" s="1"/>
  <c r="H704" i="36"/>
  <c r="H742" i="36"/>
  <c r="H753" i="36"/>
  <c r="K17" i="4"/>
  <c r="L14" i="4" s="1"/>
  <c r="I5" i="40"/>
  <c r="K61" i="4"/>
  <c r="L58" i="4" s="1"/>
  <c r="I9" i="40"/>
  <c r="H757" i="36"/>
  <c r="I7" i="40"/>
  <c r="K39" i="4"/>
  <c r="L35" i="4" s="1"/>
  <c r="H755" i="36"/>
  <c r="K28" i="4"/>
  <c r="L24" i="4" s="1"/>
  <c r="I6" i="40"/>
  <c r="H754" i="36"/>
  <c r="H706" i="36"/>
  <c r="H744" i="36"/>
  <c r="H700" i="36" l="1"/>
  <c r="H752" i="36" s="1"/>
  <c r="L20" i="4"/>
  <c r="L28" i="41"/>
  <c r="L18" i="4"/>
  <c r="L13" i="5"/>
  <c r="L16" i="4"/>
  <c r="L15" i="5" s="1"/>
  <c r="L15" i="4"/>
  <c r="L31" i="5"/>
  <c r="L37" i="4"/>
  <c r="L40" i="4"/>
  <c r="L30" i="41"/>
  <c r="L42" i="4"/>
  <c r="L38" i="4"/>
  <c r="L33" i="5" s="1"/>
  <c r="L31" i="41"/>
  <c r="L62" i="4"/>
  <c r="L60" i="4"/>
  <c r="L52" i="5" s="1"/>
  <c r="L59" i="4"/>
  <c r="L32" i="41"/>
  <c r="L50" i="5"/>
  <c r="L64" i="4"/>
  <c r="L27" i="4"/>
  <c r="L24" i="5" s="1"/>
  <c r="L26" i="4"/>
  <c r="L29" i="4"/>
  <c r="L29" i="41"/>
  <c r="L22" i="5"/>
  <c r="L31" i="4"/>
  <c r="K72" i="4"/>
  <c r="L69" i="4" s="1"/>
  <c r="I10" i="40"/>
  <c r="H758" i="36"/>
  <c r="I8" i="40"/>
  <c r="K49" i="4"/>
  <c r="L46" i="4" s="1"/>
  <c r="H756" i="36"/>
  <c r="K9" i="4" l="1"/>
  <c r="L7" i="4" s="1"/>
  <c r="L8" i="4" s="1"/>
  <c r="I4" i="40"/>
  <c r="L73" i="4"/>
  <c r="L75" i="4"/>
  <c r="L60" i="5"/>
  <c r="L70" i="4"/>
  <c r="L71" i="4"/>
  <c r="L62" i="5" s="1"/>
  <c r="L33" i="41"/>
  <c r="I43" i="36"/>
  <c r="L51" i="5"/>
  <c r="I15" i="36" s="1"/>
  <c r="I588" i="36" s="1"/>
  <c r="L41" i="4"/>
  <c r="L36" i="5" s="1"/>
  <c r="L35" i="5"/>
  <c r="L14" i="5"/>
  <c r="I11" i="36" s="1"/>
  <c r="I464" i="36" s="1"/>
  <c r="I39" i="36"/>
  <c r="L25" i="5"/>
  <c r="I26" i="36"/>
  <c r="I494" i="36" s="1"/>
  <c r="I27" i="36"/>
  <c r="I525" i="36" s="1"/>
  <c r="L34" i="5"/>
  <c r="L19" i="4"/>
  <c r="L18" i="5" s="1"/>
  <c r="L17" i="5"/>
  <c r="I40" i="36"/>
  <c r="L23" i="5"/>
  <c r="I12" i="36" s="1"/>
  <c r="I495" i="36" s="1"/>
  <c r="L53" i="5"/>
  <c r="I29" i="36"/>
  <c r="I587" i="36" s="1"/>
  <c r="I41" i="36"/>
  <c r="L32" i="5"/>
  <c r="I13" i="36" s="1"/>
  <c r="I526" i="36" s="1"/>
  <c r="L47" i="4"/>
  <c r="L48" i="4"/>
  <c r="L42" i="5" s="1"/>
  <c r="L52" i="4"/>
  <c r="L50" i="4"/>
  <c r="L40" i="5"/>
  <c r="L30" i="4"/>
  <c r="L27" i="5" s="1"/>
  <c r="L26" i="5"/>
  <c r="L63" i="4"/>
  <c r="L55" i="5" s="1"/>
  <c r="L54" i="5"/>
  <c r="L16" i="5"/>
  <c r="I25" i="36"/>
  <c r="I463" i="36" s="1"/>
  <c r="L10" i="4" l="1"/>
  <c r="L7" i="5" s="1"/>
  <c r="L8" i="5" s="1"/>
  <c r="L5" i="5"/>
  <c r="L6" i="5" s="1"/>
  <c r="I10" i="36" s="1"/>
  <c r="I432" i="36" s="1"/>
  <c r="I42" i="36"/>
  <c r="L41" i="5"/>
  <c r="I14" i="36" s="1"/>
  <c r="I557" i="36" s="1"/>
  <c r="L44" i="5"/>
  <c r="L51" i="4"/>
  <c r="L45" i="5" s="1"/>
  <c r="J16" i="40"/>
  <c r="I70" i="36"/>
  <c r="I74" i="36"/>
  <c r="J20" i="40"/>
  <c r="L61" i="5"/>
  <c r="I16" i="36" s="1"/>
  <c r="I619" i="36" s="1"/>
  <c r="I44" i="36"/>
  <c r="I72" i="36"/>
  <c r="J18" i="40"/>
  <c r="J17" i="40"/>
  <c r="I71" i="36"/>
  <c r="L43" i="5"/>
  <c r="I28" i="36"/>
  <c r="I556" i="36" s="1"/>
  <c r="L9" i="5"/>
  <c r="L63" i="5"/>
  <c r="I30" i="36"/>
  <c r="I618" i="36" s="1"/>
  <c r="L74" i="4"/>
  <c r="L65" i="5" s="1"/>
  <c r="L64" i="5"/>
  <c r="I38" i="36" l="1"/>
  <c r="J15" i="40" s="1"/>
  <c r="I89" i="36"/>
  <c r="I167" i="36"/>
  <c r="J30" i="40"/>
  <c r="I169" i="36"/>
  <c r="I91" i="36"/>
  <c r="J32" i="40"/>
  <c r="J29" i="40"/>
  <c r="I88" i="36"/>
  <c r="I166" i="36"/>
  <c r="J21" i="40"/>
  <c r="I75" i="36"/>
  <c r="I87" i="36"/>
  <c r="J28" i="40"/>
  <c r="I165" i="36"/>
  <c r="I73" i="36"/>
  <c r="J19" i="40"/>
  <c r="I69" i="36" l="1"/>
  <c r="I81" i="36" s="1"/>
  <c r="I83" i="36" s="1"/>
  <c r="I99" i="36" s="1"/>
  <c r="I100" i="36"/>
  <c r="M43" i="41"/>
  <c r="I101" i="36"/>
  <c r="M44" i="41"/>
  <c r="I168" i="36"/>
  <c r="J31" i="40"/>
  <c r="I90" i="36"/>
  <c r="J33" i="40"/>
  <c r="I92" i="36"/>
  <c r="I170" i="36"/>
  <c r="I104" i="36"/>
  <c r="M47" i="41"/>
  <c r="M45" i="41"/>
  <c r="I102" i="36"/>
  <c r="J27" i="40" l="1"/>
  <c r="I164" i="36"/>
  <c r="I171" i="36" s="1"/>
  <c r="I181" i="36" s="1"/>
  <c r="M48" i="41"/>
  <c r="I105" i="36"/>
  <c r="I496" i="36"/>
  <c r="I493" i="36" s="1"/>
  <c r="I113" i="36"/>
  <c r="I111" i="36"/>
  <c r="I433" i="36"/>
  <c r="I430" i="36" s="1"/>
  <c r="M46" i="41"/>
  <c r="I103" i="36"/>
  <c r="I527" i="36"/>
  <c r="I524" i="36" s="1"/>
  <c r="I114" i="36"/>
  <c r="I589" i="36"/>
  <c r="I586" i="36" s="1"/>
  <c r="I116" i="36"/>
  <c r="I465" i="36"/>
  <c r="I462" i="36" s="1"/>
  <c r="I112" i="36"/>
  <c r="M49" i="41" l="1"/>
  <c r="M56" i="41" s="1"/>
  <c r="I179" i="36"/>
  <c r="I176" i="36"/>
  <c r="I178" i="36"/>
  <c r="I177" i="36"/>
  <c r="I180" i="36"/>
  <c r="I620" i="36"/>
  <c r="I617" i="36" s="1"/>
  <c r="I117" i="36"/>
  <c r="I558" i="36"/>
  <c r="I555" i="36" s="1"/>
  <c r="I115" i="36"/>
  <c r="I175" i="36"/>
  <c r="M54" i="41" l="1"/>
  <c r="M55" i="41"/>
  <c r="M58" i="41"/>
  <c r="M57" i="41"/>
  <c r="M53" i="41"/>
  <c r="I182" i="36"/>
  <c r="I214" i="36"/>
  <c r="I215" i="36" s="1"/>
  <c r="I118" i="36"/>
  <c r="I123" i="36" s="1"/>
  <c r="I138" i="36" s="1"/>
  <c r="I151" i="36" s="1"/>
  <c r="I136" i="36" l="1"/>
  <c r="I149" i="36" s="1"/>
  <c r="I222" i="36"/>
  <c r="I232" i="36"/>
  <c r="I235" i="36"/>
  <c r="I229" i="36"/>
  <c r="I234" i="36"/>
  <c r="I231" i="36"/>
  <c r="I230" i="36"/>
  <c r="I223" i="36"/>
  <c r="I221" i="36"/>
  <c r="I219" i="36"/>
  <c r="I233" i="36"/>
  <c r="I218" i="36"/>
  <c r="I217" i="36"/>
  <c r="I135" i="36"/>
  <c r="I148" i="36" s="1"/>
  <c r="I132" i="36"/>
  <c r="I137" i="36"/>
  <c r="I150" i="36" s="1"/>
  <c r="I133" i="36"/>
  <c r="I146" i="36" s="1"/>
  <c r="I134" i="36"/>
  <c r="I147" i="36" s="1"/>
  <c r="I145" i="36" l="1"/>
  <c r="I152" i="36" s="1"/>
  <c r="I139" i="36"/>
  <c r="I141" i="36" s="1"/>
  <c r="I239" i="36"/>
  <c r="I240" i="36" s="1"/>
  <c r="I243" i="36" l="1"/>
  <c r="I257" i="36"/>
  <c r="I259" i="36"/>
  <c r="I246" i="36"/>
  <c r="I256" i="36"/>
  <c r="I242" i="36"/>
  <c r="I245" i="36"/>
  <c r="I255" i="36"/>
  <c r="I244" i="36"/>
  <c r="I258" i="36"/>
  <c r="I260" i="36"/>
  <c r="I254" i="36"/>
  <c r="I248" i="36"/>
  <c r="I196" i="36"/>
  <c r="I206" i="36" s="1"/>
  <c r="I194" i="36"/>
  <c r="I204" i="36" s="1"/>
  <c r="I191" i="36"/>
  <c r="I201" i="36" s="1"/>
  <c r="I193" i="36"/>
  <c r="I203" i="36" s="1"/>
  <c r="I192" i="36"/>
  <c r="I202" i="36" s="1"/>
  <c r="I195" i="36"/>
  <c r="I205" i="36" s="1"/>
  <c r="I190" i="36"/>
  <c r="I264" i="36" l="1"/>
  <c r="I265" i="36" s="1"/>
  <c r="I270" i="36" s="1"/>
  <c r="I200" i="36"/>
  <c r="I207" i="36" s="1"/>
  <c r="I197" i="36"/>
  <c r="I209" i="36" s="1"/>
  <c r="I220" i="36" s="1"/>
  <c r="I224" i="36" s="1"/>
  <c r="I226" i="36" s="1"/>
  <c r="I247" i="36" s="1"/>
  <c r="I249" i="36" s="1"/>
  <c r="I251" i="36" s="1"/>
  <c r="I273" i="36" l="1"/>
  <c r="I280" i="36"/>
  <c r="I281" i="36"/>
  <c r="I283" i="36"/>
  <c r="I268" i="36"/>
  <c r="I284" i="36"/>
  <c r="I279" i="36"/>
  <c r="I282" i="36"/>
  <c r="I271" i="36"/>
  <c r="I272" i="36"/>
  <c r="I267" i="36"/>
  <c r="I269" i="36"/>
  <c r="I285" i="36"/>
  <c r="I274" i="36" l="1"/>
  <c r="I276" i="36" s="1"/>
  <c r="I289" i="36"/>
  <c r="I290" i="36" s="1"/>
  <c r="I309" i="36" s="1"/>
  <c r="I304" i="36" l="1"/>
  <c r="I297" i="36"/>
  <c r="I306" i="36"/>
  <c r="I294" i="36"/>
  <c r="I296" i="36"/>
  <c r="I298" i="36"/>
  <c r="I292" i="36"/>
  <c r="I307" i="36"/>
  <c r="I305" i="36"/>
  <c r="I308" i="36"/>
  <c r="I310" i="36"/>
  <c r="I295" i="36"/>
  <c r="I293" i="36"/>
  <c r="I299" i="36" l="1"/>
  <c r="I301" i="36" s="1"/>
  <c r="I314" i="36"/>
  <c r="I315" i="36" s="1"/>
  <c r="I329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332" i="36" l="1"/>
  <c r="I323" i="36"/>
  <c r="I335" i="36"/>
  <c r="I334" i="36"/>
  <c r="I317" i="36"/>
  <c r="I318" i="36"/>
  <c r="I321" i="36"/>
  <c r="I319" i="36"/>
  <c r="I322" i="36"/>
  <c r="I330" i="36"/>
  <c r="I333" i="36"/>
  <c r="I320" i="36"/>
  <c r="I331" i="36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I32" i="32" s="1"/>
  <c r="AE22" i="6"/>
  <c r="Q8" i="6"/>
  <c r="AF25" i="6"/>
  <c r="O22" i="6"/>
  <c r="N94" i="5" s="1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I42" i="32" s="1"/>
  <c r="U22" i="6"/>
  <c r="AE25" i="6"/>
  <c r="O8" i="6"/>
  <c r="N70" i="5" s="1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324" i="36" l="1"/>
  <c r="I326" i="36" s="1"/>
  <c r="I339" i="36"/>
  <c r="I340" i="36" s="1"/>
  <c r="I357" i="36" s="1"/>
  <c r="O94" i="5"/>
  <c r="N104" i="5"/>
  <c r="O70" i="5"/>
  <c r="N81" i="5"/>
  <c r="I342" i="36" l="1"/>
  <c r="I355" i="36"/>
  <c r="I343" i="36"/>
  <c r="I358" i="36"/>
  <c r="I354" i="36"/>
  <c r="I348" i="36"/>
  <c r="I347" i="36"/>
  <c r="I356" i="36"/>
  <c r="I344" i="36"/>
  <c r="I360" i="36"/>
  <c r="I346" i="36"/>
  <c r="I345" i="36"/>
  <c r="I359" i="36"/>
  <c r="P94" i="5"/>
  <c r="O104" i="5"/>
  <c r="O81" i="5"/>
  <c r="P70" i="5"/>
  <c r="AE11" i="4"/>
  <c r="AB82" i="36"/>
  <c r="I349" i="36" l="1"/>
  <c r="I351" i="36" s="1"/>
  <c r="I364" i="36"/>
  <c r="I365" i="36" s="1"/>
  <c r="I373" i="36" s="1"/>
  <c r="I396" i="36" s="1"/>
  <c r="I423" i="36" s="1"/>
  <c r="I616" i="36" s="1"/>
  <c r="I623" i="36" s="1"/>
  <c r="P104" i="5"/>
  <c r="Q94" i="5"/>
  <c r="P81" i="5"/>
  <c r="Q70" i="5"/>
  <c r="I380" i="36" l="1"/>
  <c r="I372" i="36"/>
  <c r="I395" i="36" s="1"/>
  <c r="I406" i="36" s="1"/>
  <c r="I368" i="36"/>
  <c r="I391" i="36" s="1"/>
  <c r="I418" i="36" s="1"/>
  <c r="I461" i="36" s="1"/>
  <c r="I468" i="36" s="1"/>
  <c r="I471" i="36" s="1"/>
  <c r="I477" i="36" s="1"/>
  <c r="I367" i="36"/>
  <c r="I390" i="36" s="1"/>
  <c r="I417" i="36" s="1"/>
  <c r="I429" i="36" s="1"/>
  <c r="I436" i="36" s="1"/>
  <c r="I407" i="36"/>
  <c r="I384" i="36"/>
  <c r="I381" i="36"/>
  <c r="I385" i="36"/>
  <c r="I382" i="36"/>
  <c r="I379" i="36"/>
  <c r="I370" i="36"/>
  <c r="I393" i="36" s="1"/>
  <c r="I404" i="36" s="1"/>
  <c r="I383" i="36"/>
  <c r="I369" i="36"/>
  <c r="I392" i="36" s="1"/>
  <c r="I371" i="36"/>
  <c r="I394" i="36" s="1"/>
  <c r="I625" i="36"/>
  <c r="I626" i="36"/>
  <c r="I632" i="36" s="1"/>
  <c r="I627" i="36"/>
  <c r="I633" i="36" s="1"/>
  <c r="R94" i="5"/>
  <c r="Q104" i="5"/>
  <c r="R70" i="5"/>
  <c r="Q81" i="5"/>
  <c r="K120" i="36"/>
  <c r="I422" i="36" l="1"/>
  <c r="I585" i="36" s="1"/>
  <c r="I592" i="36" s="1"/>
  <c r="I596" i="36" s="1"/>
  <c r="I602" i="36" s="1"/>
  <c r="I402" i="36"/>
  <c r="I401" i="36"/>
  <c r="I470" i="36"/>
  <c r="I476" i="36" s="1"/>
  <c r="I472" i="36"/>
  <c r="I478" i="36" s="1"/>
  <c r="I397" i="36"/>
  <c r="I420" i="36"/>
  <c r="I523" i="36" s="1"/>
  <c r="I530" i="36" s="1"/>
  <c r="I403" i="36"/>
  <c r="I419" i="36"/>
  <c r="I492" i="36" s="1"/>
  <c r="I499" i="36" s="1"/>
  <c r="I374" i="36"/>
  <c r="I376" i="36" s="1"/>
  <c r="I421" i="36"/>
  <c r="I554" i="36" s="1"/>
  <c r="I561" i="36" s="1"/>
  <c r="I405" i="36"/>
  <c r="I628" i="36"/>
  <c r="I635" i="36" s="1"/>
  <c r="I631" i="36"/>
  <c r="I630" i="36" s="1"/>
  <c r="I438" i="36"/>
  <c r="I440" i="36"/>
  <c r="I447" i="36" s="1"/>
  <c r="I439" i="36"/>
  <c r="I446" i="36" s="1"/>
  <c r="S70" i="5"/>
  <c r="R81" i="5"/>
  <c r="R104" i="5"/>
  <c r="S94" i="5"/>
  <c r="I594" i="36" l="1"/>
  <c r="I600" i="36" s="1"/>
  <c r="I595" i="36"/>
  <c r="I601" i="36" s="1"/>
  <c r="I473" i="36"/>
  <c r="I480" i="36" s="1"/>
  <c r="I481" i="36" s="1"/>
  <c r="I486" i="36" s="1"/>
  <c r="I667" i="36" s="1"/>
  <c r="I715" i="36" s="1"/>
  <c r="I475" i="36"/>
  <c r="I501" i="36"/>
  <c r="I502" i="36"/>
  <c r="I508" i="36" s="1"/>
  <c r="I503" i="36"/>
  <c r="I509" i="36" s="1"/>
  <c r="I563" i="36"/>
  <c r="I564" i="36"/>
  <c r="I570" i="36" s="1"/>
  <c r="I565" i="36"/>
  <c r="I571" i="36" s="1"/>
  <c r="I533" i="36"/>
  <c r="I539" i="36" s="1"/>
  <c r="I534" i="36"/>
  <c r="I540" i="36" s="1"/>
  <c r="I532" i="36"/>
  <c r="I445" i="36"/>
  <c r="I441" i="36"/>
  <c r="I449" i="36" s="1"/>
  <c r="I636" i="36"/>
  <c r="I637" i="36" s="1"/>
  <c r="I642" i="36" s="1"/>
  <c r="I683" i="36" s="1"/>
  <c r="I732" i="36" s="1"/>
  <c r="T70" i="5"/>
  <c r="S81" i="5"/>
  <c r="T94" i="5"/>
  <c r="S104" i="5"/>
  <c r="L120" i="36"/>
  <c r="I597" i="36" l="1"/>
  <c r="I604" i="36" s="1"/>
  <c r="I605" i="36" s="1"/>
  <c r="I606" i="36" s="1"/>
  <c r="I611" i="36" s="1"/>
  <c r="I682" i="36" s="1"/>
  <c r="I731" i="36" s="1"/>
  <c r="I599" i="36"/>
  <c r="I566" i="36"/>
  <c r="I573" i="36" s="1"/>
  <c r="I569" i="36"/>
  <c r="I568" i="36" s="1"/>
  <c r="I535" i="36"/>
  <c r="I542" i="36" s="1"/>
  <c r="I538" i="36"/>
  <c r="I537" i="36" s="1"/>
  <c r="I507" i="36"/>
  <c r="I506" i="36" s="1"/>
  <c r="I504" i="36"/>
  <c r="I511" i="36" s="1"/>
  <c r="I482" i="36"/>
  <c r="I487" i="36" s="1"/>
  <c r="I678" i="36" s="1"/>
  <c r="I727" i="36" s="1"/>
  <c r="I444" i="36"/>
  <c r="I450" i="36"/>
  <c r="I451" i="36" s="1"/>
  <c r="I456" i="36" s="1"/>
  <c r="I677" i="36" s="1"/>
  <c r="I726" i="36" s="1"/>
  <c r="I641" i="36"/>
  <c r="I672" i="36" s="1"/>
  <c r="I720" i="36" s="1"/>
  <c r="I638" i="36"/>
  <c r="I643" i="36" s="1"/>
  <c r="I694" i="36" s="1"/>
  <c r="T104" i="5"/>
  <c r="U94" i="5"/>
  <c r="U70" i="5"/>
  <c r="T81" i="5"/>
  <c r="M120" i="36"/>
  <c r="I607" i="36" l="1"/>
  <c r="I612" i="36" s="1"/>
  <c r="I693" i="36" s="1"/>
  <c r="I743" i="36" s="1"/>
  <c r="I610" i="36"/>
  <c r="I671" i="36" s="1"/>
  <c r="I719" i="36" s="1"/>
  <c r="I543" i="36"/>
  <c r="I574" i="36"/>
  <c r="I512" i="36"/>
  <c r="I483" i="36"/>
  <c r="I488" i="36" s="1"/>
  <c r="I689" i="36" s="1"/>
  <c r="I739" i="36" s="1"/>
  <c r="I744" i="36"/>
  <c r="I706" i="36"/>
  <c r="I455" i="36"/>
  <c r="I666" i="36" s="1"/>
  <c r="I452" i="36"/>
  <c r="I457" i="36" s="1"/>
  <c r="I688" i="36" s="1"/>
  <c r="V70" i="5"/>
  <c r="U81" i="5"/>
  <c r="V94" i="5"/>
  <c r="U104" i="5"/>
  <c r="T23" i="6"/>
  <c r="U23" i="6"/>
  <c r="AB23" i="6"/>
  <c r="W23" i="6"/>
  <c r="V23" i="6"/>
  <c r="Q23" i="6"/>
  <c r="P23" i="6"/>
  <c r="X23" i="6"/>
  <c r="N120" i="36"/>
  <c r="H88" i="32" s="1"/>
  <c r="AC23" i="6"/>
  <c r="O23" i="6"/>
  <c r="N95" i="5" s="1"/>
  <c r="AD23" i="6"/>
  <c r="Y23" i="6"/>
  <c r="S23" i="6"/>
  <c r="AA23" i="6"/>
  <c r="R23" i="6"/>
  <c r="I43" i="32" s="1"/>
  <c r="Z23" i="6"/>
  <c r="I705" i="36" l="1"/>
  <c r="J9" i="40" s="1"/>
  <c r="I575" i="36"/>
  <c r="I580" i="36" s="1"/>
  <c r="I681" i="36" s="1"/>
  <c r="I730" i="36" s="1"/>
  <c r="I579" i="36"/>
  <c r="I670" i="36" s="1"/>
  <c r="I718" i="36" s="1"/>
  <c r="I701" i="36"/>
  <c r="J5" i="40" s="1"/>
  <c r="I544" i="36"/>
  <c r="I549" i="36" s="1"/>
  <c r="I680" i="36" s="1"/>
  <c r="I729" i="36" s="1"/>
  <c r="I548" i="36"/>
  <c r="I669" i="36" s="1"/>
  <c r="I717" i="36" s="1"/>
  <c r="I517" i="36"/>
  <c r="I668" i="36" s="1"/>
  <c r="I716" i="36" s="1"/>
  <c r="I513" i="36"/>
  <c r="I518" i="36" s="1"/>
  <c r="I679" i="36" s="1"/>
  <c r="I728" i="36" s="1"/>
  <c r="I757" i="36"/>
  <c r="I700" i="36"/>
  <c r="I738" i="36"/>
  <c r="I758" i="36"/>
  <c r="J10" i="40"/>
  <c r="L72" i="4"/>
  <c r="M69" i="4" s="1"/>
  <c r="O95" i="5"/>
  <c r="N105" i="5"/>
  <c r="W94" i="5"/>
  <c r="V104" i="5"/>
  <c r="V81" i="5"/>
  <c r="W70" i="5"/>
  <c r="Z24" i="6"/>
  <c r="S24" i="6"/>
  <c r="Y24" i="6"/>
  <c r="Q24" i="6"/>
  <c r="R24" i="6"/>
  <c r="I44" i="32" s="1"/>
  <c r="X24" i="6"/>
  <c r="AD24" i="6"/>
  <c r="V24" i="6"/>
  <c r="O24" i="6"/>
  <c r="N96" i="5" s="1"/>
  <c r="W24" i="6"/>
  <c r="AA24" i="6"/>
  <c r="P24" i="6"/>
  <c r="AB24" i="6"/>
  <c r="T24" i="6"/>
  <c r="AC24" i="6"/>
  <c r="U24" i="6"/>
  <c r="O120" i="36"/>
  <c r="L61" i="4" l="1"/>
  <c r="M58" i="4" s="1"/>
  <c r="M62" i="4" s="1"/>
  <c r="I753" i="36"/>
  <c r="I576" i="36"/>
  <c r="I581" i="36" s="1"/>
  <c r="I692" i="36" s="1"/>
  <c r="L17" i="4"/>
  <c r="M14" i="4" s="1"/>
  <c r="M15" i="4" s="1"/>
  <c r="I545" i="36"/>
  <c r="I550" i="36" s="1"/>
  <c r="I691" i="36" s="1"/>
  <c r="I663" i="36"/>
  <c r="I514" i="36"/>
  <c r="I519" i="36" s="1"/>
  <c r="I690" i="36" s="1"/>
  <c r="M60" i="5"/>
  <c r="M70" i="4"/>
  <c r="M75" i="4"/>
  <c r="M33" i="41"/>
  <c r="M73" i="4"/>
  <c r="M71" i="4"/>
  <c r="M62" i="5" s="1"/>
  <c r="J4" i="40"/>
  <c r="L9" i="4"/>
  <c r="M7" i="4" s="1"/>
  <c r="I752" i="36"/>
  <c r="X94" i="5"/>
  <c r="W104" i="5"/>
  <c r="O96" i="5"/>
  <c r="N106" i="5"/>
  <c r="X70" i="5"/>
  <c r="W81" i="5"/>
  <c r="O105" i="5"/>
  <c r="P95" i="5"/>
  <c r="W25" i="6"/>
  <c r="V25" i="6"/>
  <c r="Q25" i="6"/>
  <c r="Y25" i="6"/>
  <c r="P25" i="6"/>
  <c r="X25" i="6"/>
  <c r="O25" i="6"/>
  <c r="N97" i="5" s="1"/>
  <c r="AD25" i="6"/>
  <c r="S25" i="6"/>
  <c r="R25" i="6"/>
  <c r="I45" i="32" s="1"/>
  <c r="Z25" i="6"/>
  <c r="AA25" i="6"/>
  <c r="U25" i="6"/>
  <c r="AC25" i="6"/>
  <c r="T25" i="6"/>
  <c r="AB25" i="6"/>
  <c r="P120" i="36"/>
  <c r="M60" i="4" l="1"/>
  <c r="M52" i="5" s="1"/>
  <c r="M53" i="5" s="1"/>
  <c r="M50" i="5"/>
  <c r="M51" i="5" s="1"/>
  <c r="J15" i="36" s="1"/>
  <c r="J588" i="36" s="1"/>
  <c r="M64" i="4"/>
  <c r="M59" i="4"/>
  <c r="M32" i="41"/>
  <c r="M20" i="4"/>
  <c r="M16" i="4"/>
  <c r="M15" i="5" s="1"/>
  <c r="M16" i="5" s="1"/>
  <c r="M28" i="41"/>
  <c r="M13" i="5"/>
  <c r="M14" i="5" s="1"/>
  <c r="J11" i="36" s="1"/>
  <c r="J464" i="36" s="1"/>
  <c r="M18" i="4"/>
  <c r="M19" i="4" s="1"/>
  <c r="M18" i="5" s="1"/>
  <c r="I741" i="36"/>
  <c r="I703" i="36"/>
  <c r="I742" i="36"/>
  <c r="I704" i="36"/>
  <c r="I702" i="36"/>
  <c r="I740" i="36"/>
  <c r="J30" i="36"/>
  <c r="J618" i="36" s="1"/>
  <c r="M63" i="5"/>
  <c r="M64" i="5"/>
  <c r="M74" i="4"/>
  <c r="M65" i="5" s="1"/>
  <c r="M61" i="5"/>
  <c r="J16" i="36" s="1"/>
  <c r="J619" i="36" s="1"/>
  <c r="J44" i="36"/>
  <c r="M54" i="5"/>
  <c r="M63" i="4"/>
  <c r="M55" i="5" s="1"/>
  <c r="M5" i="5"/>
  <c r="M8" i="4"/>
  <c r="M10" i="4"/>
  <c r="M7" i="5" s="1"/>
  <c r="M8" i="5" s="1"/>
  <c r="J29" i="36"/>
  <c r="J587" i="36" s="1"/>
  <c r="P105" i="5"/>
  <c r="Q95" i="5"/>
  <c r="P96" i="5"/>
  <c r="O106" i="5"/>
  <c r="O97" i="5"/>
  <c r="N107" i="5"/>
  <c r="X81" i="5"/>
  <c r="Y70" i="5"/>
  <c r="Y94" i="5"/>
  <c r="X104" i="5"/>
  <c r="AB27" i="6"/>
  <c r="P27" i="6"/>
  <c r="Q27" i="6"/>
  <c r="AD26" i="6"/>
  <c r="V26" i="6"/>
  <c r="R26" i="6"/>
  <c r="I46" i="32" s="1"/>
  <c r="O26" i="6"/>
  <c r="N98" i="5" s="1"/>
  <c r="AA26" i="6"/>
  <c r="W26" i="6"/>
  <c r="S26" i="6"/>
  <c r="X27" i="6"/>
  <c r="AC27" i="6"/>
  <c r="U27" i="6"/>
  <c r="Z26" i="6"/>
  <c r="V27" i="6"/>
  <c r="R27" i="6"/>
  <c r="I47" i="32" s="1"/>
  <c r="O27" i="6"/>
  <c r="N99" i="5" s="1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J43" i="36" l="1"/>
  <c r="J39" i="36"/>
  <c r="K16" i="40" s="1"/>
  <c r="J25" i="36"/>
  <c r="J463" i="36" s="1"/>
  <c r="M17" i="5"/>
  <c r="L49" i="4"/>
  <c r="M46" i="4" s="1"/>
  <c r="J8" i="40"/>
  <c r="I756" i="36"/>
  <c r="J7" i="40"/>
  <c r="L39" i="4"/>
  <c r="M35" i="4" s="1"/>
  <c r="I755" i="36"/>
  <c r="L28" i="4"/>
  <c r="M24" i="4" s="1"/>
  <c r="J6" i="40"/>
  <c r="I754" i="36"/>
  <c r="J75" i="36"/>
  <c r="K21" i="40"/>
  <c r="K20" i="40"/>
  <c r="J74" i="36"/>
  <c r="J38" i="36"/>
  <c r="M9" i="5"/>
  <c r="M6" i="5"/>
  <c r="J10" i="36" s="1"/>
  <c r="J432" i="36" s="1"/>
  <c r="Q105" i="5"/>
  <c r="R95" i="5"/>
  <c r="Y81" i="5"/>
  <c r="Z70" i="5"/>
  <c r="O107" i="5"/>
  <c r="P97" i="5"/>
  <c r="Q96" i="5"/>
  <c r="P106" i="5"/>
  <c r="Y104" i="5"/>
  <c r="Z94" i="5"/>
  <c r="N109" i="5"/>
  <c r="O99" i="5"/>
  <c r="N108" i="5"/>
  <c r="O98" i="5"/>
  <c r="R120" i="36"/>
  <c r="J70" i="36" l="1"/>
  <c r="J165" i="36" s="1"/>
  <c r="M31" i="41"/>
  <c r="M40" i="4"/>
  <c r="M42" i="4"/>
  <c r="M31" i="5"/>
  <c r="M37" i="4"/>
  <c r="M38" i="4"/>
  <c r="M33" i="5" s="1"/>
  <c r="M30" i="41"/>
  <c r="M52" i="4"/>
  <c r="M50" i="4"/>
  <c r="M40" i="5"/>
  <c r="M47" i="4"/>
  <c r="M48" i="4"/>
  <c r="M42" i="5" s="1"/>
  <c r="M31" i="4"/>
  <c r="M29" i="4"/>
  <c r="M29" i="41"/>
  <c r="M22" i="5"/>
  <c r="M26" i="4"/>
  <c r="M27" i="4"/>
  <c r="M24" i="5" s="1"/>
  <c r="J169" i="36"/>
  <c r="J91" i="36"/>
  <c r="K32" i="40"/>
  <c r="J87" i="36"/>
  <c r="K28" i="40"/>
  <c r="K15" i="40"/>
  <c r="J69" i="36"/>
  <c r="J92" i="36"/>
  <c r="J170" i="36"/>
  <c r="K33" i="40"/>
  <c r="Q97" i="5"/>
  <c r="P107" i="5"/>
  <c r="R105" i="5"/>
  <c r="S95" i="5"/>
  <c r="R96" i="5"/>
  <c r="Q106" i="5"/>
  <c r="Z81" i="5"/>
  <c r="AA70" i="5"/>
  <c r="O109" i="5"/>
  <c r="P99" i="5"/>
  <c r="Z104" i="5"/>
  <c r="AA94" i="5"/>
  <c r="P98" i="5"/>
  <c r="O108" i="5"/>
  <c r="S120" i="36"/>
  <c r="M43" i="5" l="1"/>
  <c r="J28" i="36"/>
  <c r="J556" i="36" s="1"/>
  <c r="M32" i="5"/>
  <c r="J13" i="36" s="1"/>
  <c r="J526" i="36" s="1"/>
  <c r="J41" i="36"/>
  <c r="J42" i="36"/>
  <c r="M41" i="5"/>
  <c r="J14" i="36" s="1"/>
  <c r="J557" i="36" s="1"/>
  <c r="J27" i="36"/>
  <c r="J525" i="36" s="1"/>
  <c r="M34" i="5"/>
  <c r="M41" i="4"/>
  <c r="M36" i="5" s="1"/>
  <c r="M35" i="5"/>
  <c r="M51" i="4"/>
  <c r="M45" i="5" s="1"/>
  <c r="M44" i="5"/>
  <c r="M23" i="5"/>
  <c r="J12" i="36" s="1"/>
  <c r="J495" i="36" s="1"/>
  <c r="J40" i="36"/>
  <c r="M25" i="5"/>
  <c r="J26" i="36"/>
  <c r="J494" i="36" s="1"/>
  <c r="M26" i="5"/>
  <c r="M30" i="4"/>
  <c r="M27" i="5" s="1"/>
  <c r="N43" i="41"/>
  <c r="J100" i="36"/>
  <c r="J105" i="36"/>
  <c r="N48" i="41"/>
  <c r="J81" i="36"/>
  <c r="J83" i="36" s="1"/>
  <c r="J99" i="36" s="1"/>
  <c r="K27" i="40"/>
  <c r="J164" i="36"/>
  <c r="J104" i="36"/>
  <c r="N47" i="41"/>
  <c r="AA104" i="5"/>
  <c r="AB94" i="5"/>
  <c r="S105" i="5"/>
  <c r="T95" i="5"/>
  <c r="P109" i="5"/>
  <c r="Q99" i="5"/>
  <c r="AA81" i="5"/>
  <c r="AB70" i="5"/>
  <c r="P108" i="5"/>
  <c r="Q98" i="5"/>
  <c r="S96" i="5"/>
  <c r="R106" i="5"/>
  <c r="Q107" i="5"/>
  <c r="R97" i="5"/>
  <c r="T120" i="36"/>
  <c r="K18" i="40" l="1"/>
  <c r="J72" i="36"/>
  <c r="K19" i="40"/>
  <c r="J73" i="36"/>
  <c r="K17" i="40"/>
  <c r="J71" i="36"/>
  <c r="J117" i="36"/>
  <c r="J620" i="36"/>
  <c r="J617" i="36" s="1"/>
  <c r="J112" i="36"/>
  <c r="J465" i="36"/>
  <c r="J462" i="36" s="1"/>
  <c r="J433" i="36"/>
  <c r="J430" i="36" s="1"/>
  <c r="J111" i="36"/>
  <c r="J116" i="36"/>
  <c r="J589" i="36"/>
  <c r="J586" i="36" s="1"/>
  <c r="U95" i="5"/>
  <c r="T105" i="5"/>
  <c r="S106" i="5"/>
  <c r="T96" i="5"/>
  <c r="Q108" i="5"/>
  <c r="R98" i="5"/>
  <c r="R99" i="5"/>
  <c r="Q109" i="5"/>
  <c r="AC94" i="5"/>
  <c r="AB104" i="5"/>
  <c r="AC70" i="5"/>
  <c r="AB81" i="5"/>
  <c r="S97" i="5"/>
  <c r="R107" i="5"/>
  <c r="V120" i="36"/>
  <c r="U120" i="36"/>
  <c r="J90" i="36" l="1"/>
  <c r="J168" i="36"/>
  <c r="K31" i="40"/>
  <c r="J167" i="36"/>
  <c r="J89" i="36"/>
  <c r="K30" i="40"/>
  <c r="K29" i="40"/>
  <c r="J88" i="36"/>
  <c r="J166" i="36"/>
  <c r="R108" i="5"/>
  <c r="S98" i="5"/>
  <c r="T97" i="5"/>
  <c r="S107" i="5"/>
  <c r="AD94" i="5"/>
  <c r="AC104" i="5"/>
  <c r="T106" i="5"/>
  <c r="U96" i="5"/>
  <c r="AC81" i="5"/>
  <c r="AD70" i="5"/>
  <c r="S99" i="5"/>
  <c r="R109" i="5"/>
  <c r="U105" i="5"/>
  <c r="V95" i="5"/>
  <c r="W120" i="36"/>
  <c r="J171" i="36" l="1"/>
  <c r="J177" i="36" s="1"/>
  <c r="Z68" i="32" s="1"/>
  <c r="J102" i="36"/>
  <c r="N45" i="41"/>
  <c r="J103" i="36"/>
  <c r="N46" i="41"/>
  <c r="N44" i="41"/>
  <c r="J101" i="36"/>
  <c r="U97" i="5"/>
  <c r="T107" i="5"/>
  <c r="V105" i="5"/>
  <c r="W95" i="5"/>
  <c r="V96" i="5"/>
  <c r="U106" i="5"/>
  <c r="S108" i="5"/>
  <c r="T98" i="5"/>
  <c r="AE70" i="5"/>
  <c r="AE81" i="5" s="1"/>
  <c r="AD81" i="5"/>
  <c r="S109" i="5"/>
  <c r="T99" i="5"/>
  <c r="AE94" i="5"/>
  <c r="AE104" i="5" s="1"/>
  <c r="AD104" i="5"/>
  <c r="U9" i="6"/>
  <c r="AB9" i="6"/>
  <c r="X9" i="6"/>
  <c r="T9" i="6"/>
  <c r="P9" i="6"/>
  <c r="X120" i="36"/>
  <c r="Q9" i="6"/>
  <c r="O9" i="6"/>
  <c r="N71" i="5" s="1"/>
  <c r="AA9" i="6"/>
  <c r="W9" i="6"/>
  <c r="S9" i="6"/>
  <c r="Y9" i="6"/>
  <c r="AD9" i="6"/>
  <c r="Z9" i="6"/>
  <c r="V9" i="6"/>
  <c r="R9" i="6"/>
  <c r="I33" i="32" s="1"/>
  <c r="AC9" i="6"/>
  <c r="J181" i="36" l="1"/>
  <c r="Z72" i="32" s="1"/>
  <c r="J180" i="36"/>
  <c r="Z71" i="32" s="1"/>
  <c r="J179" i="36"/>
  <c r="Z70" i="32" s="1"/>
  <c r="J527" i="36"/>
  <c r="J524" i="36" s="1"/>
  <c r="J114" i="36"/>
  <c r="J175" i="36"/>
  <c r="J176" i="36"/>
  <c r="Z67" i="32" s="1"/>
  <c r="J558" i="36"/>
  <c r="J555" i="36" s="1"/>
  <c r="J115" i="36"/>
  <c r="J178" i="36"/>
  <c r="Z69" i="32" s="1"/>
  <c r="N49" i="41"/>
  <c r="N54" i="41" s="1"/>
  <c r="J113" i="36"/>
  <c r="J496" i="36"/>
  <c r="J493" i="36" s="1"/>
  <c r="N82" i="5"/>
  <c r="O71" i="5"/>
  <c r="V106" i="5"/>
  <c r="W96" i="5"/>
  <c r="U107" i="5"/>
  <c r="V97" i="5"/>
  <c r="T109" i="5"/>
  <c r="U99" i="5"/>
  <c r="U98" i="5"/>
  <c r="T108" i="5"/>
  <c r="W105" i="5"/>
  <c r="X95" i="5"/>
  <c r="Y120" i="36"/>
  <c r="Z66" i="32" l="1"/>
  <c r="J182" i="36"/>
  <c r="J214" i="36"/>
  <c r="J215" i="36" s="1"/>
  <c r="J118" i="36"/>
  <c r="J123" i="36" s="1"/>
  <c r="J134" i="36" s="1"/>
  <c r="J147" i="36" s="1"/>
  <c r="N57" i="41"/>
  <c r="N53" i="41"/>
  <c r="N55" i="41"/>
  <c r="N56" i="41"/>
  <c r="N58" i="41"/>
  <c r="X105" i="5"/>
  <c r="Y95" i="5"/>
  <c r="W106" i="5"/>
  <c r="X96" i="5"/>
  <c r="V107" i="5"/>
  <c r="W97" i="5"/>
  <c r="P71" i="5"/>
  <c r="O82" i="5"/>
  <c r="V99" i="5"/>
  <c r="U109" i="5"/>
  <c r="U108" i="5"/>
  <c r="V98" i="5"/>
  <c r="Z10" i="6"/>
  <c r="AC10" i="6"/>
  <c r="Y10" i="6"/>
  <c r="U10" i="6"/>
  <c r="Q10" i="6"/>
  <c r="O10" i="6"/>
  <c r="N72" i="5" s="1"/>
  <c r="R10" i="6"/>
  <c r="I34" i="32" s="1"/>
  <c r="AB10" i="6"/>
  <c r="X10" i="6"/>
  <c r="T10" i="6"/>
  <c r="P10" i="6"/>
  <c r="Z120" i="36"/>
  <c r="V10" i="6"/>
  <c r="AA10" i="6"/>
  <c r="W10" i="6"/>
  <c r="S10" i="6"/>
  <c r="J229" i="36" l="1"/>
  <c r="J217" i="36"/>
  <c r="J232" i="36"/>
  <c r="J231" i="36"/>
  <c r="J235" i="36"/>
  <c r="J230" i="36"/>
  <c r="J223" i="36"/>
  <c r="J219" i="36"/>
  <c r="J222" i="36"/>
  <c r="J234" i="36"/>
  <c r="J233" i="36"/>
  <c r="J221" i="36"/>
  <c r="J218" i="36"/>
  <c r="Y64" i="32"/>
  <c r="J138" i="36"/>
  <c r="J151" i="36" s="1"/>
  <c r="J135" i="36"/>
  <c r="J148" i="36" s="1"/>
  <c r="J133" i="36"/>
  <c r="J146" i="36" s="1"/>
  <c r="J136" i="36"/>
  <c r="J149" i="36" s="1"/>
  <c r="J137" i="36"/>
  <c r="J150" i="36" s="1"/>
  <c r="J132" i="36"/>
  <c r="V109" i="5"/>
  <c r="W99" i="5"/>
  <c r="W98" i="5"/>
  <c r="V108" i="5"/>
  <c r="Y105" i="5"/>
  <c r="Z95" i="5"/>
  <c r="N83" i="5"/>
  <c r="O72" i="5"/>
  <c r="X97" i="5"/>
  <c r="W107" i="5"/>
  <c r="X106" i="5"/>
  <c r="Y96" i="5"/>
  <c r="Q71" i="5"/>
  <c r="P82" i="5"/>
  <c r="T11" i="6"/>
  <c r="AA120" i="36"/>
  <c r="O11" i="6"/>
  <c r="N73" i="5" s="1"/>
  <c r="V11" i="6"/>
  <c r="Q11" i="6"/>
  <c r="Y11" i="6"/>
  <c r="AB11" i="6"/>
  <c r="X11" i="6"/>
  <c r="AA11" i="6"/>
  <c r="W11" i="6"/>
  <c r="P11" i="6"/>
  <c r="S11" i="6"/>
  <c r="R11" i="6"/>
  <c r="I35" i="32" s="1"/>
  <c r="Z11" i="6"/>
  <c r="U11" i="6"/>
  <c r="AC11" i="6"/>
  <c r="AB120" i="36"/>
  <c r="J239" i="36" l="1"/>
  <c r="J240" i="36" s="1"/>
  <c r="J139" i="36"/>
  <c r="J141" i="36" s="1"/>
  <c r="J145" i="36"/>
  <c r="X107" i="5"/>
  <c r="Y97" i="5"/>
  <c r="P72" i="5"/>
  <c r="O83" i="5"/>
  <c r="Q82" i="5"/>
  <c r="R71" i="5"/>
  <c r="Z96" i="5"/>
  <c r="Y106" i="5"/>
  <c r="O73" i="5"/>
  <c r="N84" i="5"/>
  <c r="Z105" i="5"/>
  <c r="AA95" i="5"/>
  <c r="X98" i="5"/>
  <c r="W108" i="5"/>
  <c r="W109" i="5"/>
  <c r="X99" i="5"/>
  <c r="Q12" i="6"/>
  <c r="W12" i="6"/>
  <c r="AB12" i="6"/>
  <c r="T12" i="6"/>
  <c r="V12" i="6"/>
  <c r="AC12" i="6"/>
  <c r="U12" i="6"/>
  <c r="Z12" i="6"/>
  <c r="R12" i="6"/>
  <c r="I36" i="32" s="1"/>
  <c r="Y12" i="6"/>
  <c r="O12" i="6"/>
  <c r="N74" i="5" s="1"/>
  <c r="AA12" i="6"/>
  <c r="S12" i="6"/>
  <c r="X12" i="6"/>
  <c r="P12" i="6"/>
  <c r="J242" i="36" l="1"/>
  <c r="J243" i="36"/>
  <c r="J259" i="36"/>
  <c r="J254" i="36"/>
  <c r="J244" i="36"/>
  <c r="J260" i="36"/>
  <c r="J245" i="36"/>
  <c r="J258" i="36"/>
  <c r="J247" i="36"/>
  <c r="J246" i="36"/>
  <c r="J255" i="36"/>
  <c r="J257" i="36"/>
  <c r="J256" i="36"/>
  <c r="J152" i="36"/>
  <c r="J195" i="36"/>
  <c r="J205" i="36" s="1"/>
  <c r="J193" i="36"/>
  <c r="J203" i="36" s="1"/>
  <c r="J194" i="36"/>
  <c r="J204" i="36" s="1"/>
  <c r="J191" i="36"/>
  <c r="J201" i="36" s="1"/>
  <c r="J196" i="36"/>
  <c r="J206" i="36" s="1"/>
  <c r="J190" i="36"/>
  <c r="J192" i="36"/>
  <c r="J202" i="36" s="1"/>
  <c r="AB95" i="5"/>
  <c r="AA105" i="5"/>
  <c r="X108" i="5"/>
  <c r="Y98" i="5"/>
  <c r="P73" i="5"/>
  <c r="O84" i="5"/>
  <c r="Z106" i="5"/>
  <c r="AA96" i="5"/>
  <c r="P83" i="5"/>
  <c r="Q72" i="5"/>
  <c r="O74" i="5"/>
  <c r="N85" i="5"/>
  <c r="X109" i="5"/>
  <c r="Y99" i="5"/>
  <c r="R82" i="5"/>
  <c r="S71" i="5"/>
  <c r="Y107" i="5"/>
  <c r="Z97" i="5"/>
  <c r="W13" i="6"/>
  <c r="O13" i="6"/>
  <c r="N75" i="5" s="1"/>
  <c r="V13" i="6"/>
  <c r="Q13" i="6"/>
  <c r="Y13" i="6"/>
  <c r="AB13" i="6"/>
  <c r="X13" i="6"/>
  <c r="S13" i="6"/>
  <c r="AA13" i="6"/>
  <c r="T13" i="6"/>
  <c r="P13" i="6"/>
  <c r="R13" i="6"/>
  <c r="I37" i="32" s="1"/>
  <c r="Z13" i="6"/>
  <c r="U13" i="6"/>
  <c r="AC13" i="6"/>
  <c r="J264" i="36" l="1"/>
  <c r="J265" i="36" s="1"/>
  <c r="J197" i="36"/>
  <c r="J209" i="36" s="1"/>
  <c r="J220" i="36" s="1"/>
  <c r="J224" i="36" s="1"/>
  <c r="J226" i="36" s="1"/>
  <c r="J248" i="36" s="1"/>
  <c r="J249" i="36" s="1"/>
  <c r="J251" i="36" s="1"/>
  <c r="J200" i="36"/>
  <c r="J207" i="36" s="1"/>
  <c r="R72" i="5"/>
  <c r="Q83" i="5"/>
  <c r="Y109" i="5"/>
  <c r="Z99" i="5"/>
  <c r="P84" i="5"/>
  <c r="Q73" i="5"/>
  <c r="N86" i="5"/>
  <c r="O75" i="5"/>
  <c r="AA106" i="5"/>
  <c r="AB96" i="5"/>
  <c r="Z98" i="5"/>
  <c r="Y108" i="5"/>
  <c r="Z107" i="5"/>
  <c r="AA97" i="5"/>
  <c r="O85" i="5"/>
  <c r="P74" i="5"/>
  <c r="T71" i="5"/>
  <c r="S82" i="5"/>
  <c r="AB105" i="5"/>
  <c r="AC95" i="5"/>
  <c r="Y14" i="6"/>
  <c r="O14" i="6"/>
  <c r="N76" i="5" s="1"/>
  <c r="W14" i="6"/>
  <c r="AB14" i="6"/>
  <c r="T14" i="6"/>
  <c r="U14" i="6"/>
  <c r="Z14" i="6"/>
  <c r="R14" i="6"/>
  <c r="I38" i="32" s="1"/>
  <c r="AC14" i="6"/>
  <c r="AA14" i="6"/>
  <c r="S14" i="6"/>
  <c r="X14" i="6"/>
  <c r="P14" i="6"/>
  <c r="Q14" i="6"/>
  <c r="V14" i="6"/>
  <c r="J268" i="36" l="1"/>
  <c r="J281" i="36"/>
  <c r="J272" i="36"/>
  <c r="J280" i="36"/>
  <c r="J273" i="36"/>
  <c r="J285" i="36"/>
  <c r="J282" i="36"/>
  <c r="J271" i="36"/>
  <c r="J269" i="36"/>
  <c r="J283" i="36"/>
  <c r="J279" i="36"/>
  <c r="J267" i="36"/>
  <c r="J284" i="36"/>
  <c r="J270" i="36"/>
  <c r="AD95" i="5"/>
  <c r="AC105" i="5"/>
  <c r="O76" i="5"/>
  <c r="N87" i="5"/>
  <c r="Q74" i="5"/>
  <c r="P85" i="5"/>
  <c r="AA98" i="5"/>
  <c r="Z108" i="5"/>
  <c r="O86" i="5"/>
  <c r="P75" i="5"/>
  <c r="R73" i="5"/>
  <c r="Q84" i="5"/>
  <c r="AA99" i="5"/>
  <c r="Z109" i="5"/>
  <c r="T82" i="5"/>
  <c r="U71" i="5"/>
  <c r="AB97" i="5"/>
  <c r="AA107" i="5"/>
  <c r="AC96" i="5"/>
  <c r="AB106" i="5"/>
  <c r="S72" i="5"/>
  <c r="R83" i="5"/>
  <c r="J274" i="36" l="1"/>
  <c r="J276" i="36" s="1"/>
  <c r="J289" i="36"/>
  <c r="J290" i="36" s="1"/>
  <c r="AD96" i="5"/>
  <c r="AC106" i="5"/>
  <c r="AA109" i="5"/>
  <c r="AB99" i="5"/>
  <c r="Q85" i="5"/>
  <c r="R74" i="5"/>
  <c r="U82" i="5"/>
  <c r="V71" i="5"/>
  <c r="Q75" i="5"/>
  <c r="P86" i="5"/>
  <c r="S83" i="5"/>
  <c r="T72" i="5"/>
  <c r="AC97" i="5"/>
  <c r="AB107" i="5"/>
  <c r="S73" i="5"/>
  <c r="R84" i="5"/>
  <c r="AB98" i="5"/>
  <c r="AA108" i="5"/>
  <c r="P76" i="5"/>
  <c r="O87" i="5"/>
  <c r="AE95" i="5"/>
  <c r="AE105" i="5" s="1"/>
  <c r="AD105" i="5"/>
  <c r="J296" i="36" l="1"/>
  <c r="J297" i="36"/>
  <c r="J307" i="36"/>
  <c r="J306" i="36"/>
  <c r="J309" i="36"/>
  <c r="J305" i="36"/>
  <c r="J308" i="36"/>
  <c r="J295" i="36"/>
  <c r="J298" i="36"/>
  <c r="J294" i="36"/>
  <c r="J292" i="36"/>
  <c r="J304" i="36"/>
  <c r="J310" i="36"/>
  <c r="J293" i="36"/>
  <c r="P87" i="5"/>
  <c r="Q76" i="5"/>
  <c r="S84" i="5"/>
  <c r="T73" i="5"/>
  <c r="W71" i="5"/>
  <c r="V82" i="5"/>
  <c r="R75" i="5"/>
  <c r="Q86" i="5"/>
  <c r="AC99" i="5"/>
  <c r="AB109" i="5"/>
  <c r="AC98" i="5"/>
  <c r="AB108" i="5"/>
  <c r="AD97" i="5"/>
  <c r="AC107" i="5"/>
  <c r="T83" i="5"/>
  <c r="U72" i="5"/>
  <c r="S74" i="5"/>
  <c r="R85" i="5"/>
  <c r="AE96" i="5"/>
  <c r="AE106" i="5" s="1"/>
  <c r="AD106" i="5"/>
  <c r="J314" i="36" l="1"/>
  <c r="J315" i="36" s="1"/>
  <c r="J329" i="36" s="1"/>
  <c r="J299" i="36"/>
  <c r="J301" i="36" s="1"/>
  <c r="AD98" i="5"/>
  <c r="AC108" i="5"/>
  <c r="W82" i="5"/>
  <c r="X71" i="5"/>
  <c r="R86" i="5"/>
  <c r="S75" i="5"/>
  <c r="Q87" i="5"/>
  <c r="R76" i="5"/>
  <c r="AD107" i="5"/>
  <c r="AE97" i="5"/>
  <c r="AE107" i="5" s="1"/>
  <c r="AD99" i="5"/>
  <c r="AC109" i="5"/>
  <c r="T74" i="5"/>
  <c r="S85" i="5"/>
  <c r="U83" i="5"/>
  <c r="V72" i="5"/>
  <c r="T84" i="5"/>
  <c r="U73" i="5"/>
  <c r="J334" i="36" l="1"/>
  <c r="J321" i="36"/>
  <c r="J335" i="36"/>
  <c r="J333" i="36"/>
  <c r="J317" i="36"/>
  <c r="J331" i="36"/>
  <c r="J322" i="36"/>
  <c r="J318" i="36"/>
  <c r="J330" i="36"/>
  <c r="J323" i="36"/>
  <c r="J320" i="36"/>
  <c r="J332" i="36"/>
  <c r="J319" i="36"/>
  <c r="T85" i="5"/>
  <c r="U74" i="5"/>
  <c r="S76" i="5"/>
  <c r="R87" i="5"/>
  <c r="X82" i="5"/>
  <c r="Y71" i="5"/>
  <c r="V83" i="5"/>
  <c r="W72" i="5"/>
  <c r="AE99" i="5"/>
  <c r="AE109" i="5" s="1"/>
  <c r="AD109" i="5"/>
  <c r="V73" i="5"/>
  <c r="U84" i="5"/>
  <c r="T75" i="5"/>
  <c r="S86" i="5"/>
  <c r="AD108" i="5"/>
  <c r="AE98" i="5"/>
  <c r="AE108" i="5" s="1"/>
  <c r="J324" i="36" l="1"/>
  <c r="J326" i="36" s="1"/>
  <c r="J339" i="36"/>
  <c r="J340" i="36" s="1"/>
  <c r="J345" i="36" s="1"/>
  <c r="T76" i="5"/>
  <c r="S87" i="5"/>
  <c r="V84" i="5"/>
  <c r="W73" i="5"/>
  <c r="X72" i="5"/>
  <c r="W83" i="5"/>
  <c r="Y82" i="5"/>
  <c r="Z71" i="5"/>
  <c r="V74" i="5"/>
  <c r="U85" i="5"/>
  <c r="U75" i="5"/>
  <c r="T86" i="5"/>
  <c r="J348" i="36" l="1"/>
  <c r="J357" i="36"/>
  <c r="J358" i="36"/>
  <c r="J355" i="36"/>
  <c r="J346" i="36"/>
  <c r="J360" i="36"/>
  <c r="J347" i="36"/>
  <c r="J354" i="36"/>
  <c r="J342" i="36"/>
  <c r="J356" i="36"/>
  <c r="J359" i="36"/>
  <c r="J343" i="36"/>
  <c r="J344" i="36"/>
  <c r="V75" i="5"/>
  <c r="U86" i="5"/>
  <c r="X73" i="5"/>
  <c r="W84" i="5"/>
  <c r="V85" i="5"/>
  <c r="W74" i="5"/>
  <c r="Y72" i="5"/>
  <c r="X83" i="5"/>
  <c r="Z82" i="5"/>
  <c r="AA71" i="5"/>
  <c r="U76" i="5"/>
  <c r="T87" i="5"/>
  <c r="J364" i="36" l="1"/>
  <c r="J365" i="36" s="1"/>
  <c r="J373" i="36" s="1"/>
  <c r="J396" i="36" s="1"/>
  <c r="J349" i="36"/>
  <c r="J351" i="36" s="1"/>
  <c r="AB71" i="5"/>
  <c r="AA82" i="5"/>
  <c r="V76" i="5"/>
  <c r="U87" i="5"/>
  <c r="Z72" i="5"/>
  <c r="Y83" i="5"/>
  <c r="W75" i="5"/>
  <c r="V86" i="5"/>
  <c r="X74" i="5"/>
  <c r="W85" i="5"/>
  <c r="X84" i="5"/>
  <c r="Y73" i="5"/>
  <c r="J371" i="36" l="1"/>
  <c r="J394" i="36" s="1"/>
  <c r="J405" i="36" s="1"/>
  <c r="AA70" i="32" s="1"/>
  <c r="J379" i="36"/>
  <c r="J372" i="36"/>
  <c r="J395" i="36" s="1"/>
  <c r="J422" i="36" s="1"/>
  <c r="J585" i="36" s="1"/>
  <c r="J592" i="36" s="1"/>
  <c r="J594" i="36" s="1"/>
  <c r="J600" i="36" s="1"/>
  <c r="J385" i="36"/>
  <c r="J381" i="36"/>
  <c r="J383" i="36"/>
  <c r="J367" i="36"/>
  <c r="J390" i="36" s="1"/>
  <c r="J417" i="36" s="1"/>
  <c r="J429" i="36" s="1"/>
  <c r="J436" i="36" s="1"/>
  <c r="J439" i="36" s="1"/>
  <c r="J446" i="36" s="1"/>
  <c r="J370" i="36"/>
  <c r="J393" i="36" s="1"/>
  <c r="J368" i="36"/>
  <c r="J391" i="36" s="1"/>
  <c r="J384" i="36"/>
  <c r="J382" i="36"/>
  <c r="J380" i="36"/>
  <c r="J369" i="36"/>
  <c r="J392" i="36" s="1"/>
  <c r="J419" i="36" s="1"/>
  <c r="J492" i="36" s="1"/>
  <c r="J499" i="36" s="1"/>
  <c r="J407" i="36"/>
  <c r="AA72" i="32" s="1"/>
  <c r="J423" i="36"/>
  <c r="J616" i="36" s="1"/>
  <c r="J623" i="36" s="1"/>
  <c r="Y74" i="5"/>
  <c r="X85" i="5"/>
  <c r="V87" i="5"/>
  <c r="W76" i="5"/>
  <c r="Y84" i="5"/>
  <c r="Z73" i="5"/>
  <c r="W86" i="5"/>
  <c r="X75" i="5"/>
  <c r="AA72" i="5"/>
  <c r="Z83" i="5"/>
  <c r="AC71" i="5"/>
  <c r="AB82" i="5"/>
  <c r="J440" i="36" l="1"/>
  <c r="J447" i="36" s="1"/>
  <c r="J421" i="36"/>
  <c r="J554" i="36" s="1"/>
  <c r="J561" i="36" s="1"/>
  <c r="J564" i="36" s="1"/>
  <c r="J570" i="36" s="1"/>
  <c r="J403" i="36"/>
  <c r="AA68" i="32" s="1"/>
  <c r="J595" i="36"/>
  <c r="J406" i="36"/>
  <c r="AA71" i="32" s="1"/>
  <c r="J596" i="36"/>
  <c r="J602" i="36" s="1"/>
  <c r="J438" i="36"/>
  <c r="J445" i="36" s="1"/>
  <c r="J374" i="36"/>
  <c r="J376" i="36" s="1"/>
  <c r="J397" i="36"/>
  <c r="J401" i="36"/>
  <c r="AA66" i="32" s="1"/>
  <c r="J402" i="36"/>
  <c r="AA67" i="32" s="1"/>
  <c r="J418" i="36"/>
  <c r="J461" i="36" s="1"/>
  <c r="J468" i="36" s="1"/>
  <c r="J404" i="36"/>
  <c r="AA69" i="32" s="1"/>
  <c r="J420" i="36"/>
  <c r="J523" i="36" s="1"/>
  <c r="J530" i="36" s="1"/>
  <c r="J501" i="36"/>
  <c r="J502" i="36"/>
  <c r="J508" i="36" s="1"/>
  <c r="J503" i="36"/>
  <c r="J509" i="36" s="1"/>
  <c r="J627" i="36"/>
  <c r="J633" i="36" s="1"/>
  <c r="J625" i="36"/>
  <c r="J626" i="36"/>
  <c r="J632" i="36" s="1"/>
  <c r="S11" i="4"/>
  <c r="P82" i="36"/>
  <c r="AA82" i="36"/>
  <c r="AD11" i="4"/>
  <c r="O82" i="36"/>
  <c r="R11" i="4"/>
  <c r="R82" i="36"/>
  <c r="U11" i="4"/>
  <c r="AD71" i="5"/>
  <c r="AC82" i="5"/>
  <c r="Y85" i="5"/>
  <c r="Z74" i="5"/>
  <c r="U82" i="36"/>
  <c r="X11" i="4"/>
  <c r="W87" i="5"/>
  <c r="X76" i="5"/>
  <c r="Z82" i="36"/>
  <c r="AC11" i="4"/>
  <c r="W11" i="4"/>
  <c r="T82" i="36"/>
  <c r="AA11" i="4"/>
  <c r="X82" i="36"/>
  <c r="V11" i="4"/>
  <c r="S82" i="36"/>
  <c r="AB72" i="5"/>
  <c r="AA83" i="5"/>
  <c r="Z84" i="5"/>
  <c r="AA73" i="5"/>
  <c r="Q82" i="36"/>
  <c r="T11" i="4"/>
  <c r="Y82" i="36"/>
  <c r="AB11" i="4"/>
  <c r="Y11" i="4"/>
  <c r="V82" i="36"/>
  <c r="Z11" i="4"/>
  <c r="W82" i="36"/>
  <c r="X86" i="5"/>
  <c r="Y75" i="5"/>
  <c r="J563" i="36" l="1"/>
  <c r="J569" i="36" s="1"/>
  <c r="J565" i="36"/>
  <c r="J571" i="36" s="1"/>
  <c r="J441" i="36"/>
  <c r="J449" i="36" s="1"/>
  <c r="J450" i="36" s="1"/>
  <c r="J455" i="36" s="1"/>
  <c r="J666" i="36" s="1"/>
  <c r="J601" i="36"/>
  <c r="J599" i="36" s="1"/>
  <c r="J597" i="36"/>
  <c r="J604" i="36" s="1"/>
  <c r="J605" i="36" s="1"/>
  <c r="J610" i="36" s="1"/>
  <c r="J671" i="36" s="1"/>
  <c r="J719" i="36" s="1"/>
  <c r="J470" i="36"/>
  <c r="J471" i="36"/>
  <c r="J477" i="36" s="1"/>
  <c r="J472" i="36"/>
  <c r="J478" i="36" s="1"/>
  <c r="J533" i="36"/>
  <c r="J539" i="36" s="1"/>
  <c r="J532" i="36"/>
  <c r="J534" i="36"/>
  <c r="J540" i="36" s="1"/>
  <c r="J631" i="36"/>
  <c r="J630" i="36" s="1"/>
  <c r="J628" i="36"/>
  <c r="J635" i="36" s="1"/>
  <c r="J504" i="36"/>
  <c r="J511" i="36" s="1"/>
  <c r="J507" i="36"/>
  <c r="J506" i="36" s="1"/>
  <c r="J444" i="36"/>
  <c r="AD82" i="5"/>
  <c r="AE71" i="5"/>
  <c r="AE82" i="5" s="1"/>
  <c r="AB83" i="5"/>
  <c r="AC72" i="5"/>
  <c r="Y86" i="5"/>
  <c r="Z75" i="5"/>
  <c r="X87" i="5"/>
  <c r="Y76" i="5"/>
  <c r="Z85" i="5"/>
  <c r="AA74" i="5"/>
  <c r="AA84" i="5"/>
  <c r="AB73" i="5"/>
  <c r="J566" i="36" l="1"/>
  <c r="J573" i="36" s="1"/>
  <c r="J574" i="36" s="1"/>
  <c r="J575" i="36" s="1"/>
  <c r="J580" i="36" s="1"/>
  <c r="J681" i="36" s="1"/>
  <c r="J730" i="36" s="1"/>
  <c r="J568" i="36"/>
  <c r="J606" i="36"/>
  <c r="J611" i="36" s="1"/>
  <c r="J682" i="36" s="1"/>
  <c r="J731" i="36" s="1"/>
  <c r="J636" i="36"/>
  <c r="J641" i="36" s="1"/>
  <c r="J672" i="36" s="1"/>
  <c r="J720" i="36" s="1"/>
  <c r="J535" i="36"/>
  <c r="J542" i="36" s="1"/>
  <c r="J538" i="36"/>
  <c r="J537" i="36" s="1"/>
  <c r="J473" i="36"/>
  <c r="J480" i="36" s="1"/>
  <c r="J476" i="36"/>
  <c r="J475" i="36" s="1"/>
  <c r="J512" i="36"/>
  <c r="J517" i="36" s="1"/>
  <c r="J668" i="36" s="1"/>
  <c r="J716" i="36" s="1"/>
  <c r="J451" i="36"/>
  <c r="J456" i="36" s="1"/>
  <c r="J677" i="36" s="1"/>
  <c r="J726" i="36" s="1"/>
  <c r="AB74" i="5"/>
  <c r="AA85" i="5"/>
  <c r="AA75" i="5"/>
  <c r="Z86" i="5"/>
  <c r="AC73" i="5"/>
  <c r="AB84" i="5"/>
  <c r="Y87" i="5"/>
  <c r="Z76" i="5"/>
  <c r="AC83" i="5"/>
  <c r="AD72" i="5"/>
  <c r="J576" i="36" l="1"/>
  <c r="J581" i="36" s="1"/>
  <c r="J692" i="36" s="1"/>
  <c r="J742" i="36" s="1"/>
  <c r="J579" i="36"/>
  <c r="J670" i="36" s="1"/>
  <c r="J718" i="36" s="1"/>
  <c r="J607" i="36"/>
  <c r="J612" i="36" s="1"/>
  <c r="J693" i="36" s="1"/>
  <c r="J743" i="36" s="1"/>
  <c r="J513" i="36"/>
  <c r="J518" i="36" s="1"/>
  <c r="J679" i="36" s="1"/>
  <c r="J728" i="36" s="1"/>
  <c r="J637" i="36"/>
  <c r="J481" i="36"/>
  <c r="J486" i="36" s="1"/>
  <c r="J667" i="36" s="1"/>
  <c r="J543" i="36"/>
  <c r="J452" i="36"/>
  <c r="J457" i="36" s="1"/>
  <c r="J688" i="36" s="1"/>
  <c r="J700" i="36" s="1"/>
  <c r="AB75" i="5"/>
  <c r="AA86" i="5"/>
  <c r="AD73" i="5"/>
  <c r="AC84" i="5"/>
  <c r="AA76" i="5"/>
  <c r="Z87" i="5"/>
  <c r="AE72" i="5"/>
  <c r="AE83" i="5" s="1"/>
  <c r="AD83" i="5"/>
  <c r="AC74" i="5"/>
  <c r="AB85" i="5"/>
  <c r="J704" i="36" l="1"/>
  <c r="M49" i="4" s="1"/>
  <c r="N46" i="4" s="1"/>
  <c r="N48" i="4" s="1"/>
  <c r="N42" i="5" s="1"/>
  <c r="J705" i="36"/>
  <c r="K9" i="40" s="1"/>
  <c r="J514" i="36"/>
  <c r="J519" i="36" s="1"/>
  <c r="J690" i="36" s="1"/>
  <c r="J740" i="36" s="1"/>
  <c r="J642" i="36"/>
  <c r="J683" i="36" s="1"/>
  <c r="J732" i="36" s="1"/>
  <c r="J638" i="36"/>
  <c r="J643" i="36" s="1"/>
  <c r="J694" i="36" s="1"/>
  <c r="J548" i="36"/>
  <c r="J669" i="36" s="1"/>
  <c r="J717" i="36" s="1"/>
  <c r="J482" i="36"/>
  <c r="J738" i="36"/>
  <c r="J544" i="36"/>
  <c r="J549" i="36" s="1"/>
  <c r="J680" i="36" s="1"/>
  <c r="J729" i="36" s="1"/>
  <c r="J715" i="36"/>
  <c r="M9" i="4"/>
  <c r="N7" i="4" s="1"/>
  <c r="J752" i="36"/>
  <c r="K4" i="40"/>
  <c r="AA87" i="5"/>
  <c r="AB76" i="5"/>
  <c r="AE73" i="5"/>
  <c r="AE84" i="5" s="1"/>
  <c r="AD84" i="5"/>
  <c r="AD74" i="5"/>
  <c r="AC85" i="5"/>
  <c r="AB86" i="5"/>
  <c r="AC75" i="5"/>
  <c r="N40" i="5" l="1"/>
  <c r="K42" i="36" s="1"/>
  <c r="N47" i="4"/>
  <c r="K8" i="40"/>
  <c r="J756" i="36"/>
  <c r="N50" i="4"/>
  <c r="N44" i="5" s="1"/>
  <c r="N52" i="4"/>
  <c r="M61" i="4"/>
  <c r="N58" i="4" s="1"/>
  <c r="N60" i="4" s="1"/>
  <c r="N52" i="5" s="1"/>
  <c r="J757" i="36"/>
  <c r="J702" i="36"/>
  <c r="M28" i="4" s="1"/>
  <c r="N24" i="4" s="1"/>
  <c r="N26" i="4" s="1"/>
  <c r="J663" i="36"/>
  <c r="J706" i="36"/>
  <c r="J744" i="36"/>
  <c r="J487" i="36"/>
  <c r="J678" i="36" s="1"/>
  <c r="J727" i="36" s="1"/>
  <c r="J483" i="36"/>
  <c r="J488" i="36" s="1"/>
  <c r="J689" i="36" s="1"/>
  <c r="J545" i="36"/>
  <c r="J550" i="36" s="1"/>
  <c r="J691" i="36" s="1"/>
  <c r="N41" i="5"/>
  <c r="K14" i="36" s="1"/>
  <c r="K557" i="36" s="1"/>
  <c r="N5" i="5"/>
  <c r="N8" i="4"/>
  <c r="N10" i="4"/>
  <c r="N7" i="5" s="1"/>
  <c r="N8" i="5" s="1"/>
  <c r="K28" i="36"/>
  <c r="K556" i="36" s="1"/>
  <c r="N43" i="5"/>
  <c r="AB87" i="5"/>
  <c r="AC76" i="5"/>
  <c r="AC86" i="5"/>
  <c r="AD75" i="5"/>
  <c r="AE74" i="5"/>
  <c r="AE85" i="5" s="1"/>
  <c r="AD85" i="5"/>
  <c r="N51" i="4" l="1"/>
  <c r="N45" i="5" s="1"/>
  <c r="N50" i="5"/>
  <c r="N51" i="5" s="1"/>
  <c r="K15" i="36" s="1"/>
  <c r="K588" i="36" s="1"/>
  <c r="N62" i="4"/>
  <c r="N63" i="4" s="1"/>
  <c r="N55" i="5" s="1"/>
  <c r="N32" i="41"/>
  <c r="N64" i="4"/>
  <c r="N59" i="4"/>
  <c r="N27" i="4"/>
  <c r="N24" i="5" s="1"/>
  <c r="K26" i="36" s="1"/>
  <c r="K494" i="36" s="1"/>
  <c r="K6" i="40"/>
  <c r="N31" i="4"/>
  <c r="N29" i="4"/>
  <c r="N30" i="4" s="1"/>
  <c r="N27" i="5" s="1"/>
  <c r="N22" i="5"/>
  <c r="N23" i="5" s="1"/>
  <c r="K12" i="36" s="1"/>
  <c r="K495" i="36" s="1"/>
  <c r="N29" i="41"/>
  <c r="J754" i="36"/>
  <c r="K10" i="40"/>
  <c r="J758" i="36"/>
  <c r="M72" i="4"/>
  <c r="N69" i="4" s="1"/>
  <c r="J741" i="36"/>
  <c r="J703" i="36"/>
  <c r="J701" i="36"/>
  <c r="J739" i="36"/>
  <c r="N53" i="5"/>
  <c r="K29" i="36"/>
  <c r="K587" i="36" s="1"/>
  <c r="K73" i="36"/>
  <c r="K53" i="36"/>
  <c r="K90" i="36" s="1"/>
  <c r="L19" i="40"/>
  <c r="N6" i="5"/>
  <c r="K10" i="36" s="1"/>
  <c r="K432" i="36" s="1"/>
  <c r="N9" i="5"/>
  <c r="K38" i="36"/>
  <c r="AD86" i="5"/>
  <c r="AE75" i="5"/>
  <c r="AE86" i="5" s="1"/>
  <c r="AD76" i="5"/>
  <c r="AC87" i="5"/>
  <c r="N54" i="5" l="1"/>
  <c r="K43" i="36"/>
  <c r="K54" i="36" s="1"/>
  <c r="K91" i="36" s="1"/>
  <c r="K40" i="36"/>
  <c r="K71" i="36" s="1"/>
  <c r="N25" i="5"/>
  <c r="N26" i="5"/>
  <c r="N70" i="4"/>
  <c r="N75" i="4"/>
  <c r="N73" i="4"/>
  <c r="N33" i="41"/>
  <c r="N60" i="5"/>
  <c r="N71" i="4"/>
  <c r="N62" i="5" s="1"/>
  <c r="K7" i="40"/>
  <c r="M39" i="4"/>
  <c r="N35" i="4" s="1"/>
  <c r="J755" i="36"/>
  <c r="K5" i="40"/>
  <c r="M17" i="4"/>
  <c r="N14" i="4" s="1"/>
  <c r="J753" i="36"/>
  <c r="O46" i="41"/>
  <c r="K103" i="36"/>
  <c r="L31" i="40"/>
  <c r="K158" i="36"/>
  <c r="K168" i="36" s="1"/>
  <c r="K69" i="36"/>
  <c r="L15" i="40"/>
  <c r="K49" i="36"/>
  <c r="K81" i="36" s="1"/>
  <c r="K83" i="36" s="1"/>
  <c r="K99" i="36" s="1"/>
  <c r="AE76" i="5"/>
  <c r="AE87" i="5" s="1"/>
  <c r="AD87" i="5"/>
  <c r="K74" i="36" l="1"/>
  <c r="L20" i="40"/>
  <c r="K51" i="36"/>
  <c r="K88" i="36" s="1"/>
  <c r="K101" i="36" s="1"/>
  <c r="L17" i="40"/>
  <c r="N74" i="4"/>
  <c r="N65" i="5" s="1"/>
  <c r="N64" i="5"/>
  <c r="N63" i="5"/>
  <c r="K30" i="36"/>
  <c r="K618" i="36" s="1"/>
  <c r="K44" i="36"/>
  <c r="N61" i="5"/>
  <c r="K16" i="36" s="1"/>
  <c r="K619" i="36" s="1"/>
  <c r="N38" i="4"/>
  <c r="N33" i="5" s="1"/>
  <c r="N40" i="4"/>
  <c r="N31" i="5"/>
  <c r="N37" i="4"/>
  <c r="N31" i="41"/>
  <c r="N30" i="41"/>
  <c r="N42" i="4"/>
  <c r="N20" i="4"/>
  <c r="N16" i="4"/>
  <c r="N15" i="5" s="1"/>
  <c r="N13" i="5"/>
  <c r="N18" i="4"/>
  <c r="N28" i="41"/>
  <c r="N15" i="4"/>
  <c r="O44" i="41"/>
  <c r="K156" i="36"/>
  <c r="K166" i="36" s="1"/>
  <c r="L29" i="40"/>
  <c r="K111" i="36"/>
  <c r="K433" i="36"/>
  <c r="K430" i="36" s="1"/>
  <c r="K159" i="36"/>
  <c r="K169" i="36" s="1"/>
  <c r="L32" i="40"/>
  <c r="K104" i="36"/>
  <c r="O47" i="41"/>
  <c r="L27" i="40"/>
  <c r="K154" i="36"/>
  <c r="K164" i="36" s="1"/>
  <c r="K115" i="36"/>
  <c r="K558" i="36"/>
  <c r="K555" i="36" s="1"/>
  <c r="L21" i="40" l="1"/>
  <c r="K55" i="36"/>
  <c r="K92" i="36" s="1"/>
  <c r="K75" i="36"/>
  <c r="N17" i="5"/>
  <c r="N19" i="4"/>
  <c r="N18" i="5" s="1"/>
  <c r="N32" i="5"/>
  <c r="K13" i="36" s="1"/>
  <c r="K526" i="36" s="1"/>
  <c r="K41" i="36"/>
  <c r="K39" i="36"/>
  <c r="N14" i="5"/>
  <c r="K11" i="36" s="1"/>
  <c r="K464" i="36" s="1"/>
  <c r="N35" i="5"/>
  <c r="N41" i="4"/>
  <c r="N36" i="5" s="1"/>
  <c r="N16" i="5"/>
  <c r="K25" i="36"/>
  <c r="K463" i="36" s="1"/>
  <c r="N34" i="5"/>
  <c r="K27" i="36"/>
  <c r="K525" i="36" s="1"/>
  <c r="K496" i="36"/>
  <c r="K493" i="36" s="1"/>
  <c r="K113" i="36"/>
  <c r="K589" i="36"/>
  <c r="K586" i="36" s="1"/>
  <c r="K116" i="36"/>
  <c r="L33" i="40" l="1"/>
  <c r="K160" i="36"/>
  <c r="K170" i="36" s="1"/>
  <c r="K105" i="36"/>
  <c r="O48" i="41"/>
  <c r="L16" i="40"/>
  <c r="K50" i="36"/>
  <c r="K87" i="36" s="1"/>
  <c r="K70" i="36"/>
  <c r="K52" i="36"/>
  <c r="K89" i="36" s="1"/>
  <c r="K72" i="36"/>
  <c r="L18" i="40"/>
  <c r="K620" i="36" l="1"/>
  <c r="K617" i="36" s="1"/>
  <c r="K117" i="36"/>
  <c r="O45" i="41"/>
  <c r="K102" i="36"/>
  <c r="K155" i="36"/>
  <c r="K165" i="36" s="1"/>
  <c r="L28" i="40"/>
  <c r="K100" i="36"/>
  <c r="O43" i="41"/>
  <c r="K157" i="36"/>
  <c r="K167" i="36" s="1"/>
  <c r="L30" i="40"/>
  <c r="K112" i="36" l="1"/>
  <c r="K465" i="36"/>
  <c r="K462" i="36" s="1"/>
  <c r="K171" i="36"/>
  <c r="K176" i="36" s="1"/>
  <c r="O49" i="41"/>
  <c r="O53" i="41" s="1"/>
  <c r="K527" i="36"/>
  <c r="K524" i="36" s="1"/>
  <c r="K114" i="36"/>
  <c r="O55" i="41" l="1"/>
  <c r="K178" i="36"/>
  <c r="K179" i="36"/>
  <c r="K175" i="36"/>
  <c r="K177" i="36"/>
  <c r="K180" i="36"/>
  <c r="K181" i="36"/>
  <c r="O57" i="41"/>
  <c r="O54" i="41"/>
  <c r="O56" i="41"/>
  <c r="O58" i="41"/>
  <c r="K118" i="36"/>
  <c r="K123" i="36" s="1"/>
  <c r="K133" i="36" s="1"/>
  <c r="K146" i="36" s="1"/>
  <c r="K135" i="36" l="1"/>
  <c r="K148" i="36" s="1"/>
  <c r="K137" i="36"/>
  <c r="K150" i="36" s="1"/>
  <c r="K138" i="36"/>
  <c r="K151" i="36" s="1"/>
  <c r="K132" i="36"/>
  <c r="K136" i="36"/>
  <c r="K149" i="36" s="1"/>
  <c r="K134" i="36"/>
  <c r="K147" i="36" s="1"/>
  <c r="K182" i="36"/>
  <c r="K214" i="36"/>
  <c r="K215" i="36" s="1"/>
  <c r="K233" i="36" l="1"/>
  <c r="K230" i="36"/>
  <c r="K231" i="36"/>
  <c r="K235" i="36"/>
  <c r="K222" i="36"/>
  <c r="K223" i="36"/>
  <c r="K218" i="36"/>
  <c r="K234" i="36"/>
  <c r="K229" i="36"/>
  <c r="K221" i="36"/>
  <c r="K219" i="36"/>
  <c r="K217" i="36"/>
  <c r="K232" i="36"/>
  <c r="K139" i="36"/>
  <c r="K141" i="36" s="1"/>
  <c r="K145" i="36"/>
  <c r="K239" i="36" l="1"/>
  <c r="K240" i="36" s="1"/>
  <c r="K152" i="36"/>
  <c r="K196" i="36"/>
  <c r="K206" i="36" s="1"/>
  <c r="K193" i="36"/>
  <c r="K203" i="36" s="1"/>
  <c r="K195" i="36"/>
  <c r="K205" i="36" s="1"/>
  <c r="K192" i="36"/>
  <c r="K202" i="36" s="1"/>
  <c r="K191" i="36"/>
  <c r="K201" i="36" s="1"/>
  <c r="K190" i="36"/>
  <c r="K194" i="36"/>
  <c r="K204" i="36" s="1"/>
  <c r="K197" i="36" l="1"/>
  <c r="K209" i="36" s="1"/>
  <c r="K220" i="36" s="1"/>
  <c r="K224" i="36" s="1"/>
  <c r="K226" i="36" s="1"/>
  <c r="K246" i="36" s="1"/>
  <c r="K258" i="36"/>
  <c r="K260" i="36"/>
  <c r="K243" i="36"/>
  <c r="K242" i="36"/>
  <c r="K257" i="36"/>
  <c r="K255" i="36"/>
  <c r="K247" i="36"/>
  <c r="K248" i="36"/>
  <c r="K244" i="36"/>
  <c r="K259" i="36"/>
  <c r="K254" i="36"/>
  <c r="K245" i="36"/>
  <c r="K256" i="36"/>
  <c r="K200" i="36"/>
  <c r="K207" i="36" s="1"/>
  <c r="K249" i="36" l="1"/>
  <c r="K251" i="36" s="1"/>
  <c r="K264" i="36"/>
  <c r="K265" i="36" s="1"/>
  <c r="K272" i="36" l="1"/>
  <c r="K269" i="36"/>
  <c r="K285" i="36"/>
  <c r="K267" i="36"/>
  <c r="K284" i="36"/>
  <c r="K273" i="36"/>
  <c r="K282" i="36"/>
  <c r="K283" i="36"/>
  <c r="K280" i="36"/>
  <c r="K268" i="36"/>
  <c r="K279" i="36"/>
  <c r="K281" i="36"/>
  <c r="K271" i="36"/>
  <c r="K270" i="36"/>
  <c r="K289" i="36" l="1"/>
  <c r="K290" i="36" s="1"/>
  <c r="K309" i="36" s="1"/>
  <c r="K274" i="36"/>
  <c r="K276" i="36" s="1"/>
  <c r="K298" i="36" l="1"/>
  <c r="K293" i="36"/>
  <c r="K304" i="36"/>
  <c r="K297" i="36"/>
  <c r="K306" i="36"/>
  <c r="K295" i="36"/>
  <c r="K294" i="36"/>
  <c r="K308" i="36"/>
  <c r="K296" i="36"/>
  <c r="K292" i="36"/>
  <c r="K310" i="36"/>
  <c r="K305" i="36"/>
  <c r="K307" i="36"/>
  <c r="K314" i="36" l="1"/>
  <c r="K315" i="36" s="1"/>
  <c r="K319" i="36" s="1"/>
  <c r="K299" i="36"/>
  <c r="K301" i="36" s="1"/>
  <c r="K331" i="36" l="1"/>
  <c r="K332" i="36"/>
  <c r="K322" i="36"/>
  <c r="K333" i="36"/>
  <c r="K318" i="36"/>
  <c r="K317" i="36"/>
  <c r="K334" i="36"/>
  <c r="K320" i="36"/>
  <c r="K329" i="36"/>
  <c r="K330" i="36"/>
  <c r="K335" i="36"/>
  <c r="K321" i="36"/>
  <c r="K323" i="36"/>
  <c r="K339" i="36" l="1"/>
  <c r="K340" i="36" s="1"/>
  <c r="K345" i="36" s="1"/>
  <c r="K324" i="36"/>
  <c r="K326" i="36" s="1"/>
  <c r="K354" i="36" l="1"/>
  <c r="K346" i="36"/>
  <c r="K347" i="36"/>
  <c r="K344" i="36"/>
  <c r="K357" i="36"/>
  <c r="K360" i="36"/>
  <c r="K355" i="36"/>
  <c r="K356" i="36"/>
  <c r="K348" i="36"/>
  <c r="K343" i="36"/>
  <c r="K358" i="36"/>
  <c r="K342" i="36"/>
  <c r="K359" i="36"/>
  <c r="K349" i="36" l="1"/>
  <c r="K351" i="36" s="1"/>
  <c r="K364" i="36"/>
  <c r="K365" i="36" s="1"/>
  <c r="K382" i="36" s="1"/>
  <c r="K373" i="36" l="1"/>
  <c r="K396" i="36" s="1"/>
  <c r="K407" i="36" s="1"/>
  <c r="K371" i="36"/>
  <c r="K394" i="36" s="1"/>
  <c r="K421" i="36" s="1"/>
  <c r="K554" i="36" s="1"/>
  <c r="K561" i="36" s="1"/>
  <c r="K379" i="36"/>
  <c r="K368" i="36"/>
  <c r="K391" i="36" s="1"/>
  <c r="K402" i="36" s="1"/>
  <c r="K383" i="36"/>
  <c r="K370" i="36"/>
  <c r="K393" i="36" s="1"/>
  <c r="K420" i="36" s="1"/>
  <c r="K523" i="36" s="1"/>
  <c r="K530" i="36" s="1"/>
  <c r="K372" i="36"/>
  <c r="K395" i="36" s="1"/>
  <c r="K422" i="36" s="1"/>
  <c r="K585" i="36" s="1"/>
  <c r="K592" i="36" s="1"/>
  <c r="K381" i="36"/>
  <c r="K380" i="36"/>
  <c r="K367" i="36"/>
  <c r="K390" i="36" s="1"/>
  <c r="K384" i="36"/>
  <c r="K369" i="36"/>
  <c r="K392" i="36" s="1"/>
  <c r="K419" i="36" s="1"/>
  <c r="K492" i="36" s="1"/>
  <c r="K499" i="36" s="1"/>
  <c r="K385" i="36"/>
  <c r="K405" i="36" l="1"/>
  <c r="K403" i="36"/>
  <c r="K418" i="36"/>
  <c r="K461" i="36" s="1"/>
  <c r="K468" i="36" s="1"/>
  <c r="K471" i="36" s="1"/>
  <c r="K477" i="36" s="1"/>
  <c r="K374" i="36"/>
  <c r="K376" i="36" s="1"/>
  <c r="K404" i="36"/>
  <c r="K423" i="36"/>
  <c r="K616" i="36" s="1"/>
  <c r="K623" i="36" s="1"/>
  <c r="K626" i="36" s="1"/>
  <c r="K632" i="36" s="1"/>
  <c r="K406" i="36"/>
  <c r="K417" i="36"/>
  <c r="K429" i="36" s="1"/>
  <c r="K436" i="36" s="1"/>
  <c r="K397" i="36"/>
  <c r="K401" i="36"/>
  <c r="K534" i="36"/>
  <c r="K540" i="36" s="1"/>
  <c r="K532" i="36"/>
  <c r="K533" i="36"/>
  <c r="K539" i="36" s="1"/>
  <c r="K565" i="36"/>
  <c r="K571" i="36" s="1"/>
  <c r="K564" i="36"/>
  <c r="K570" i="36" s="1"/>
  <c r="K563" i="36"/>
  <c r="K501" i="36"/>
  <c r="K503" i="36"/>
  <c r="K509" i="36" s="1"/>
  <c r="K502" i="36"/>
  <c r="K508" i="36" s="1"/>
  <c r="K596" i="36"/>
  <c r="K602" i="36" s="1"/>
  <c r="K594" i="36"/>
  <c r="K595" i="36"/>
  <c r="K601" i="36" s="1"/>
  <c r="K627" i="36" l="1"/>
  <c r="K633" i="36" s="1"/>
  <c r="K470" i="36"/>
  <c r="K476" i="36" s="1"/>
  <c r="K472" i="36"/>
  <c r="K478" i="36" s="1"/>
  <c r="K625" i="36"/>
  <c r="K631" i="36" s="1"/>
  <c r="K538" i="36"/>
  <c r="K537" i="36" s="1"/>
  <c r="K535" i="36"/>
  <c r="K542" i="36" s="1"/>
  <c r="K507" i="36"/>
  <c r="K506" i="36" s="1"/>
  <c r="K504" i="36"/>
  <c r="K511" i="36" s="1"/>
  <c r="K569" i="36"/>
  <c r="K568" i="36" s="1"/>
  <c r="K566" i="36"/>
  <c r="K573" i="36" s="1"/>
  <c r="K438" i="36"/>
  <c r="K440" i="36"/>
  <c r="K447" i="36" s="1"/>
  <c r="K439" i="36"/>
  <c r="K446" i="36" s="1"/>
  <c r="K600" i="36"/>
  <c r="K599" i="36" s="1"/>
  <c r="K597" i="36"/>
  <c r="K604" i="36" s="1"/>
  <c r="K630" i="36" l="1"/>
  <c r="K473" i="36"/>
  <c r="K480" i="36" s="1"/>
  <c r="K481" i="36" s="1"/>
  <c r="K486" i="36" s="1"/>
  <c r="K667" i="36" s="1"/>
  <c r="K715" i="36" s="1"/>
  <c r="K475" i="36"/>
  <c r="K628" i="36"/>
  <c r="K635" i="36" s="1"/>
  <c r="K636" i="36" s="1"/>
  <c r="K637" i="36" s="1"/>
  <c r="K642" i="36" s="1"/>
  <c r="K683" i="36" s="1"/>
  <c r="K732" i="36" s="1"/>
  <c r="K543" i="36"/>
  <c r="K548" i="36" s="1"/>
  <c r="K669" i="36" s="1"/>
  <c r="K717" i="36" s="1"/>
  <c r="K441" i="36"/>
  <c r="K449" i="36" s="1"/>
  <c r="K445" i="36"/>
  <c r="K512" i="36"/>
  <c r="K517" i="36" s="1"/>
  <c r="K668" i="36" s="1"/>
  <c r="K716" i="36" s="1"/>
  <c r="K605" i="36"/>
  <c r="K610" i="36" s="1"/>
  <c r="K671" i="36" s="1"/>
  <c r="K719" i="36" s="1"/>
  <c r="K574" i="36"/>
  <c r="K641" i="36" l="1"/>
  <c r="K672" i="36" s="1"/>
  <c r="K720" i="36" s="1"/>
  <c r="K638" i="36"/>
  <c r="K643" i="36" s="1"/>
  <c r="K694" i="36" s="1"/>
  <c r="K744" i="36" s="1"/>
  <c r="K544" i="36"/>
  <c r="K545" i="36" s="1"/>
  <c r="K550" i="36" s="1"/>
  <c r="K691" i="36" s="1"/>
  <c r="K741" i="36" s="1"/>
  <c r="K513" i="36"/>
  <c r="K518" i="36" s="1"/>
  <c r="K679" i="36" s="1"/>
  <c r="K728" i="36" s="1"/>
  <c r="K579" i="36"/>
  <c r="K670" i="36" s="1"/>
  <c r="K718" i="36" s="1"/>
  <c r="K575" i="36"/>
  <c r="K580" i="36" s="1"/>
  <c r="K681" i="36" s="1"/>
  <c r="K730" i="36" s="1"/>
  <c r="K606" i="36"/>
  <c r="K611" i="36" s="1"/>
  <c r="K682" i="36" s="1"/>
  <c r="K731" i="36" s="1"/>
  <c r="K482" i="36"/>
  <c r="K487" i="36" s="1"/>
  <c r="K678" i="36" s="1"/>
  <c r="K727" i="36" s="1"/>
  <c r="K444" i="36"/>
  <c r="K450" i="36"/>
  <c r="K703" i="36" l="1"/>
  <c r="K755" i="36" s="1"/>
  <c r="K706" i="36"/>
  <c r="K758" i="36" s="1"/>
  <c r="K549" i="36"/>
  <c r="K680" i="36" s="1"/>
  <c r="K729" i="36" s="1"/>
  <c r="K514" i="36"/>
  <c r="K519" i="36" s="1"/>
  <c r="K690" i="36" s="1"/>
  <c r="K483" i="36"/>
  <c r="K488" i="36" s="1"/>
  <c r="K689" i="36" s="1"/>
  <c r="K701" i="36" s="1"/>
  <c r="K455" i="36"/>
  <c r="K666" i="36" s="1"/>
  <c r="K663" i="36" s="1"/>
  <c r="K451" i="36"/>
  <c r="K456" i="36" s="1"/>
  <c r="K677" i="36" s="1"/>
  <c r="K726" i="36" s="1"/>
  <c r="K576" i="36"/>
  <c r="K581" i="36" s="1"/>
  <c r="K692" i="36" s="1"/>
  <c r="K607" i="36"/>
  <c r="K612" i="36" s="1"/>
  <c r="K693" i="36" s="1"/>
  <c r="N39" i="4" l="1"/>
  <c r="O35" i="4" s="1"/>
  <c r="O42" i="4" s="1"/>
  <c r="L7" i="40"/>
  <c r="N72" i="4"/>
  <c r="O69" i="4" s="1"/>
  <c r="O71" i="4" s="1"/>
  <c r="O62" i="5" s="1"/>
  <c r="L30" i="36" s="1"/>
  <c r="L618" i="36" s="1"/>
  <c r="L10" i="40"/>
  <c r="K739" i="36"/>
  <c r="K702" i="36"/>
  <c r="K740" i="36"/>
  <c r="L5" i="40"/>
  <c r="N17" i="4"/>
  <c r="O14" i="4" s="1"/>
  <c r="K753" i="36"/>
  <c r="K705" i="36"/>
  <c r="K743" i="36"/>
  <c r="K742" i="36"/>
  <c r="K704" i="36"/>
  <c r="K452" i="36"/>
  <c r="K457" i="36" s="1"/>
  <c r="K688" i="36" s="1"/>
  <c r="O31" i="5" l="1"/>
  <c r="L41" i="36" s="1"/>
  <c r="O37" i="4"/>
  <c r="O38" i="4"/>
  <c r="O33" i="5" s="1"/>
  <c r="L27" i="36" s="1"/>
  <c r="L525" i="36" s="1"/>
  <c r="O30" i="41"/>
  <c r="O31" i="41"/>
  <c r="O40" i="4"/>
  <c r="O35" i="5" s="1"/>
  <c r="O33" i="41"/>
  <c r="O60" i="5"/>
  <c r="O73" i="4"/>
  <c r="O63" i="5"/>
  <c r="O75" i="4"/>
  <c r="O70" i="4"/>
  <c r="L6" i="40"/>
  <c r="K754" i="36"/>
  <c r="N28" i="4"/>
  <c r="O24" i="4" s="1"/>
  <c r="N61" i="4"/>
  <c r="O58" i="4" s="1"/>
  <c r="K757" i="36"/>
  <c r="L9" i="40"/>
  <c r="O20" i="4"/>
  <c r="O13" i="5"/>
  <c r="O28" i="41"/>
  <c r="O15" i="4"/>
  <c r="O18" i="4"/>
  <c r="O16" i="4"/>
  <c r="O15" i="5" s="1"/>
  <c r="K700" i="36"/>
  <c r="K738" i="36"/>
  <c r="L8" i="40"/>
  <c r="N49" i="4"/>
  <c r="O46" i="4" s="1"/>
  <c r="K756" i="36"/>
  <c r="O41" i="4"/>
  <c r="O36" i="5" s="1"/>
  <c r="O32" i="5" l="1"/>
  <c r="L13" i="36" s="1"/>
  <c r="L526" i="36" s="1"/>
  <c r="O34" i="5"/>
  <c r="O74" i="4"/>
  <c r="O65" i="5" s="1"/>
  <c r="O64" i="5"/>
  <c r="L44" i="36"/>
  <c r="O61" i="5"/>
  <c r="L16" i="36" s="1"/>
  <c r="L619" i="36" s="1"/>
  <c r="O22" i="5"/>
  <c r="O31" i="4"/>
  <c r="O27" i="4"/>
  <c r="O24" i="5" s="1"/>
  <c r="O29" i="4"/>
  <c r="O29" i="41"/>
  <c r="O26" i="4"/>
  <c r="O48" i="4"/>
  <c r="O42" i="5" s="1"/>
  <c r="O47" i="4"/>
  <c r="O52" i="4"/>
  <c r="O50" i="4"/>
  <c r="O40" i="5"/>
  <c r="L25" i="36"/>
  <c r="L463" i="36" s="1"/>
  <c r="O16" i="5"/>
  <c r="L39" i="36"/>
  <c r="O14" i="5"/>
  <c r="L11" i="36" s="1"/>
  <c r="L464" i="36" s="1"/>
  <c r="L4" i="40"/>
  <c r="K752" i="36"/>
  <c r="N9" i="4"/>
  <c r="O7" i="4" s="1"/>
  <c r="O19" i="4"/>
  <c r="O18" i="5" s="1"/>
  <c r="O17" i="5"/>
  <c r="O64" i="4"/>
  <c r="O62" i="4"/>
  <c r="O59" i="4"/>
  <c r="O32" i="41"/>
  <c r="O60" i="4"/>
  <c r="O52" i="5" s="1"/>
  <c r="O50" i="5"/>
  <c r="L52" i="36"/>
  <c r="L89" i="36" s="1"/>
  <c r="L72" i="36"/>
  <c r="M18" i="40"/>
  <c r="M21" i="40" l="1"/>
  <c r="L75" i="36"/>
  <c r="L55" i="36"/>
  <c r="L92" i="36" s="1"/>
  <c r="O30" i="4"/>
  <c r="O27" i="5" s="1"/>
  <c r="O26" i="5"/>
  <c r="L26" i="36"/>
  <c r="L494" i="36" s="1"/>
  <c r="O25" i="5"/>
  <c r="O23" i="5"/>
  <c r="L12" i="36" s="1"/>
  <c r="L495" i="36" s="1"/>
  <c r="L40" i="36"/>
  <c r="O10" i="4"/>
  <c r="O7" i="5" s="1"/>
  <c r="O8" i="5" s="1"/>
  <c r="O8" i="4"/>
  <c r="O5" i="5"/>
  <c r="M16" i="40"/>
  <c r="L70" i="36"/>
  <c r="L50" i="36"/>
  <c r="L87" i="36" s="1"/>
  <c r="O51" i="4"/>
  <c r="O45" i="5" s="1"/>
  <c r="O44" i="5"/>
  <c r="O51" i="5"/>
  <c r="L15" i="36" s="1"/>
  <c r="L588" i="36" s="1"/>
  <c r="L43" i="36"/>
  <c r="O63" i="4"/>
  <c r="O55" i="5" s="1"/>
  <c r="O54" i="5"/>
  <c r="L29" i="36"/>
  <c r="L587" i="36" s="1"/>
  <c r="O53" i="5"/>
  <c r="O41" i="5"/>
  <c r="L14" i="36" s="1"/>
  <c r="L557" i="36" s="1"/>
  <c r="L42" i="36"/>
  <c r="L28" i="36"/>
  <c r="L556" i="36" s="1"/>
  <c r="O43" i="5"/>
  <c r="M30" i="40"/>
  <c r="L157" i="36"/>
  <c r="L167" i="36" s="1"/>
  <c r="P45" i="41"/>
  <c r="L102" i="36"/>
  <c r="P48" i="41" l="1"/>
  <c r="L105" i="36"/>
  <c r="M33" i="40"/>
  <c r="L160" i="36"/>
  <c r="L170" i="36" s="1"/>
  <c r="M17" i="40"/>
  <c r="L71" i="36"/>
  <c r="L51" i="36"/>
  <c r="L88" i="36" s="1"/>
  <c r="L73" i="36"/>
  <c r="M19" i="40"/>
  <c r="L53" i="36"/>
  <c r="L90" i="36" s="1"/>
  <c r="L74" i="36"/>
  <c r="M20" i="40"/>
  <c r="L54" i="36"/>
  <c r="L91" i="36" s="1"/>
  <c r="P43" i="41"/>
  <c r="L100" i="36"/>
  <c r="M28" i="40"/>
  <c r="L155" i="36"/>
  <c r="L165" i="36" s="1"/>
  <c r="O6" i="5"/>
  <c r="L10" i="36" s="1"/>
  <c r="L432" i="36" s="1"/>
  <c r="O9" i="5"/>
  <c r="L38" i="36"/>
  <c r="L527" i="36"/>
  <c r="L524" i="36" s="1"/>
  <c r="L114" i="36"/>
  <c r="L620" i="36" l="1"/>
  <c r="L617" i="36" s="1"/>
  <c r="L117" i="36"/>
  <c r="P44" i="41"/>
  <c r="L101" i="36"/>
  <c r="M29" i="40"/>
  <c r="L156" i="36"/>
  <c r="L166" i="36" s="1"/>
  <c r="L69" i="36"/>
  <c r="L49" i="36"/>
  <c r="L81" i="36" s="1"/>
  <c r="L83" i="36" s="1"/>
  <c r="L99" i="36" s="1"/>
  <c r="M15" i="40"/>
  <c r="P46" i="41"/>
  <c r="L103" i="36"/>
  <c r="P47" i="41"/>
  <c r="L104" i="36"/>
  <c r="M31" i="40"/>
  <c r="L158" i="36"/>
  <c r="L168" i="36" s="1"/>
  <c r="L465" i="36"/>
  <c r="L462" i="36" s="1"/>
  <c r="L112" i="36"/>
  <c r="M32" i="40"/>
  <c r="L159" i="36"/>
  <c r="L169" i="36" s="1"/>
  <c r="P49" i="41" l="1"/>
  <c r="P55" i="41" s="1"/>
  <c r="L113" i="36"/>
  <c r="L496" i="36"/>
  <c r="L493" i="36" s="1"/>
  <c r="L116" i="36"/>
  <c r="L589" i="36"/>
  <c r="L586" i="36" s="1"/>
  <c r="L111" i="36"/>
  <c r="L433" i="36"/>
  <c r="L430" i="36" s="1"/>
  <c r="L115" i="36"/>
  <c r="L558" i="36"/>
  <c r="L555" i="36" s="1"/>
  <c r="M27" i="40"/>
  <c r="L154" i="36"/>
  <c r="L164" i="36" s="1"/>
  <c r="L171" i="36" s="1"/>
  <c r="P54" i="41" l="1"/>
  <c r="P56" i="41"/>
  <c r="P58" i="41"/>
  <c r="P53" i="41"/>
  <c r="P57" i="41"/>
  <c r="L175" i="36"/>
  <c r="L178" i="36"/>
  <c r="L176" i="36"/>
  <c r="L181" i="36"/>
  <c r="L177" i="36"/>
  <c r="L118" i="36"/>
  <c r="L123" i="36" s="1"/>
  <c r="L137" i="36" s="1"/>
  <c r="L150" i="36" s="1"/>
  <c r="L179" i="36"/>
  <c r="L180" i="36"/>
  <c r="L132" i="36" l="1"/>
  <c r="L138" i="36"/>
  <c r="L151" i="36" s="1"/>
  <c r="L134" i="36"/>
  <c r="L147" i="36" s="1"/>
  <c r="L133" i="36"/>
  <c r="L146" i="36" s="1"/>
  <c r="L135" i="36"/>
  <c r="L148" i="36" s="1"/>
  <c r="L182" i="36"/>
  <c r="L214" i="36"/>
  <c r="L215" i="36" s="1"/>
  <c r="L136" i="36"/>
  <c r="L149" i="36" s="1"/>
  <c r="L223" i="36" l="1"/>
  <c r="L219" i="36"/>
  <c r="L218" i="36"/>
  <c r="L230" i="36"/>
  <c r="L231" i="36"/>
  <c r="L232" i="36"/>
  <c r="L235" i="36"/>
  <c r="L229" i="36"/>
  <c r="L221" i="36"/>
  <c r="L234" i="36"/>
  <c r="L220" i="36"/>
  <c r="L233" i="36"/>
  <c r="L217" i="36"/>
  <c r="L145" i="36"/>
  <c r="L152" i="36" s="1"/>
  <c r="L139" i="36"/>
  <c r="L141" i="36" s="1"/>
  <c r="L196" i="36" l="1"/>
  <c r="L206" i="36" s="1"/>
  <c r="L192" i="36"/>
  <c r="L202" i="36" s="1"/>
  <c r="L195" i="36"/>
  <c r="L205" i="36" s="1"/>
  <c r="L190" i="36"/>
  <c r="L193" i="36"/>
  <c r="L203" i="36" s="1"/>
  <c r="L194" i="36"/>
  <c r="L204" i="36" s="1"/>
  <c r="L191" i="36"/>
  <c r="L201" i="36" s="1"/>
  <c r="L239" i="36"/>
  <c r="L240" i="36" s="1"/>
  <c r="L256" i="36" l="1"/>
  <c r="L260" i="36"/>
  <c r="L257" i="36"/>
  <c r="L259" i="36"/>
  <c r="L247" i="36"/>
  <c r="L242" i="36"/>
  <c r="L246" i="36"/>
  <c r="L258" i="36"/>
  <c r="L244" i="36"/>
  <c r="L255" i="36"/>
  <c r="L243" i="36"/>
  <c r="L254" i="36"/>
  <c r="L200" i="36"/>
  <c r="L207" i="36" s="1"/>
  <c r="L197" i="36"/>
  <c r="L209" i="36" s="1"/>
  <c r="L222" i="36" s="1"/>
  <c r="L224" i="36" s="1"/>
  <c r="L226" i="36" s="1"/>
  <c r="L248" i="36" s="1"/>
  <c r="L245" i="36" l="1"/>
  <c r="L249" i="36" s="1"/>
  <c r="L251" i="36" s="1"/>
  <c r="L264" i="36"/>
  <c r="L265" i="36" s="1"/>
  <c r="L269" i="36" s="1"/>
  <c r="L272" i="36" l="1"/>
  <c r="L285" i="36"/>
  <c r="L281" i="36"/>
  <c r="L267" i="36"/>
  <c r="L283" i="36"/>
  <c r="L271" i="36"/>
  <c r="L268" i="36"/>
  <c r="L282" i="36"/>
  <c r="L270" i="36"/>
  <c r="L284" i="36"/>
  <c r="L279" i="36"/>
  <c r="L273" i="36"/>
  <c r="L280" i="36"/>
  <c r="L289" i="36" l="1"/>
  <c r="L290" i="36" s="1"/>
  <c r="L274" i="36"/>
  <c r="L276" i="36" s="1"/>
  <c r="L295" i="36" l="1"/>
  <c r="L304" i="36"/>
  <c r="L310" i="36"/>
  <c r="L294" i="36"/>
  <c r="L305" i="36"/>
  <c r="L306" i="36"/>
  <c r="L296" i="36"/>
  <c r="L293" i="36"/>
  <c r="L307" i="36"/>
  <c r="L309" i="36"/>
  <c r="L308" i="36"/>
  <c r="L298" i="36"/>
  <c r="L297" i="36"/>
  <c r="L292" i="36"/>
  <c r="L299" i="36" l="1"/>
  <c r="L301" i="36" s="1"/>
  <c r="L314" i="36"/>
  <c r="L315" i="36" s="1"/>
  <c r="L333" i="36" s="1"/>
  <c r="L321" i="36" l="1"/>
  <c r="L335" i="36"/>
  <c r="L318" i="36"/>
  <c r="L331" i="36"/>
  <c r="L320" i="36"/>
  <c r="L334" i="36"/>
  <c r="L323" i="36"/>
  <c r="L319" i="36"/>
  <c r="L332" i="36"/>
  <c r="L330" i="36"/>
  <c r="L317" i="36"/>
  <c r="L329" i="36"/>
  <c r="L322" i="36"/>
  <c r="L339" i="36" l="1"/>
  <c r="L340" i="36" s="1"/>
  <c r="L356" i="36" s="1"/>
  <c r="L324" i="36"/>
  <c r="L326" i="36" s="1"/>
  <c r="L355" i="36" l="1"/>
  <c r="L348" i="36"/>
  <c r="L344" i="36"/>
  <c r="L342" i="36"/>
  <c r="L345" i="36"/>
  <c r="L343" i="36"/>
  <c r="L354" i="36"/>
  <c r="L359" i="36"/>
  <c r="L346" i="36"/>
  <c r="L357" i="36"/>
  <c r="L358" i="36"/>
  <c r="L360" i="36"/>
  <c r="L347" i="36"/>
  <c r="L364" i="36" l="1"/>
  <c r="L365" i="36" s="1"/>
  <c r="L380" i="36" s="1"/>
  <c r="L349" i="36"/>
  <c r="L351" i="36" s="1"/>
  <c r="L367" i="36" l="1"/>
  <c r="L390" i="36" s="1"/>
  <c r="L401" i="36" s="1"/>
  <c r="L385" i="36"/>
  <c r="L372" i="36"/>
  <c r="L395" i="36" s="1"/>
  <c r="L406" i="36" s="1"/>
  <c r="L384" i="36"/>
  <c r="L371" i="36"/>
  <c r="L394" i="36" s="1"/>
  <c r="L421" i="36" s="1"/>
  <c r="L554" i="36" s="1"/>
  <c r="L561" i="36" s="1"/>
  <c r="L563" i="36" s="1"/>
  <c r="L370" i="36"/>
  <c r="L393" i="36" s="1"/>
  <c r="L420" i="36" s="1"/>
  <c r="L523" i="36" s="1"/>
  <c r="L530" i="36" s="1"/>
  <c r="L533" i="36" s="1"/>
  <c r="L539" i="36" s="1"/>
  <c r="L368" i="36"/>
  <c r="L391" i="36" s="1"/>
  <c r="L418" i="36" s="1"/>
  <c r="L461" i="36" s="1"/>
  <c r="L468" i="36" s="1"/>
  <c r="L471" i="36" s="1"/>
  <c r="L477" i="36" s="1"/>
  <c r="L373" i="36"/>
  <c r="L396" i="36" s="1"/>
  <c r="L423" i="36" s="1"/>
  <c r="L616" i="36" s="1"/>
  <c r="L623" i="36" s="1"/>
  <c r="L625" i="36" s="1"/>
  <c r="L381" i="36"/>
  <c r="L382" i="36"/>
  <c r="L383" i="36"/>
  <c r="L379" i="36"/>
  <c r="L369" i="36"/>
  <c r="L392" i="36" s="1"/>
  <c r="L419" i="36" s="1"/>
  <c r="L492" i="36" s="1"/>
  <c r="L499" i="36" s="1"/>
  <c r="L503" i="36" s="1"/>
  <c r="L509" i="36" s="1"/>
  <c r="L532" i="36" l="1"/>
  <c r="L538" i="36" s="1"/>
  <c r="L422" i="36"/>
  <c r="L585" i="36" s="1"/>
  <c r="L592" i="36" s="1"/>
  <c r="L594" i="36" s="1"/>
  <c r="L600" i="36" s="1"/>
  <c r="L404" i="36"/>
  <c r="L405" i="36"/>
  <c r="L564" i="36"/>
  <c r="L570" i="36" s="1"/>
  <c r="L565" i="36"/>
  <c r="L571" i="36" s="1"/>
  <c r="L534" i="36"/>
  <c r="L540" i="36" s="1"/>
  <c r="L472" i="36"/>
  <c r="L478" i="36" s="1"/>
  <c r="L502" i="36"/>
  <c r="L508" i="36" s="1"/>
  <c r="L501" i="36"/>
  <c r="L470" i="36"/>
  <c r="L476" i="36" s="1"/>
  <c r="L397" i="36"/>
  <c r="L626" i="36"/>
  <c r="L632" i="36" s="1"/>
  <c r="L402" i="36"/>
  <c r="L407" i="36"/>
  <c r="L627" i="36"/>
  <c r="L633" i="36" s="1"/>
  <c r="L417" i="36"/>
  <c r="L429" i="36" s="1"/>
  <c r="L436" i="36" s="1"/>
  <c r="L438" i="36" s="1"/>
  <c r="L374" i="36"/>
  <c r="L376" i="36" s="1"/>
  <c r="L403" i="36"/>
  <c r="L569" i="36"/>
  <c r="L631" i="36"/>
  <c r="L596" i="36" l="1"/>
  <c r="L602" i="36" s="1"/>
  <c r="L595" i="36"/>
  <c r="L601" i="36" s="1"/>
  <c r="L568" i="36"/>
  <c r="L566" i="36"/>
  <c r="L573" i="36" s="1"/>
  <c r="L574" i="36" s="1"/>
  <c r="L535" i="36"/>
  <c r="L542" i="36" s="1"/>
  <c r="L543" i="36" s="1"/>
  <c r="L548" i="36" s="1"/>
  <c r="L669" i="36" s="1"/>
  <c r="L717" i="36" s="1"/>
  <c r="L537" i="36"/>
  <c r="L504" i="36"/>
  <c r="L511" i="36" s="1"/>
  <c r="L628" i="36"/>
  <c r="L635" i="36" s="1"/>
  <c r="L636" i="36" s="1"/>
  <c r="L637" i="36" s="1"/>
  <c r="L642" i="36" s="1"/>
  <c r="L683" i="36" s="1"/>
  <c r="L732" i="36" s="1"/>
  <c r="L475" i="36"/>
  <c r="L473" i="36"/>
  <c r="L480" i="36" s="1"/>
  <c r="L481" i="36" s="1"/>
  <c r="L486" i="36" s="1"/>
  <c r="L667" i="36" s="1"/>
  <c r="L715" i="36" s="1"/>
  <c r="L507" i="36"/>
  <c r="L506" i="36" s="1"/>
  <c r="L630" i="36"/>
  <c r="L439" i="36"/>
  <c r="L446" i="36" s="1"/>
  <c r="L440" i="36"/>
  <c r="L447" i="36" s="1"/>
  <c r="L445" i="36"/>
  <c r="L599" i="36" l="1"/>
  <c r="L597" i="36"/>
  <c r="L604" i="36" s="1"/>
  <c r="L605" i="36" s="1"/>
  <c r="L610" i="36" s="1"/>
  <c r="L671" i="36" s="1"/>
  <c r="L719" i="36" s="1"/>
  <c r="L512" i="36"/>
  <c r="L513" i="36" s="1"/>
  <c r="L518" i="36" s="1"/>
  <c r="L679" i="36" s="1"/>
  <c r="L728" i="36" s="1"/>
  <c r="L441" i="36"/>
  <c r="L449" i="36" s="1"/>
  <c r="L450" i="36" s="1"/>
  <c r="L544" i="36"/>
  <c r="L549" i="36" s="1"/>
  <c r="L680" i="36" s="1"/>
  <c r="L729" i="36" s="1"/>
  <c r="L641" i="36"/>
  <c r="L672" i="36" s="1"/>
  <c r="L720" i="36" s="1"/>
  <c r="L638" i="36"/>
  <c r="L643" i="36" s="1"/>
  <c r="L694" i="36" s="1"/>
  <c r="L444" i="36"/>
  <c r="L579" i="36"/>
  <c r="L670" i="36" s="1"/>
  <c r="L718" i="36" s="1"/>
  <c r="L575" i="36"/>
  <c r="L580" i="36" s="1"/>
  <c r="L681" i="36" s="1"/>
  <c r="L730" i="36" s="1"/>
  <c r="L482" i="36"/>
  <c r="L487" i="36" s="1"/>
  <c r="L678" i="36" s="1"/>
  <c r="L727" i="36" s="1"/>
  <c r="L517" i="36" l="1"/>
  <c r="L668" i="36" s="1"/>
  <c r="L716" i="36" s="1"/>
  <c r="L606" i="36"/>
  <c r="L611" i="36" s="1"/>
  <c r="L682" i="36" s="1"/>
  <c r="L731" i="36" s="1"/>
  <c r="L514" i="36"/>
  <c r="L519" i="36" s="1"/>
  <c r="L690" i="36" s="1"/>
  <c r="L702" i="36" s="1"/>
  <c r="L545" i="36"/>
  <c r="L550" i="36" s="1"/>
  <c r="L691" i="36" s="1"/>
  <c r="L741" i="36" s="1"/>
  <c r="L483" i="36"/>
  <c r="L488" i="36" s="1"/>
  <c r="L689" i="36" s="1"/>
  <c r="L455" i="36"/>
  <c r="L666" i="36" s="1"/>
  <c r="L451" i="36"/>
  <c r="L456" i="36" s="1"/>
  <c r="L677" i="36" s="1"/>
  <c r="L726" i="36" s="1"/>
  <c r="L576" i="36"/>
  <c r="L581" i="36" s="1"/>
  <c r="L692" i="36" s="1"/>
  <c r="L744" i="36"/>
  <c r="L706" i="36"/>
  <c r="L663" i="36" l="1"/>
  <c r="L607" i="36"/>
  <c r="L612" i="36" s="1"/>
  <c r="L693" i="36" s="1"/>
  <c r="L743" i="36" s="1"/>
  <c r="L740" i="36"/>
  <c r="L703" i="36"/>
  <c r="L755" i="36" s="1"/>
  <c r="M10" i="40"/>
  <c r="O72" i="4"/>
  <c r="P69" i="4" s="1"/>
  <c r="L758" i="36"/>
  <c r="L739" i="36"/>
  <c r="L701" i="36"/>
  <c r="O28" i="4"/>
  <c r="P24" i="4" s="1"/>
  <c r="M6" i="40"/>
  <c r="L754" i="36"/>
  <c r="L704" i="36"/>
  <c r="L742" i="36"/>
  <c r="L452" i="36"/>
  <c r="L457" i="36" s="1"/>
  <c r="L688" i="36" s="1"/>
  <c r="L705" i="36" l="1"/>
  <c r="O61" i="4" s="1"/>
  <c r="P58" i="4" s="1"/>
  <c r="O39" i="4"/>
  <c r="P35" i="4" s="1"/>
  <c r="P38" i="4" s="1"/>
  <c r="P33" i="5" s="1"/>
  <c r="M7" i="40"/>
  <c r="L738" i="36"/>
  <c r="L700" i="36"/>
  <c r="L756" i="36"/>
  <c r="O49" i="4"/>
  <c r="P46" i="4" s="1"/>
  <c r="M8" i="40"/>
  <c r="P60" i="5"/>
  <c r="P71" i="4"/>
  <c r="P62" i="5" s="1"/>
  <c r="P33" i="41"/>
  <c r="P75" i="4"/>
  <c r="P70" i="4"/>
  <c r="P73" i="4"/>
  <c r="P29" i="41"/>
  <c r="P31" i="4"/>
  <c r="P22" i="5"/>
  <c r="P29" i="4"/>
  <c r="P27" i="4"/>
  <c r="P24" i="5" s="1"/>
  <c r="P26" i="4"/>
  <c r="M5" i="40"/>
  <c r="O17" i="4"/>
  <c r="P14" i="4" s="1"/>
  <c r="L753" i="36"/>
  <c r="M9" i="40" l="1"/>
  <c r="L757" i="36"/>
  <c r="P37" i="4"/>
  <c r="P31" i="41"/>
  <c r="P30" i="41"/>
  <c r="P31" i="5"/>
  <c r="P32" i="5" s="1"/>
  <c r="M13" i="36" s="1"/>
  <c r="M526" i="36" s="1"/>
  <c r="P42" i="4"/>
  <c r="P40" i="4"/>
  <c r="P41" i="4" s="1"/>
  <c r="P36" i="5" s="1"/>
  <c r="P48" i="4"/>
  <c r="P42" i="5" s="1"/>
  <c r="P50" i="4"/>
  <c r="P40" i="5"/>
  <c r="P52" i="4"/>
  <c r="P47" i="4"/>
  <c r="M26" i="36"/>
  <c r="M494" i="36" s="1"/>
  <c r="P25" i="5"/>
  <c r="P26" i="5"/>
  <c r="P30" i="4"/>
  <c r="P27" i="5" s="1"/>
  <c r="P74" i="4"/>
  <c r="P65" i="5" s="1"/>
  <c r="P64" i="5"/>
  <c r="P63" i="5"/>
  <c r="M30" i="36"/>
  <c r="M618" i="36" s="1"/>
  <c r="P34" i="5"/>
  <c r="M27" i="36"/>
  <c r="M525" i="36" s="1"/>
  <c r="P15" i="4"/>
  <c r="P16" i="4"/>
  <c r="P15" i="5" s="1"/>
  <c r="P28" i="41"/>
  <c r="P13" i="5"/>
  <c r="P18" i="4"/>
  <c r="P20" i="4"/>
  <c r="M40" i="36"/>
  <c r="P23" i="5"/>
  <c r="M12" i="36" s="1"/>
  <c r="M495" i="36" s="1"/>
  <c r="P61" i="5"/>
  <c r="M16" i="36" s="1"/>
  <c r="M619" i="36" s="1"/>
  <c r="M44" i="36"/>
  <c r="M4" i="40"/>
  <c r="L752" i="36"/>
  <c r="O9" i="4"/>
  <c r="P7" i="4" s="1"/>
  <c r="P50" i="5"/>
  <c r="P62" i="4"/>
  <c r="P59" i="4"/>
  <c r="P32" i="41"/>
  <c r="P60" i="4"/>
  <c r="P52" i="5" s="1"/>
  <c r="P64" i="4"/>
  <c r="P35" i="5" l="1"/>
  <c r="M41" i="36"/>
  <c r="M72" i="36" s="1"/>
  <c r="P5" i="5"/>
  <c r="P10" i="4"/>
  <c r="P7" i="5" s="1"/>
  <c r="P8" i="5" s="1"/>
  <c r="P8" i="4"/>
  <c r="P16" i="5"/>
  <c r="M25" i="36"/>
  <c r="M463" i="36" s="1"/>
  <c r="M42" i="36"/>
  <c r="P41" i="5"/>
  <c r="M14" i="36" s="1"/>
  <c r="M557" i="36" s="1"/>
  <c r="P54" i="5"/>
  <c r="P63" i="4"/>
  <c r="P55" i="5" s="1"/>
  <c r="M51" i="36"/>
  <c r="M88" i="36" s="1"/>
  <c r="M71" i="36"/>
  <c r="N17" i="40"/>
  <c r="P17" i="5"/>
  <c r="P19" i="4"/>
  <c r="P18" i="5" s="1"/>
  <c r="P44" i="5"/>
  <c r="P51" i="4"/>
  <c r="P45" i="5" s="1"/>
  <c r="P53" i="5"/>
  <c r="M29" i="36"/>
  <c r="M587" i="36" s="1"/>
  <c r="P51" i="5"/>
  <c r="M15" i="36" s="1"/>
  <c r="M588" i="36" s="1"/>
  <c r="M43" i="36"/>
  <c r="M75" i="36"/>
  <c r="N21" i="40"/>
  <c r="M55" i="36"/>
  <c r="M92" i="36" s="1"/>
  <c r="P14" i="5"/>
  <c r="M11" i="36" s="1"/>
  <c r="M464" i="36" s="1"/>
  <c r="M39" i="36"/>
  <c r="M52" i="36"/>
  <c r="M89" i="36" s="1"/>
  <c r="M28" i="36"/>
  <c r="M556" i="36" s="1"/>
  <c r="P43" i="5"/>
  <c r="N18" i="40" l="1"/>
  <c r="Q45" i="41"/>
  <c r="M102" i="36"/>
  <c r="Q48" i="41"/>
  <c r="M105" i="36"/>
  <c r="M156" i="36"/>
  <c r="M166" i="36" s="1"/>
  <c r="N29" i="40"/>
  <c r="M101" i="36"/>
  <c r="Q44" i="41"/>
  <c r="N19" i="40"/>
  <c r="M53" i="36"/>
  <c r="M90" i="36" s="1"/>
  <c r="M73" i="36"/>
  <c r="M54" i="36"/>
  <c r="M91" i="36" s="1"/>
  <c r="N20" i="40"/>
  <c r="M74" i="36"/>
  <c r="M157" i="36"/>
  <c r="M167" i="36" s="1"/>
  <c r="N30" i="40"/>
  <c r="M70" i="36"/>
  <c r="M50" i="36"/>
  <c r="M87" i="36" s="1"/>
  <c r="N16" i="40"/>
  <c r="N33" i="40"/>
  <c r="M160" i="36"/>
  <c r="M170" i="36" s="1"/>
  <c r="P6" i="5"/>
  <c r="M10" i="36" s="1"/>
  <c r="M432" i="36" s="1"/>
  <c r="M38" i="36"/>
  <c r="P9" i="5"/>
  <c r="M117" i="36" l="1"/>
  <c r="M620" i="36"/>
  <c r="M617" i="36" s="1"/>
  <c r="N15" i="40"/>
  <c r="M69" i="36"/>
  <c r="M49" i="36"/>
  <c r="M81" i="36" s="1"/>
  <c r="M83" i="36" s="1"/>
  <c r="M99" i="36" s="1"/>
  <c r="N31" i="40"/>
  <c r="M158" i="36"/>
  <c r="M168" i="36" s="1"/>
  <c r="M113" i="36"/>
  <c r="M496" i="36"/>
  <c r="M493" i="36" s="1"/>
  <c r="Q43" i="41"/>
  <c r="M100" i="36"/>
  <c r="N32" i="40"/>
  <c r="M159" i="36"/>
  <c r="M169" i="36" s="1"/>
  <c r="Q46" i="41"/>
  <c r="M103" i="36"/>
  <c r="M114" i="36"/>
  <c r="M527" i="36"/>
  <c r="M524" i="36" s="1"/>
  <c r="Q47" i="41"/>
  <c r="M104" i="36"/>
  <c r="N28" i="40"/>
  <c r="M155" i="36"/>
  <c r="M165" i="36" s="1"/>
  <c r="M558" i="36" l="1"/>
  <c r="M555" i="36" s="1"/>
  <c r="M115" i="36"/>
  <c r="M465" i="36"/>
  <c r="M462" i="36" s="1"/>
  <c r="M112" i="36"/>
  <c r="Q49" i="41"/>
  <c r="Q57" i="41" s="1"/>
  <c r="M433" i="36"/>
  <c r="M430" i="36" s="1"/>
  <c r="M111" i="36"/>
  <c r="M589" i="36"/>
  <c r="M586" i="36" s="1"/>
  <c r="M116" i="36"/>
  <c r="N27" i="40"/>
  <c r="M154" i="36"/>
  <c r="M164" i="36" s="1"/>
  <c r="M171" i="36" s="1"/>
  <c r="M118" i="36" l="1"/>
  <c r="M123" i="36" s="1"/>
  <c r="M132" i="36" s="1"/>
  <c r="Q56" i="41"/>
  <c r="M175" i="36"/>
  <c r="M177" i="36"/>
  <c r="M178" i="36"/>
  <c r="M181" i="36"/>
  <c r="M180" i="36"/>
  <c r="Q53" i="41"/>
  <c r="Q55" i="41"/>
  <c r="Q58" i="41"/>
  <c r="Q54" i="41"/>
  <c r="M176" i="36"/>
  <c r="M179" i="36"/>
  <c r="M137" i="36" l="1"/>
  <c r="M150" i="36" s="1"/>
  <c r="M145" i="36"/>
  <c r="M136" i="36"/>
  <c r="M149" i="36" s="1"/>
  <c r="M134" i="36"/>
  <c r="M147" i="36" s="1"/>
  <c r="M135" i="36"/>
  <c r="M148" i="36" s="1"/>
  <c r="M138" i="36"/>
  <c r="M151" i="36" s="1"/>
  <c r="M214" i="36"/>
  <c r="M215" i="36" s="1"/>
  <c r="M182" i="36"/>
  <c r="M133" i="36"/>
  <c r="M146" i="36" s="1"/>
  <c r="M139" i="36" l="1"/>
  <c r="M141" i="36" s="1"/>
  <c r="M218" i="36"/>
  <c r="M230" i="36"/>
  <c r="M223" i="36"/>
  <c r="M234" i="36"/>
  <c r="M229" i="36"/>
  <c r="M231" i="36"/>
  <c r="M221" i="36"/>
  <c r="M233" i="36"/>
  <c r="M232" i="36"/>
  <c r="M235" i="36"/>
  <c r="M219" i="36"/>
  <c r="M217" i="36"/>
  <c r="M222" i="36"/>
  <c r="M152" i="36"/>
  <c r="M239" i="36" l="1"/>
  <c r="M240" i="36" s="1"/>
  <c r="M190" i="36"/>
  <c r="M193" i="36"/>
  <c r="M203" i="36" s="1"/>
  <c r="M191" i="36"/>
  <c r="M201" i="36" s="1"/>
  <c r="M195" i="36"/>
  <c r="M205" i="36" s="1"/>
  <c r="M196" i="36"/>
  <c r="M206" i="36" s="1"/>
  <c r="M192" i="36"/>
  <c r="M202" i="36" s="1"/>
  <c r="M194" i="36"/>
  <c r="M204" i="36" s="1"/>
  <c r="M200" i="36" l="1"/>
  <c r="M207" i="36" s="1"/>
  <c r="M197" i="36"/>
  <c r="M209" i="36" s="1"/>
  <c r="M220" i="36" s="1"/>
  <c r="M224" i="36" s="1"/>
  <c r="M226" i="36" s="1"/>
  <c r="M248" i="36" s="1"/>
  <c r="M258" i="36"/>
  <c r="M244" i="36"/>
  <c r="M259" i="36"/>
  <c r="M257" i="36"/>
  <c r="M245" i="36"/>
  <c r="M242" i="36"/>
  <c r="M255" i="36"/>
  <c r="M243" i="36"/>
  <c r="M260" i="36"/>
  <c r="M247" i="36"/>
  <c r="M246" i="36"/>
  <c r="M254" i="36"/>
  <c r="M256" i="36"/>
  <c r="M264" i="36" l="1"/>
  <c r="M265" i="36" s="1"/>
  <c r="M272" i="36" s="1"/>
  <c r="M249" i="36"/>
  <c r="M251" i="36" s="1"/>
  <c r="M270" i="36" l="1"/>
  <c r="M268" i="36"/>
  <c r="M285" i="36"/>
  <c r="M279" i="36"/>
  <c r="M284" i="36"/>
  <c r="M283" i="36"/>
  <c r="M273" i="36"/>
  <c r="M269" i="36"/>
  <c r="M280" i="36"/>
  <c r="M281" i="36"/>
  <c r="M267" i="36"/>
  <c r="M271" i="36"/>
  <c r="M282" i="36"/>
  <c r="M289" i="36" l="1"/>
  <c r="M290" i="36" s="1"/>
  <c r="M298" i="36" s="1"/>
  <c r="M274" i="36"/>
  <c r="M276" i="36" s="1"/>
  <c r="M308" i="36" l="1"/>
  <c r="M293" i="36"/>
  <c r="M304" i="36"/>
  <c r="M305" i="36"/>
  <c r="M292" i="36"/>
  <c r="M307" i="36"/>
  <c r="M309" i="36"/>
  <c r="M295" i="36"/>
  <c r="M306" i="36"/>
  <c r="M310" i="36"/>
  <c r="M294" i="36"/>
  <c r="M296" i="36"/>
  <c r="M297" i="36"/>
  <c r="M299" i="36" l="1"/>
  <c r="M301" i="36" s="1"/>
  <c r="M314" i="36"/>
  <c r="M315" i="36" s="1"/>
  <c r="M318" i="36" l="1"/>
  <c r="M331" i="36"/>
  <c r="M321" i="36"/>
  <c r="M322" i="36"/>
  <c r="M323" i="36"/>
  <c r="M317" i="36"/>
  <c r="M333" i="36"/>
  <c r="M335" i="36"/>
  <c r="M330" i="36"/>
  <c r="M320" i="36"/>
  <c r="M334" i="36"/>
  <c r="M319" i="36"/>
  <c r="M329" i="36"/>
  <c r="M332" i="36"/>
  <c r="M339" i="36" l="1"/>
  <c r="M340" i="36" s="1"/>
  <c r="M346" i="36" s="1"/>
  <c r="M324" i="36"/>
  <c r="M326" i="36" s="1"/>
  <c r="M345" i="36" l="1"/>
  <c r="M356" i="36"/>
  <c r="M348" i="36"/>
  <c r="M342" i="36"/>
  <c r="M347" i="36"/>
  <c r="M357" i="36"/>
  <c r="M343" i="36"/>
  <c r="M355" i="36"/>
  <c r="M344" i="36"/>
  <c r="M354" i="36"/>
  <c r="M359" i="36"/>
  <c r="M358" i="36"/>
  <c r="M360" i="36"/>
  <c r="M349" i="36" l="1"/>
  <c r="M351" i="36" s="1"/>
  <c r="M364" i="36"/>
  <c r="M365" i="36" s="1"/>
  <c r="M373" i="36" s="1"/>
  <c r="M396" i="36" s="1"/>
  <c r="M380" i="36" l="1"/>
  <c r="M379" i="36"/>
  <c r="M368" i="36"/>
  <c r="M391" i="36" s="1"/>
  <c r="M402" i="36" s="1"/>
  <c r="M369" i="36"/>
  <c r="M392" i="36" s="1"/>
  <c r="M419" i="36" s="1"/>
  <c r="M492" i="36" s="1"/>
  <c r="M499" i="36" s="1"/>
  <c r="M502" i="36" s="1"/>
  <c r="M508" i="36" s="1"/>
  <c r="M384" i="36"/>
  <c r="M381" i="36"/>
  <c r="M372" i="36"/>
  <c r="M395" i="36" s="1"/>
  <c r="M406" i="36" s="1"/>
  <c r="M383" i="36"/>
  <c r="M367" i="36"/>
  <c r="M390" i="36" s="1"/>
  <c r="M417" i="36" s="1"/>
  <c r="M429" i="36" s="1"/>
  <c r="M436" i="36" s="1"/>
  <c r="M382" i="36"/>
  <c r="M385" i="36"/>
  <c r="M370" i="36"/>
  <c r="M393" i="36" s="1"/>
  <c r="M420" i="36" s="1"/>
  <c r="M523" i="36" s="1"/>
  <c r="M530" i="36" s="1"/>
  <c r="M371" i="36"/>
  <c r="M394" i="36" s="1"/>
  <c r="M405" i="36" s="1"/>
  <c r="M407" i="36"/>
  <c r="M423" i="36"/>
  <c r="M616" i="36" s="1"/>
  <c r="M623" i="36" s="1"/>
  <c r="M401" i="36" l="1"/>
  <c r="M422" i="36"/>
  <c r="M585" i="36" s="1"/>
  <c r="M592" i="36" s="1"/>
  <c r="M595" i="36" s="1"/>
  <c r="M601" i="36" s="1"/>
  <c r="M418" i="36"/>
  <c r="M461" i="36" s="1"/>
  <c r="M468" i="36" s="1"/>
  <c r="M470" i="36" s="1"/>
  <c r="M421" i="36"/>
  <c r="M554" i="36" s="1"/>
  <c r="M561" i="36" s="1"/>
  <c r="M563" i="36" s="1"/>
  <c r="M503" i="36"/>
  <c r="M509" i="36" s="1"/>
  <c r="M501" i="36"/>
  <c r="M403" i="36"/>
  <c r="M374" i="36"/>
  <c r="M376" i="36" s="1"/>
  <c r="M404" i="36"/>
  <c r="M397" i="36"/>
  <c r="M534" i="36"/>
  <c r="M540" i="36" s="1"/>
  <c r="M533" i="36"/>
  <c r="M539" i="36" s="1"/>
  <c r="M532" i="36"/>
  <c r="M440" i="36"/>
  <c r="M447" i="36" s="1"/>
  <c r="M439" i="36"/>
  <c r="M446" i="36" s="1"/>
  <c r="M438" i="36"/>
  <c r="M625" i="36"/>
  <c r="M627" i="36"/>
  <c r="M633" i="36" s="1"/>
  <c r="M626" i="36"/>
  <c r="M632" i="36" s="1"/>
  <c r="M596" i="36" l="1"/>
  <c r="M602" i="36" s="1"/>
  <c r="M472" i="36"/>
  <c r="M478" i="36" s="1"/>
  <c r="M594" i="36"/>
  <c r="M600" i="36" s="1"/>
  <c r="M471" i="36"/>
  <c r="M477" i="36" s="1"/>
  <c r="M565" i="36"/>
  <c r="M571" i="36" s="1"/>
  <c r="M564" i="36"/>
  <c r="M570" i="36" s="1"/>
  <c r="M507" i="36"/>
  <c r="M506" i="36" s="1"/>
  <c r="M504" i="36"/>
  <c r="M511" i="36" s="1"/>
  <c r="M538" i="36"/>
  <c r="M537" i="36" s="1"/>
  <c r="M535" i="36"/>
  <c r="M542" i="36" s="1"/>
  <c r="M569" i="36"/>
  <c r="M445" i="36"/>
  <c r="M444" i="36" s="1"/>
  <c r="M441" i="36"/>
  <c r="M449" i="36" s="1"/>
  <c r="M476" i="36"/>
  <c r="M631" i="36"/>
  <c r="M630" i="36" s="1"/>
  <c r="M628" i="36"/>
  <c r="M635" i="36" s="1"/>
  <c r="M599" i="36" l="1"/>
  <c r="M597" i="36"/>
  <c r="M604" i="36" s="1"/>
  <c r="M605" i="36" s="1"/>
  <c r="M610" i="36" s="1"/>
  <c r="M671" i="36" s="1"/>
  <c r="M719" i="36" s="1"/>
  <c r="M512" i="36"/>
  <c r="M517" i="36" s="1"/>
  <c r="M668" i="36" s="1"/>
  <c r="M716" i="36" s="1"/>
  <c r="M543" i="36"/>
  <c r="M548" i="36" s="1"/>
  <c r="M669" i="36" s="1"/>
  <c r="M717" i="36" s="1"/>
  <c r="M566" i="36"/>
  <c r="M573" i="36" s="1"/>
  <c r="M574" i="36" s="1"/>
  <c r="M579" i="36" s="1"/>
  <c r="M670" i="36" s="1"/>
  <c r="M718" i="36" s="1"/>
  <c r="M568" i="36"/>
  <c r="M475" i="36"/>
  <c r="M473" i="36"/>
  <c r="M480" i="36" s="1"/>
  <c r="M481" i="36" s="1"/>
  <c r="M636" i="36"/>
  <c r="M641" i="36" s="1"/>
  <c r="M672" i="36" s="1"/>
  <c r="M720" i="36" s="1"/>
  <c r="M450" i="36"/>
  <c r="M451" i="36" s="1"/>
  <c r="M456" i="36" s="1"/>
  <c r="M677" i="36" s="1"/>
  <c r="M726" i="36" s="1"/>
  <c r="M513" i="36" l="1"/>
  <c r="M518" i="36" s="1"/>
  <c r="M679" i="36" s="1"/>
  <c r="M728" i="36" s="1"/>
  <c r="M544" i="36"/>
  <c r="M545" i="36" s="1"/>
  <c r="M550" i="36" s="1"/>
  <c r="M691" i="36" s="1"/>
  <c r="M741" i="36" s="1"/>
  <c r="M575" i="36"/>
  <c r="M580" i="36" s="1"/>
  <c r="M681" i="36" s="1"/>
  <c r="M730" i="36" s="1"/>
  <c r="M606" i="36"/>
  <c r="M611" i="36" s="1"/>
  <c r="M682" i="36" s="1"/>
  <c r="M731" i="36" s="1"/>
  <c r="M637" i="36"/>
  <c r="M642" i="36" s="1"/>
  <c r="M683" i="36" s="1"/>
  <c r="M732" i="36" s="1"/>
  <c r="M455" i="36"/>
  <c r="M666" i="36" s="1"/>
  <c r="M452" i="36"/>
  <c r="M457" i="36" s="1"/>
  <c r="M688" i="36" s="1"/>
  <c r="M482" i="36"/>
  <c r="M486" i="36"/>
  <c r="M667" i="36" s="1"/>
  <c r="M715" i="36" s="1"/>
  <c r="M514" i="36" l="1"/>
  <c r="M519" i="36" s="1"/>
  <c r="M690" i="36" s="1"/>
  <c r="M740" i="36" s="1"/>
  <c r="M703" i="36"/>
  <c r="M755" i="36" s="1"/>
  <c r="M549" i="36"/>
  <c r="M680" i="36" s="1"/>
  <c r="M729" i="36" s="1"/>
  <c r="M638" i="36"/>
  <c r="M643" i="36" s="1"/>
  <c r="M694" i="36" s="1"/>
  <c r="M706" i="36" s="1"/>
  <c r="M576" i="36"/>
  <c r="M581" i="36" s="1"/>
  <c r="M692" i="36" s="1"/>
  <c r="M742" i="36" s="1"/>
  <c r="M607" i="36"/>
  <c r="M612" i="36" s="1"/>
  <c r="M693" i="36" s="1"/>
  <c r="M738" i="36"/>
  <c r="M700" i="36"/>
  <c r="M487" i="36"/>
  <c r="M678" i="36" s="1"/>
  <c r="M727" i="36" s="1"/>
  <c r="M483" i="36"/>
  <c r="M488" i="36" s="1"/>
  <c r="M689" i="36" s="1"/>
  <c r="M663" i="36"/>
  <c r="M702" i="36" l="1"/>
  <c r="M754" i="36" s="1"/>
  <c r="M744" i="36"/>
  <c r="P39" i="4"/>
  <c r="Q35" i="4" s="1"/>
  <c r="Q31" i="41" s="1"/>
  <c r="N7" i="40"/>
  <c r="M704" i="36"/>
  <c r="N8" i="40" s="1"/>
  <c r="M743" i="36"/>
  <c r="M705" i="36"/>
  <c r="P9" i="4"/>
  <c r="Q7" i="4" s="1"/>
  <c r="M752" i="36"/>
  <c r="N4" i="40"/>
  <c r="M701" i="36"/>
  <c r="M739" i="36"/>
  <c r="M758" i="36"/>
  <c r="N10" i="40"/>
  <c r="P72" i="4"/>
  <c r="Q69" i="4" s="1"/>
  <c r="N6" i="40" l="1"/>
  <c r="P28" i="4"/>
  <c r="Q24" i="4" s="1"/>
  <c r="Q22" i="5" s="1"/>
  <c r="Q23" i="5" s="1"/>
  <c r="M756" i="36"/>
  <c r="Q38" i="4"/>
  <c r="Q33" i="5" s="1"/>
  <c r="Q34" i="5" s="1"/>
  <c r="K70" i="32" s="1"/>
  <c r="Q42" i="4"/>
  <c r="Q37" i="4"/>
  <c r="Q31" i="5"/>
  <c r="K67" i="32" s="1"/>
  <c r="Q40" i="4"/>
  <c r="Q35" i="5" s="1"/>
  <c r="K71" i="32" s="1"/>
  <c r="Q30" i="41"/>
  <c r="P49" i="4"/>
  <c r="Q46" i="4" s="1"/>
  <c r="Q47" i="4" s="1"/>
  <c r="N9" i="40"/>
  <c r="M757" i="36"/>
  <c r="P61" i="4"/>
  <c r="Q58" i="4" s="1"/>
  <c r="P17" i="4"/>
  <c r="Q14" i="4" s="1"/>
  <c r="M753" i="36"/>
  <c r="N5" i="40"/>
  <c r="Q71" i="4"/>
  <c r="Q62" i="5" s="1"/>
  <c r="Q60" i="5"/>
  <c r="Q75" i="4"/>
  <c r="Q73" i="4"/>
  <c r="Q33" i="41"/>
  <c r="Q70" i="4"/>
  <c r="Q10" i="4"/>
  <c r="Q7" i="5" s="1"/>
  <c r="Q8" i="5" s="1"/>
  <c r="Q5" i="5"/>
  <c r="Q8" i="4"/>
  <c r="J67" i="32" l="1"/>
  <c r="Q32" i="5"/>
  <c r="N13" i="36" s="1"/>
  <c r="N41" i="36"/>
  <c r="N52" i="36" s="1"/>
  <c r="N89" i="36" s="1"/>
  <c r="Q31" i="4"/>
  <c r="N40" i="36"/>
  <c r="N71" i="36" s="1"/>
  <c r="Q27" i="4"/>
  <c r="Q24" i="5" s="1"/>
  <c r="Q26" i="4"/>
  <c r="Q29" i="41"/>
  <c r="Q29" i="4"/>
  <c r="Q41" i="4"/>
  <c r="Q36" i="5" s="1"/>
  <c r="K72" i="32" s="1"/>
  <c r="N27" i="36"/>
  <c r="N525" i="36" s="1"/>
  <c r="K69" i="32"/>
  <c r="Q40" i="5"/>
  <c r="L67" i="32" s="1"/>
  <c r="Q52" i="4"/>
  <c r="Q48" i="4"/>
  <c r="Q42" i="5" s="1"/>
  <c r="N28" i="36" s="1"/>
  <c r="Q50" i="4"/>
  <c r="Q44" i="5" s="1"/>
  <c r="L71" i="32" s="1"/>
  <c r="Q59" i="4"/>
  <c r="Q60" i="4"/>
  <c r="Q52" i="5" s="1"/>
  <c r="Q32" i="41"/>
  <c r="Q50" i="5"/>
  <c r="Q62" i="4"/>
  <c r="Q64" i="4"/>
  <c r="N38" i="36"/>
  <c r="Q6" i="5"/>
  <c r="N10" i="36" s="1"/>
  <c r="Q9" i="5"/>
  <c r="Q74" i="4"/>
  <c r="Q65" i="5" s="1"/>
  <c r="N72" i="32" s="1"/>
  <c r="Q64" i="5"/>
  <c r="N71" i="32" s="1"/>
  <c r="Q61" i="5"/>
  <c r="N67" i="32"/>
  <c r="N44" i="36"/>
  <c r="Q18" i="4"/>
  <c r="Q15" i="4"/>
  <c r="Q28" i="41"/>
  <c r="Q20" i="4"/>
  <c r="Q13" i="5"/>
  <c r="Q16" i="4"/>
  <c r="Q15" i="5" s="1"/>
  <c r="N30" i="36"/>
  <c r="N69" i="32"/>
  <c r="Q63" i="5"/>
  <c r="N70" i="32" s="1"/>
  <c r="O18" i="40"/>
  <c r="J68" i="32"/>
  <c r="N12" i="36"/>
  <c r="K68" i="32" l="1"/>
  <c r="N72" i="36"/>
  <c r="N51" i="36"/>
  <c r="N88" i="36" s="1"/>
  <c r="R44" i="41" s="1"/>
  <c r="O17" i="40"/>
  <c r="H82" i="32"/>
  <c r="Q41" i="5"/>
  <c r="N14" i="36" s="1"/>
  <c r="Q26" i="5"/>
  <c r="J71" i="32" s="1"/>
  <c r="Q30" i="4"/>
  <c r="Q27" i="5" s="1"/>
  <c r="J72" i="32" s="1"/>
  <c r="J69" i="32"/>
  <c r="Q25" i="5"/>
  <c r="J70" i="32" s="1"/>
  <c r="N26" i="36"/>
  <c r="N42" i="36"/>
  <c r="N73" i="36" s="1"/>
  <c r="Q43" i="5"/>
  <c r="L70" i="32" s="1"/>
  <c r="L69" i="32"/>
  <c r="Q51" i="4"/>
  <c r="Q45" i="5" s="1"/>
  <c r="L72" i="32" s="1"/>
  <c r="N43" i="36"/>
  <c r="M67" i="32"/>
  <c r="Q51" i="5"/>
  <c r="Q53" i="5"/>
  <c r="M70" i="32" s="1"/>
  <c r="N29" i="36"/>
  <c r="M69" i="32"/>
  <c r="Q54" i="5"/>
  <c r="M71" i="32" s="1"/>
  <c r="Q63" i="4"/>
  <c r="Q55" i="5" s="1"/>
  <c r="M72" i="32" s="1"/>
  <c r="H85" i="32"/>
  <c r="N618" i="36"/>
  <c r="I69" i="32"/>
  <c r="Q16" i="5"/>
  <c r="I70" i="32" s="1"/>
  <c r="N25" i="36"/>
  <c r="N16" i="36"/>
  <c r="N68" i="32"/>
  <c r="N556" i="36"/>
  <c r="H83" i="32"/>
  <c r="N39" i="36"/>
  <c r="I67" i="32"/>
  <c r="Q14" i="5"/>
  <c r="Q19" i="4"/>
  <c r="Q18" i="5" s="1"/>
  <c r="I72" i="32" s="1"/>
  <c r="Q17" i="5"/>
  <c r="I71" i="32" s="1"/>
  <c r="G79" i="32"/>
  <c r="N432" i="36"/>
  <c r="N55" i="36"/>
  <c r="N92" i="36" s="1"/>
  <c r="O21" i="40"/>
  <c r="N75" i="36"/>
  <c r="N49" i="36"/>
  <c r="N81" i="36" s="1"/>
  <c r="N83" i="36" s="1"/>
  <c r="N99" i="36" s="1"/>
  <c r="O15" i="40"/>
  <c r="N69" i="36"/>
  <c r="O30" i="40"/>
  <c r="N157" i="36"/>
  <c r="N167" i="36" s="1"/>
  <c r="G82" i="32"/>
  <c r="N526" i="36"/>
  <c r="N102" i="36"/>
  <c r="R45" i="41"/>
  <c r="G81" i="32"/>
  <c r="N495" i="36"/>
  <c r="N156" i="36"/>
  <c r="N166" i="36" s="1"/>
  <c r="O29" i="40"/>
  <c r="N101" i="36" l="1"/>
  <c r="L68" i="32"/>
  <c r="N53" i="36"/>
  <c r="N90" i="36" s="1"/>
  <c r="R46" i="41" s="1"/>
  <c r="O19" i="40"/>
  <c r="H81" i="32"/>
  <c r="N494" i="36"/>
  <c r="M68" i="32"/>
  <c r="N15" i="36"/>
  <c r="N587" i="36"/>
  <c r="H84" i="32"/>
  <c r="O20" i="40"/>
  <c r="N54" i="36"/>
  <c r="N91" i="36" s="1"/>
  <c r="N74" i="36"/>
  <c r="I79" i="32"/>
  <c r="N433" i="36"/>
  <c r="N430" i="36" s="1"/>
  <c r="N111" i="36"/>
  <c r="J79" i="32" s="1"/>
  <c r="N160" i="36"/>
  <c r="N170" i="36" s="1"/>
  <c r="O33" i="40"/>
  <c r="N154" i="36"/>
  <c r="N164" i="36" s="1"/>
  <c r="O27" i="40"/>
  <c r="O16" i="40"/>
  <c r="N70" i="36"/>
  <c r="N50" i="36"/>
  <c r="N87" i="36" s="1"/>
  <c r="N619" i="36"/>
  <c r="G85" i="32"/>
  <c r="N158" i="36"/>
  <c r="N168" i="36" s="1"/>
  <c r="O31" i="40"/>
  <c r="R48" i="41"/>
  <c r="N105" i="36"/>
  <c r="N463" i="36"/>
  <c r="H80" i="32"/>
  <c r="G83" i="32"/>
  <c r="N557" i="36"/>
  <c r="I68" i="32"/>
  <c r="N11" i="36"/>
  <c r="N527" i="36"/>
  <c r="N524" i="36" s="1"/>
  <c r="N114" i="36"/>
  <c r="J82" i="32" s="1"/>
  <c r="I82" i="32"/>
  <c r="I81" i="32"/>
  <c r="N496" i="36"/>
  <c r="N113" i="36"/>
  <c r="N493" i="36" l="1"/>
  <c r="N103" i="36"/>
  <c r="N558" i="36" s="1"/>
  <c r="N555" i="36" s="1"/>
  <c r="O32" i="40"/>
  <c r="N159" i="36"/>
  <c r="N169" i="36" s="1"/>
  <c r="R47" i="41"/>
  <c r="N104" i="36"/>
  <c r="G84" i="32"/>
  <c r="N588" i="36"/>
  <c r="N117" i="36"/>
  <c r="J85" i="32" s="1"/>
  <c r="N620" i="36"/>
  <c r="N617" i="36" s="1"/>
  <c r="I85" i="32"/>
  <c r="N464" i="36"/>
  <c r="G80" i="32"/>
  <c r="N100" i="36"/>
  <c r="R43" i="41"/>
  <c r="N155" i="36"/>
  <c r="N165" i="36" s="1"/>
  <c r="O28" i="40"/>
  <c r="J81" i="32"/>
  <c r="I83" i="32" l="1"/>
  <c r="N115" i="36"/>
  <c r="J83" i="32" s="1"/>
  <c r="R49" i="41"/>
  <c r="R55" i="41" s="1"/>
  <c r="N589" i="36"/>
  <c r="N586" i="36" s="1"/>
  <c r="N116" i="36"/>
  <c r="J84" i="32" s="1"/>
  <c r="I84" i="32"/>
  <c r="N171" i="36"/>
  <c r="N176" i="36" s="1"/>
  <c r="I80" i="32"/>
  <c r="N112" i="36"/>
  <c r="N465" i="36"/>
  <c r="N462" i="36" s="1"/>
  <c r="R53" i="41" l="1"/>
  <c r="R54" i="41"/>
  <c r="R58" i="41"/>
  <c r="R57" i="41"/>
  <c r="R56" i="41"/>
  <c r="J80" i="32"/>
  <c r="N118" i="36"/>
  <c r="N123" i="36" s="1"/>
  <c r="N178" i="36"/>
  <c r="N175" i="36"/>
  <c r="N179" i="36"/>
  <c r="N180" i="36"/>
  <c r="N181" i="36"/>
  <c r="N177" i="36"/>
  <c r="N214" i="36" l="1"/>
  <c r="N215" i="36" s="1"/>
  <c r="N230" i="36" s="1"/>
  <c r="N182" i="36"/>
  <c r="N133" i="36"/>
  <c r="N146" i="36" s="1"/>
  <c r="N132" i="36"/>
  <c r="N138" i="36"/>
  <c r="N151" i="36" s="1"/>
  <c r="N135" i="36"/>
  <c r="N148" i="36" s="1"/>
  <c r="H89" i="32"/>
  <c r="N136" i="36"/>
  <c r="N149" i="36" s="1"/>
  <c r="N134" i="36"/>
  <c r="N147" i="36" s="1"/>
  <c r="N137" i="36"/>
  <c r="N150" i="36" s="1"/>
  <c r="N218" i="36" l="1"/>
  <c r="N221" i="36"/>
  <c r="N217" i="36"/>
  <c r="N233" i="36"/>
  <c r="N232" i="36"/>
  <c r="N220" i="36"/>
  <c r="N229" i="36"/>
  <c r="N234" i="36"/>
  <c r="N219" i="36"/>
  <c r="N235" i="36"/>
  <c r="N231" i="36"/>
  <c r="N145" i="36"/>
  <c r="N152" i="36" s="1"/>
  <c r="N139" i="36"/>
  <c r="N141" i="36" s="1"/>
  <c r="N239" i="36" l="1"/>
  <c r="N240" i="36" s="1"/>
  <c r="N257" i="36" s="1"/>
  <c r="N194" i="36"/>
  <c r="N204" i="36" s="1"/>
  <c r="N195" i="36"/>
  <c r="N205" i="36" s="1"/>
  <c r="N196" i="36"/>
  <c r="N206" i="36" s="1"/>
  <c r="N190" i="36"/>
  <c r="N192" i="36"/>
  <c r="N202" i="36" s="1"/>
  <c r="N193" i="36"/>
  <c r="N203" i="36" s="1"/>
  <c r="N191" i="36"/>
  <c r="N201" i="36" s="1"/>
  <c r="N254" i="36" l="1"/>
  <c r="N248" i="36"/>
  <c r="N259" i="36"/>
  <c r="N255" i="36"/>
  <c r="N246" i="36"/>
  <c r="N247" i="36"/>
  <c r="N256" i="36"/>
  <c r="N244" i="36"/>
  <c r="N243" i="36"/>
  <c r="N242" i="36"/>
  <c r="N260" i="36"/>
  <c r="N258" i="36"/>
  <c r="N197" i="36"/>
  <c r="N209" i="36" s="1"/>
  <c r="N223" i="36" s="1"/>
  <c r="N200" i="36"/>
  <c r="N207" i="36" s="1"/>
  <c r="N222" i="36" l="1"/>
  <c r="N224" i="36" s="1"/>
  <c r="N226" i="36" s="1"/>
  <c r="N245" i="36" s="1"/>
  <c r="N249" i="36" s="1"/>
  <c r="N251" i="36" s="1"/>
  <c r="N264" i="36"/>
  <c r="N265" i="36" s="1"/>
  <c r="N283" i="36" s="1"/>
  <c r="N280" i="36" l="1"/>
  <c r="N271" i="36"/>
  <c r="N273" i="36"/>
  <c r="N279" i="36"/>
  <c r="N269" i="36"/>
  <c r="N282" i="36"/>
  <c r="N267" i="36"/>
  <c r="N270" i="36"/>
  <c r="N268" i="36"/>
  <c r="N272" i="36"/>
  <c r="N284" i="36"/>
  <c r="N285" i="36"/>
  <c r="N281" i="36"/>
  <c r="N289" i="36" l="1"/>
  <c r="N290" i="36" s="1"/>
  <c r="N306" i="36" s="1"/>
  <c r="N274" i="36"/>
  <c r="N276" i="36" s="1"/>
  <c r="N294" i="36" l="1"/>
  <c r="N292" i="36"/>
  <c r="N304" i="36"/>
  <c r="N298" i="36"/>
  <c r="N308" i="36"/>
  <c r="N309" i="36"/>
  <c r="N310" i="36"/>
  <c r="N305" i="36"/>
  <c r="N307" i="36"/>
  <c r="N293" i="36"/>
  <c r="N296" i="36"/>
  <c r="N295" i="36"/>
  <c r="N297" i="36"/>
  <c r="N314" i="36" l="1"/>
  <c r="N315" i="36" s="1"/>
  <c r="N334" i="36" s="1"/>
  <c r="N299" i="36"/>
  <c r="N301" i="36" s="1"/>
  <c r="N332" i="36" l="1"/>
  <c r="N323" i="36"/>
  <c r="N322" i="36"/>
  <c r="N321" i="36"/>
  <c r="N317" i="36"/>
  <c r="N320" i="36"/>
  <c r="N318" i="36"/>
  <c r="N335" i="36"/>
  <c r="N329" i="36"/>
  <c r="N330" i="36"/>
  <c r="N333" i="36"/>
  <c r="N331" i="36"/>
  <c r="N319" i="36"/>
  <c r="N324" i="36" l="1"/>
  <c r="N326" i="36" s="1"/>
  <c r="N339" i="36"/>
  <c r="N340" i="36" s="1"/>
  <c r="N358" i="36" s="1"/>
  <c r="N354" i="36" l="1"/>
  <c r="N344" i="36"/>
  <c r="N345" i="36"/>
  <c r="N357" i="36"/>
  <c r="N347" i="36"/>
  <c r="N348" i="36"/>
  <c r="N342" i="36"/>
  <c r="N360" i="36"/>
  <c r="N359" i="36"/>
  <c r="N343" i="36"/>
  <c r="N346" i="36"/>
  <c r="N355" i="36"/>
  <c r="N356" i="36"/>
  <c r="N349" i="36" l="1"/>
  <c r="N351" i="36" s="1"/>
  <c r="N364" i="36"/>
  <c r="N365" i="36" s="1"/>
  <c r="N379" i="36" s="1"/>
  <c r="N380" i="36" l="1"/>
  <c r="N372" i="36"/>
  <c r="N395" i="36" s="1"/>
  <c r="N406" i="36" s="1"/>
  <c r="N381" i="36"/>
  <c r="N383" i="36"/>
  <c r="N369" i="36"/>
  <c r="N392" i="36" s="1"/>
  <c r="N403" i="36" s="1"/>
  <c r="N368" i="36"/>
  <c r="N391" i="36" s="1"/>
  <c r="N370" i="36"/>
  <c r="N393" i="36" s="1"/>
  <c r="N420" i="36" s="1"/>
  <c r="N382" i="36"/>
  <c r="N367" i="36"/>
  <c r="N390" i="36" s="1"/>
  <c r="N373" i="36"/>
  <c r="N396" i="36" s="1"/>
  <c r="N423" i="36" s="1"/>
  <c r="N616" i="36" s="1"/>
  <c r="N623" i="36" s="1"/>
  <c r="N627" i="36" s="1"/>
  <c r="N633" i="36" s="1"/>
  <c r="N371" i="36"/>
  <c r="N394" i="36" s="1"/>
  <c r="N421" i="36" s="1"/>
  <c r="N385" i="36"/>
  <c r="N384" i="36"/>
  <c r="G100" i="32" l="1"/>
  <c r="N422" i="36"/>
  <c r="N585" i="36" s="1"/>
  <c r="N592" i="36" s="1"/>
  <c r="N596" i="36" s="1"/>
  <c r="N602" i="36" s="1"/>
  <c r="N404" i="36"/>
  <c r="N419" i="36"/>
  <c r="N405" i="36"/>
  <c r="N374" i="36"/>
  <c r="N376" i="36" s="1"/>
  <c r="N625" i="36"/>
  <c r="N631" i="36" s="1"/>
  <c r="N626" i="36"/>
  <c r="N632" i="36" s="1"/>
  <c r="N418" i="36"/>
  <c r="N402" i="36"/>
  <c r="N417" i="36"/>
  <c r="N401" i="36"/>
  <c r="N397" i="36"/>
  <c r="N407" i="36"/>
  <c r="N554" i="36"/>
  <c r="N561" i="36" s="1"/>
  <c r="G98" i="32"/>
  <c r="G97" i="32"/>
  <c r="N523" i="36"/>
  <c r="N530" i="36" s="1"/>
  <c r="N594" i="36" l="1"/>
  <c r="N600" i="36" s="1"/>
  <c r="G99" i="32"/>
  <c r="N595" i="36"/>
  <c r="N601" i="36" s="1"/>
  <c r="N630" i="36"/>
  <c r="G96" i="32"/>
  <c r="N492" i="36"/>
  <c r="N499" i="36" s="1"/>
  <c r="G95" i="32"/>
  <c r="N461" i="36"/>
  <c r="N468" i="36" s="1"/>
  <c r="G94" i="32"/>
  <c r="N429" i="36"/>
  <c r="N436" i="36" s="1"/>
  <c r="N628" i="36"/>
  <c r="N635" i="36" s="1"/>
  <c r="N636" i="36" s="1"/>
  <c r="N641" i="36" s="1"/>
  <c r="N672" i="36" s="1"/>
  <c r="H111" i="32" s="1"/>
  <c r="N533" i="36"/>
  <c r="N539" i="36" s="1"/>
  <c r="N534" i="36"/>
  <c r="N540" i="36" s="1"/>
  <c r="N532" i="36"/>
  <c r="N564" i="36"/>
  <c r="N570" i="36" s="1"/>
  <c r="N565" i="36"/>
  <c r="N571" i="36" s="1"/>
  <c r="N563" i="36"/>
  <c r="N599" i="36" l="1"/>
  <c r="N597" i="36"/>
  <c r="N604" i="36" s="1"/>
  <c r="N605" i="36" s="1"/>
  <c r="N606" i="36" s="1"/>
  <c r="N611" i="36" s="1"/>
  <c r="N682" i="36" s="1"/>
  <c r="N720" i="36"/>
  <c r="N503" i="36"/>
  <c r="N509" i="36" s="1"/>
  <c r="N502" i="36"/>
  <c r="N508" i="36" s="1"/>
  <c r="N501" i="36"/>
  <c r="N637" i="36"/>
  <c r="N642" i="36" s="1"/>
  <c r="N683" i="36" s="1"/>
  <c r="N732" i="36" s="1"/>
  <c r="N439" i="36"/>
  <c r="N446" i="36" s="1"/>
  <c r="N438" i="36"/>
  <c r="N440" i="36"/>
  <c r="N447" i="36" s="1"/>
  <c r="N470" i="36"/>
  <c r="N471" i="36"/>
  <c r="N477" i="36" s="1"/>
  <c r="N472" i="36"/>
  <c r="N478" i="36" s="1"/>
  <c r="N566" i="36"/>
  <c r="N573" i="36" s="1"/>
  <c r="N569" i="36"/>
  <c r="N568" i="36" s="1"/>
  <c r="N535" i="36"/>
  <c r="N542" i="36" s="1"/>
  <c r="N538" i="36"/>
  <c r="N537" i="36" s="1"/>
  <c r="N607" i="36" l="1"/>
  <c r="N612" i="36" s="1"/>
  <c r="N693" i="36" s="1"/>
  <c r="N743" i="36" s="1"/>
  <c r="N610" i="36"/>
  <c r="N671" i="36" s="1"/>
  <c r="G111" i="32"/>
  <c r="N504" i="36"/>
  <c r="N511" i="36" s="1"/>
  <c r="N507" i="36"/>
  <c r="N506" i="36" s="1"/>
  <c r="N638" i="36"/>
  <c r="N643" i="36" s="1"/>
  <c r="N694" i="36" s="1"/>
  <c r="I111" i="32" s="1"/>
  <c r="N476" i="36"/>
  <c r="N475" i="36" s="1"/>
  <c r="N473" i="36"/>
  <c r="N480" i="36" s="1"/>
  <c r="N445" i="36"/>
  <c r="N441" i="36"/>
  <c r="N449" i="36" s="1"/>
  <c r="N543" i="36"/>
  <c r="N574" i="36"/>
  <c r="N579" i="36" s="1"/>
  <c r="N670" i="36" s="1"/>
  <c r="G110" i="32"/>
  <c r="N731" i="36"/>
  <c r="N705" i="36" l="1"/>
  <c r="Q61" i="4" s="1"/>
  <c r="R58" i="4" s="1"/>
  <c r="I110" i="32"/>
  <c r="N719" i="36"/>
  <c r="H110" i="32"/>
  <c r="N744" i="36"/>
  <c r="N512" i="36"/>
  <c r="N706" i="36"/>
  <c r="N758" i="36" s="1"/>
  <c r="N444" i="36"/>
  <c r="N450" i="36"/>
  <c r="N481" i="36"/>
  <c r="N486" i="36" s="1"/>
  <c r="N667" i="36" s="1"/>
  <c r="N718" i="36"/>
  <c r="H109" i="32"/>
  <c r="N548" i="36"/>
  <c r="N669" i="36" s="1"/>
  <c r="N544" i="36"/>
  <c r="N549" i="36" s="1"/>
  <c r="N680" i="36" s="1"/>
  <c r="N575" i="36"/>
  <c r="N580" i="36" s="1"/>
  <c r="N681" i="36" s="1"/>
  <c r="J10" i="32" l="1"/>
  <c r="K10" i="32" s="1"/>
  <c r="O9" i="40"/>
  <c r="N757" i="36"/>
  <c r="J110" i="32"/>
  <c r="Q72" i="4"/>
  <c r="R69" i="4" s="1"/>
  <c r="R71" i="4" s="1"/>
  <c r="R62" i="5" s="1"/>
  <c r="R63" i="5" s="1"/>
  <c r="J111" i="32"/>
  <c r="J11" i="32"/>
  <c r="K11" i="32" s="1"/>
  <c r="N513" i="36"/>
  <c r="N518" i="36" s="1"/>
  <c r="N679" i="36" s="1"/>
  <c r="N517" i="36"/>
  <c r="N668" i="36" s="1"/>
  <c r="O10" i="40"/>
  <c r="H106" i="32"/>
  <c r="N715" i="36"/>
  <c r="N455" i="36"/>
  <c r="N666" i="36" s="1"/>
  <c r="H105" i="32" s="1"/>
  <c r="N482" i="36"/>
  <c r="N451" i="36"/>
  <c r="N456" i="36" s="1"/>
  <c r="N677" i="36" s="1"/>
  <c r="N576" i="36"/>
  <c r="N581" i="36" s="1"/>
  <c r="N692" i="36" s="1"/>
  <c r="N742" i="36" s="1"/>
  <c r="N545" i="36"/>
  <c r="N550" i="36" s="1"/>
  <c r="N691" i="36" s="1"/>
  <c r="N717" i="36"/>
  <c r="H108" i="32"/>
  <c r="N730" i="36"/>
  <c r="G109" i="32"/>
  <c r="G108" i="32"/>
  <c r="N729" i="36"/>
  <c r="R32" i="41"/>
  <c r="R64" i="4"/>
  <c r="R60" i="4"/>
  <c r="R52" i="5" s="1"/>
  <c r="R50" i="5"/>
  <c r="R59" i="4"/>
  <c r="R62" i="4"/>
  <c r="N663" i="36" l="1"/>
  <c r="O30" i="36"/>
  <c r="O618" i="36" s="1"/>
  <c r="R33" i="41"/>
  <c r="R70" i="4"/>
  <c r="R60" i="5"/>
  <c r="R73" i="4"/>
  <c r="R74" i="4" s="1"/>
  <c r="R65" i="5" s="1"/>
  <c r="R75" i="4"/>
  <c r="N728" i="36"/>
  <c r="G107" i="32"/>
  <c r="N716" i="36"/>
  <c r="H107" i="32"/>
  <c r="N514" i="36"/>
  <c r="N519" i="36" s="1"/>
  <c r="N690" i="36" s="1"/>
  <c r="N452" i="36"/>
  <c r="N457" i="36" s="1"/>
  <c r="N688" i="36" s="1"/>
  <c r="G105" i="32"/>
  <c r="N726" i="36"/>
  <c r="N483" i="36"/>
  <c r="N488" i="36" s="1"/>
  <c r="N689" i="36" s="1"/>
  <c r="N487" i="36"/>
  <c r="N678" i="36" s="1"/>
  <c r="I109" i="32"/>
  <c r="N704" i="36"/>
  <c r="N756" i="36" s="1"/>
  <c r="I108" i="32"/>
  <c r="N741" i="36"/>
  <c r="N703" i="36"/>
  <c r="O43" i="36"/>
  <c r="R51" i="5"/>
  <c r="O15" i="36" s="1"/>
  <c r="O588" i="36" s="1"/>
  <c r="O29" i="36"/>
  <c r="O587" i="36" s="1"/>
  <c r="R53" i="5"/>
  <c r="R63" i="4"/>
  <c r="R55" i="5" s="1"/>
  <c r="R54" i="5"/>
  <c r="R61" i="5" l="1"/>
  <c r="O16" i="36" s="1"/>
  <c r="O619" i="36" s="1"/>
  <c r="O44" i="36"/>
  <c r="R64" i="5"/>
  <c r="N702" i="36"/>
  <c r="I107" i="32"/>
  <c r="N740" i="36"/>
  <c r="N701" i="36"/>
  <c r="I106" i="32"/>
  <c r="N739" i="36"/>
  <c r="N727" i="36"/>
  <c r="G106" i="32"/>
  <c r="N738" i="36"/>
  <c r="N700" i="36"/>
  <c r="I105" i="32"/>
  <c r="Q49" i="4"/>
  <c r="R46" i="4" s="1"/>
  <c r="R40" i="5" s="1"/>
  <c r="J9" i="32"/>
  <c r="K9" i="32" s="1"/>
  <c r="J109" i="32"/>
  <c r="O8" i="40"/>
  <c r="N755" i="36"/>
  <c r="Q43" i="4"/>
  <c r="O7" i="40"/>
  <c r="J8" i="32"/>
  <c r="K8" i="32" s="1"/>
  <c r="Q39" i="4"/>
  <c r="R35" i="4" s="1"/>
  <c r="J108" i="32"/>
  <c r="O74" i="36"/>
  <c r="P20" i="40"/>
  <c r="O54" i="36"/>
  <c r="O91" i="36" s="1"/>
  <c r="O75" i="36" l="1"/>
  <c r="P21" i="40"/>
  <c r="O55" i="36"/>
  <c r="O92" i="36" s="1"/>
  <c r="N754" i="36"/>
  <c r="Q28" i="4"/>
  <c r="R24" i="4" s="1"/>
  <c r="O6" i="40"/>
  <c r="J107" i="32"/>
  <c r="J7" i="32"/>
  <c r="K7" i="32" s="1"/>
  <c r="O4" i="40"/>
  <c r="J105" i="32"/>
  <c r="Q9" i="4"/>
  <c r="R7" i="4" s="1"/>
  <c r="N752" i="36"/>
  <c r="O5" i="40"/>
  <c r="N753" i="36"/>
  <c r="Q17" i="4"/>
  <c r="R14" i="4" s="1"/>
  <c r="J6" i="32"/>
  <c r="K6" i="32" s="1"/>
  <c r="J106" i="32"/>
  <c r="R48" i="4"/>
  <c r="R42" i="5" s="1"/>
  <c r="R43" i="5" s="1"/>
  <c r="R50" i="4"/>
  <c r="R44" i="5" s="1"/>
  <c r="R47" i="4"/>
  <c r="R52" i="4"/>
  <c r="O42" i="36"/>
  <c r="R41" i="5"/>
  <c r="O14" i="36" s="1"/>
  <c r="O557" i="36" s="1"/>
  <c r="R37" i="4"/>
  <c r="R42" i="4"/>
  <c r="R30" i="41"/>
  <c r="R31" i="41"/>
  <c r="R31" i="5"/>
  <c r="R38" i="4"/>
  <c r="R33" i="5" s="1"/>
  <c r="R40" i="4"/>
  <c r="O159" i="36"/>
  <c r="O169" i="36" s="1"/>
  <c r="P32" i="40"/>
  <c r="O104" i="36"/>
  <c r="S47" i="41"/>
  <c r="O105" i="36" l="1"/>
  <c r="S48" i="41"/>
  <c r="O160" i="36"/>
  <c r="O170" i="36" s="1"/>
  <c r="P33" i="40"/>
  <c r="R29" i="41"/>
  <c r="R29" i="4"/>
  <c r="R22" i="5"/>
  <c r="R31" i="4"/>
  <c r="R27" i="4"/>
  <c r="R24" i="5" s="1"/>
  <c r="R26" i="4"/>
  <c r="R28" i="41"/>
  <c r="R20" i="4"/>
  <c r="R15" i="4"/>
  <c r="R18" i="4"/>
  <c r="R16" i="4"/>
  <c r="R15" i="5" s="1"/>
  <c r="R13" i="5"/>
  <c r="R5" i="5"/>
  <c r="R8" i="4"/>
  <c r="R10" i="4"/>
  <c r="R7" i="5" s="1"/>
  <c r="R8" i="5" s="1"/>
  <c r="R51" i="4"/>
  <c r="R45" i="5" s="1"/>
  <c r="O28" i="36"/>
  <c r="O556" i="36" s="1"/>
  <c r="R34" i="5"/>
  <c r="O27" i="36"/>
  <c r="O525" i="36" s="1"/>
  <c r="O41" i="36"/>
  <c r="R32" i="5"/>
  <c r="O13" i="36" s="1"/>
  <c r="O526" i="36" s="1"/>
  <c r="P19" i="40"/>
  <c r="O73" i="36"/>
  <c r="O53" i="36"/>
  <c r="O90" i="36" s="1"/>
  <c r="R41" i="4"/>
  <c r="R36" i="5" s="1"/>
  <c r="R35" i="5"/>
  <c r="O589" i="36"/>
  <c r="O586" i="36" s="1"/>
  <c r="O116" i="36"/>
  <c r="O620" i="36" l="1"/>
  <c r="O617" i="36" s="1"/>
  <c r="O117" i="36"/>
  <c r="O40" i="36"/>
  <c r="R23" i="5"/>
  <c r="O12" i="36" s="1"/>
  <c r="O495" i="36" s="1"/>
  <c r="R30" i="4"/>
  <c r="R27" i="5" s="1"/>
  <c r="R26" i="5"/>
  <c r="O26" i="36"/>
  <c r="O494" i="36" s="1"/>
  <c r="R25" i="5"/>
  <c r="R17" i="5"/>
  <c r="R19" i="4"/>
  <c r="R18" i="5" s="1"/>
  <c r="R6" i="5"/>
  <c r="O10" i="36" s="1"/>
  <c r="O432" i="36" s="1"/>
  <c r="R9" i="5"/>
  <c r="O38" i="36"/>
  <c r="O39" i="36"/>
  <c r="R14" i="5"/>
  <c r="O11" i="36" s="1"/>
  <c r="O464" i="36" s="1"/>
  <c r="O25" i="36"/>
  <c r="O463" i="36" s="1"/>
  <c r="R16" i="5"/>
  <c r="O103" i="36"/>
  <c r="S46" i="41"/>
  <c r="O52" i="36"/>
  <c r="O89" i="36" s="1"/>
  <c r="P18" i="40"/>
  <c r="O72" i="36"/>
  <c r="O158" i="36"/>
  <c r="O168" i="36" s="1"/>
  <c r="P31" i="40"/>
  <c r="O51" i="36" l="1"/>
  <c r="O88" i="36" s="1"/>
  <c r="O71" i="36"/>
  <c r="P17" i="40"/>
  <c r="O50" i="36"/>
  <c r="O87" i="36" s="1"/>
  <c r="O70" i="36"/>
  <c r="P16" i="40"/>
  <c r="O69" i="36"/>
  <c r="P15" i="40"/>
  <c r="O49" i="36"/>
  <c r="O81" i="36" s="1"/>
  <c r="O83" i="36" s="1"/>
  <c r="O99" i="36" s="1"/>
  <c r="O157" i="36"/>
  <c r="O167" i="36" s="1"/>
  <c r="P30" i="40"/>
  <c r="O102" i="36"/>
  <c r="S45" i="41"/>
  <c r="O558" i="36"/>
  <c r="O555" i="36" s="1"/>
  <c r="O115" i="36"/>
  <c r="O156" i="36" l="1"/>
  <c r="O166" i="36" s="1"/>
  <c r="P29" i="40"/>
  <c r="S44" i="41"/>
  <c r="O101" i="36"/>
  <c r="P27" i="40"/>
  <c r="O154" i="36"/>
  <c r="O164" i="36" s="1"/>
  <c r="O433" i="36"/>
  <c r="O430" i="36" s="1"/>
  <c r="O111" i="36"/>
  <c r="O155" i="36"/>
  <c r="O165" i="36" s="1"/>
  <c r="P28" i="40"/>
  <c r="O100" i="36"/>
  <c r="S43" i="41"/>
  <c r="O114" i="36"/>
  <c r="O527" i="36"/>
  <c r="O524" i="36" s="1"/>
  <c r="S49" i="41" l="1"/>
  <c r="S54" i="41" s="1"/>
  <c r="S66" i="41" s="1"/>
  <c r="O496" i="36"/>
  <c r="O493" i="36" s="1"/>
  <c r="O113" i="36"/>
  <c r="O171" i="36"/>
  <c r="O178" i="36" s="1"/>
  <c r="O465" i="36"/>
  <c r="O462" i="36" s="1"/>
  <c r="O112" i="36"/>
  <c r="S56" i="41"/>
  <c r="S68" i="41" s="1"/>
  <c r="S58" i="41"/>
  <c r="S70" i="41" s="1"/>
  <c r="S57" i="41" l="1"/>
  <c r="S69" i="41" s="1"/>
  <c r="S53" i="41"/>
  <c r="S65" i="41" s="1"/>
  <c r="S28" i="41" s="1"/>
  <c r="S8" i="41" s="1"/>
  <c r="S55" i="41"/>
  <c r="S67" i="41" s="1"/>
  <c r="S76" i="41" s="1"/>
  <c r="O175" i="36"/>
  <c r="O180" i="36"/>
  <c r="O176" i="36"/>
  <c r="O118" i="36"/>
  <c r="O123" i="36" s="1"/>
  <c r="O132" i="36" s="1"/>
  <c r="O145" i="36" s="1"/>
  <c r="O177" i="36"/>
  <c r="O179" i="36"/>
  <c r="O181" i="36"/>
  <c r="S77" i="41"/>
  <c r="S31" i="41"/>
  <c r="S11" i="41" s="1"/>
  <c r="S32" i="41"/>
  <c r="S12" i="41" s="1"/>
  <c r="S78" i="41"/>
  <c r="S29" i="41"/>
  <c r="S9" i="41" s="1"/>
  <c r="S75" i="41"/>
  <c r="S33" i="41"/>
  <c r="S13" i="41" s="1"/>
  <c r="S79" i="41"/>
  <c r="S74" i="41"/>
  <c r="S30" i="41" l="1"/>
  <c r="S10" i="41" s="1"/>
  <c r="O214" i="36"/>
  <c r="O215" i="36" s="1"/>
  <c r="O233" i="36" s="1"/>
  <c r="O137" i="36"/>
  <c r="O150" i="36" s="1"/>
  <c r="O182" i="36"/>
  <c r="O134" i="36"/>
  <c r="O147" i="36" s="1"/>
  <c r="O135" i="36"/>
  <c r="O148" i="36" s="1"/>
  <c r="O136" i="36"/>
  <c r="O149" i="36" s="1"/>
  <c r="O138" i="36"/>
  <c r="O151" i="36" s="1"/>
  <c r="O133" i="36"/>
  <c r="O146" i="36" s="1"/>
  <c r="S83" i="41"/>
  <c r="S106" i="41"/>
  <c r="S82" i="41"/>
  <c r="S105" i="41"/>
  <c r="S85" i="41"/>
  <c r="S108" i="41"/>
  <c r="S87" i="41"/>
  <c r="S110" i="41"/>
  <c r="S86" i="41"/>
  <c r="S109" i="41"/>
  <c r="S107" i="41"/>
  <c r="S84" i="41"/>
  <c r="O232" i="36" l="1"/>
  <c r="O218" i="36"/>
  <c r="O234" i="36"/>
  <c r="O217" i="36"/>
  <c r="O231" i="36"/>
  <c r="O229" i="36"/>
  <c r="O221" i="36"/>
  <c r="O220" i="36"/>
  <c r="O230" i="36"/>
  <c r="O235" i="36"/>
  <c r="O219" i="36"/>
  <c r="O152" i="36"/>
  <c r="O139" i="36"/>
  <c r="O141" i="36" s="1"/>
  <c r="O195" i="36" s="1"/>
  <c r="O205" i="36" s="1"/>
  <c r="S88" i="41"/>
  <c r="O239" i="36" l="1"/>
  <c r="O240" i="36" s="1"/>
  <c r="O260" i="36" s="1"/>
  <c r="O192" i="36"/>
  <c r="O202" i="36" s="1"/>
  <c r="O191" i="36"/>
  <c r="O201" i="36" s="1"/>
  <c r="O196" i="36"/>
  <c r="O206" i="36" s="1"/>
  <c r="O190" i="36"/>
  <c r="O200" i="36" s="1"/>
  <c r="O194" i="36"/>
  <c r="O204" i="36" s="1"/>
  <c r="O193" i="36"/>
  <c r="O203" i="36" s="1"/>
  <c r="O259" i="36" l="1"/>
  <c r="O255" i="36"/>
  <c r="O254" i="36"/>
  <c r="O242" i="36"/>
  <c r="O243" i="36"/>
  <c r="O246" i="36"/>
  <c r="O257" i="36"/>
  <c r="O248" i="36"/>
  <c r="O244" i="36"/>
  <c r="O256" i="36"/>
  <c r="O258" i="36"/>
  <c r="O207" i="36"/>
  <c r="O197" i="36"/>
  <c r="O209" i="36" s="1"/>
  <c r="O222" i="36" s="1"/>
  <c r="O264" i="36" l="1"/>
  <c r="O265" i="36" s="1"/>
  <c r="O282" i="36" s="1"/>
  <c r="O223" i="36"/>
  <c r="O224" i="36" s="1"/>
  <c r="O226" i="36" s="1"/>
  <c r="O245" i="36" l="1"/>
  <c r="O247" i="36"/>
  <c r="O279" i="36"/>
  <c r="O271" i="36"/>
  <c r="O269" i="36"/>
  <c r="O280" i="36"/>
  <c r="O267" i="36"/>
  <c r="O268" i="36"/>
  <c r="O270" i="36"/>
  <c r="O284" i="36"/>
  <c r="O281" i="36"/>
  <c r="O285" i="36"/>
  <c r="O273" i="36"/>
  <c r="O283" i="36"/>
  <c r="O289" i="36" l="1"/>
  <c r="O290" i="36" s="1"/>
  <c r="O294" i="36" s="1"/>
  <c r="O249" i="36"/>
  <c r="O251" i="36" s="1"/>
  <c r="O272" i="36" s="1"/>
  <c r="O274" i="36" s="1"/>
  <c r="O276" i="36" s="1"/>
  <c r="O293" i="36" l="1"/>
  <c r="O304" i="36"/>
  <c r="O306" i="36"/>
  <c r="O307" i="36"/>
  <c r="O309" i="36"/>
  <c r="O310" i="36"/>
  <c r="O292" i="36"/>
  <c r="O296" i="36"/>
  <c r="O308" i="36"/>
  <c r="O298" i="36"/>
  <c r="O297" i="36"/>
  <c r="O305" i="36"/>
  <c r="O295" i="36"/>
  <c r="O314" i="36" l="1"/>
  <c r="O315" i="36" s="1"/>
  <c r="O319" i="36" s="1"/>
  <c r="O299" i="36"/>
  <c r="O301" i="36" s="1"/>
  <c r="O334" i="36" l="1"/>
  <c r="O330" i="36"/>
  <c r="O335" i="36"/>
  <c r="O321" i="36"/>
  <c r="O331" i="36"/>
  <c r="O329" i="36"/>
  <c r="O323" i="36"/>
  <c r="O332" i="36"/>
  <c r="O318" i="36"/>
  <c r="O322" i="36"/>
  <c r="O333" i="36"/>
  <c r="O320" i="36"/>
  <c r="O317" i="36"/>
  <c r="O324" i="36" l="1"/>
  <c r="O326" i="36" s="1"/>
  <c r="O339" i="36"/>
  <c r="O340" i="36" s="1"/>
  <c r="O356" i="36" s="1"/>
  <c r="O348" i="36" l="1"/>
  <c r="O360" i="36"/>
  <c r="O357" i="36"/>
  <c r="O343" i="36"/>
  <c r="O359" i="36"/>
  <c r="O342" i="36"/>
  <c r="O355" i="36"/>
  <c r="O346" i="36"/>
  <c r="O345" i="36"/>
  <c r="O354" i="36"/>
  <c r="O347" i="36"/>
  <c r="O358" i="36"/>
  <c r="O344" i="36"/>
  <c r="O349" i="36" l="1"/>
  <c r="O351" i="36" s="1"/>
  <c r="O364" i="36"/>
  <c r="O365" i="36" s="1"/>
  <c r="O383" i="36" s="1"/>
  <c r="O373" i="36" l="1"/>
  <c r="O396" i="36" s="1"/>
  <c r="O407" i="36" s="1"/>
  <c r="O367" i="36"/>
  <c r="O390" i="36" s="1"/>
  <c r="O401" i="36" s="1"/>
  <c r="O379" i="36"/>
  <c r="O382" i="36"/>
  <c r="O370" i="36"/>
  <c r="O393" i="36" s="1"/>
  <c r="O420" i="36" s="1"/>
  <c r="O523" i="36" s="1"/>
  <c r="O530" i="36" s="1"/>
  <c r="O532" i="36" s="1"/>
  <c r="O371" i="36"/>
  <c r="O394" i="36" s="1"/>
  <c r="O421" i="36" s="1"/>
  <c r="O554" i="36" s="1"/>
  <c r="O561" i="36" s="1"/>
  <c r="O564" i="36" s="1"/>
  <c r="O570" i="36" s="1"/>
  <c r="O369" i="36"/>
  <c r="O392" i="36" s="1"/>
  <c r="O403" i="36" s="1"/>
  <c r="O381" i="36"/>
  <c r="O380" i="36"/>
  <c r="O372" i="36"/>
  <c r="O395" i="36" s="1"/>
  <c r="O422" i="36" s="1"/>
  <c r="O585" i="36" s="1"/>
  <c r="O592" i="36" s="1"/>
  <c r="O596" i="36" s="1"/>
  <c r="O602" i="36" s="1"/>
  <c r="O385" i="36"/>
  <c r="O384" i="36"/>
  <c r="O368" i="36"/>
  <c r="O391" i="36" s="1"/>
  <c r="O418" i="36" s="1"/>
  <c r="O461" i="36" s="1"/>
  <c r="O468" i="36" s="1"/>
  <c r="O472" i="36" s="1"/>
  <c r="O478" i="36" s="1"/>
  <c r="O423" i="36" l="1"/>
  <c r="O616" i="36" s="1"/>
  <c r="O623" i="36" s="1"/>
  <c r="O626" i="36" s="1"/>
  <c r="O632" i="36" s="1"/>
  <c r="O417" i="36"/>
  <c r="O429" i="36" s="1"/>
  <c r="O436" i="36" s="1"/>
  <c r="O440" i="36" s="1"/>
  <c r="O447" i="36" s="1"/>
  <c r="O563" i="36"/>
  <c r="O569" i="36" s="1"/>
  <c r="O533" i="36"/>
  <c r="O539" i="36" s="1"/>
  <c r="O419" i="36"/>
  <c r="O492" i="36" s="1"/>
  <c r="O499" i="36" s="1"/>
  <c r="O503" i="36" s="1"/>
  <c r="O509" i="36" s="1"/>
  <c r="O565" i="36"/>
  <c r="O571" i="36" s="1"/>
  <c r="O405" i="36"/>
  <c r="O534" i="36"/>
  <c r="O540" i="36" s="1"/>
  <c r="O404" i="36"/>
  <c r="O402" i="36"/>
  <c r="O471" i="36"/>
  <c r="O477" i="36" s="1"/>
  <c r="O470" i="36"/>
  <c r="O476" i="36" s="1"/>
  <c r="O595" i="36"/>
  <c r="O601" i="36" s="1"/>
  <c r="O397" i="36"/>
  <c r="O594" i="36"/>
  <c r="O406" i="36"/>
  <c r="O374" i="36"/>
  <c r="O376" i="36" s="1"/>
  <c r="O538" i="36"/>
  <c r="O439" i="36" l="1"/>
  <c r="O446" i="36" s="1"/>
  <c r="O625" i="36"/>
  <c r="O631" i="36" s="1"/>
  <c r="O627" i="36"/>
  <c r="O633" i="36" s="1"/>
  <c r="O438" i="36"/>
  <c r="O441" i="36" s="1"/>
  <c r="O449" i="36" s="1"/>
  <c r="O568" i="36"/>
  <c r="O566" i="36"/>
  <c r="O573" i="36" s="1"/>
  <c r="O574" i="36" s="1"/>
  <c r="O502" i="36"/>
  <c r="O508" i="36" s="1"/>
  <c r="O597" i="36"/>
  <c r="O604" i="36" s="1"/>
  <c r="O501" i="36"/>
  <c r="O507" i="36" s="1"/>
  <c r="O600" i="36"/>
  <c r="O599" i="36" s="1"/>
  <c r="O537" i="36"/>
  <c r="O535" i="36"/>
  <c r="O542" i="36" s="1"/>
  <c r="O543" i="36" s="1"/>
  <c r="O473" i="36"/>
  <c r="O480" i="36" s="1"/>
  <c r="O481" i="36" s="1"/>
  <c r="O475" i="36"/>
  <c r="O630" i="36" l="1"/>
  <c r="O628" i="36"/>
  <c r="O635" i="36" s="1"/>
  <c r="O636" i="36" s="1"/>
  <c r="O641" i="36" s="1"/>
  <c r="O672" i="36" s="1"/>
  <c r="O720" i="36" s="1"/>
  <c r="O445" i="36"/>
  <c r="O450" i="36" s="1"/>
  <c r="O506" i="36"/>
  <c r="O605" i="36"/>
  <c r="O610" i="36" s="1"/>
  <c r="O671" i="36" s="1"/>
  <c r="O719" i="36" s="1"/>
  <c r="O504" i="36"/>
  <c r="O511" i="36" s="1"/>
  <c r="O512" i="36" s="1"/>
  <c r="O517" i="36" s="1"/>
  <c r="O668" i="36" s="1"/>
  <c r="O716" i="36" s="1"/>
  <c r="O575" i="36"/>
  <c r="O580" i="36" s="1"/>
  <c r="O681" i="36" s="1"/>
  <c r="O730" i="36" s="1"/>
  <c r="O579" i="36"/>
  <c r="O670" i="36" s="1"/>
  <c r="O718" i="36" s="1"/>
  <c r="O486" i="36"/>
  <c r="O667" i="36" s="1"/>
  <c r="O715" i="36" s="1"/>
  <c r="O482" i="36"/>
  <c r="O548" i="36"/>
  <c r="O669" i="36" s="1"/>
  <c r="O717" i="36" s="1"/>
  <c r="O544" i="36"/>
  <c r="O444" i="36" l="1"/>
  <c r="O637" i="36"/>
  <c r="O642" i="36" s="1"/>
  <c r="O683" i="36" s="1"/>
  <c r="O732" i="36" s="1"/>
  <c r="O606" i="36"/>
  <c r="O611" i="36" s="1"/>
  <c r="O682" i="36" s="1"/>
  <c r="O731" i="36" s="1"/>
  <c r="O513" i="36"/>
  <c r="O518" i="36" s="1"/>
  <c r="O679" i="36" s="1"/>
  <c r="O728" i="36" s="1"/>
  <c r="O549" i="36"/>
  <c r="O680" i="36" s="1"/>
  <c r="O729" i="36" s="1"/>
  <c r="O545" i="36"/>
  <c r="O550" i="36" s="1"/>
  <c r="O691" i="36" s="1"/>
  <c r="O451" i="36"/>
  <c r="O455" i="36"/>
  <c r="O666" i="36" s="1"/>
  <c r="O663" i="36" s="1"/>
  <c r="O487" i="36"/>
  <c r="O678" i="36" s="1"/>
  <c r="O727" i="36" s="1"/>
  <c r="O483" i="36"/>
  <c r="O488" i="36" s="1"/>
  <c r="O689" i="36" s="1"/>
  <c r="O576" i="36"/>
  <c r="O581" i="36" s="1"/>
  <c r="O692" i="36" s="1"/>
  <c r="O638" i="36" l="1"/>
  <c r="O643" i="36" s="1"/>
  <c r="O694" i="36" s="1"/>
  <c r="O744" i="36" s="1"/>
  <c r="O607" i="36"/>
  <c r="O612" i="36" s="1"/>
  <c r="O693" i="36" s="1"/>
  <c r="O705" i="36" s="1"/>
  <c r="O514" i="36"/>
  <c r="O519" i="36" s="1"/>
  <c r="O690" i="36" s="1"/>
  <c r="O740" i="36" s="1"/>
  <c r="O739" i="36"/>
  <c r="O701" i="36"/>
  <c r="O452" i="36"/>
  <c r="O457" i="36" s="1"/>
  <c r="O688" i="36" s="1"/>
  <c r="O456" i="36"/>
  <c r="O677" i="36" s="1"/>
  <c r="O726" i="36" s="1"/>
  <c r="O703" i="36"/>
  <c r="O741" i="36"/>
  <c r="O742" i="36"/>
  <c r="O704" i="36"/>
  <c r="O706" i="36" l="1"/>
  <c r="O758" i="36" s="1"/>
  <c r="O743" i="36"/>
  <c r="O702" i="36"/>
  <c r="O754" i="36" s="1"/>
  <c r="P7" i="40"/>
  <c r="R39" i="4"/>
  <c r="S35" i="4" s="1"/>
  <c r="O755" i="36"/>
  <c r="O738" i="36"/>
  <c r="O700" i="36"/>
  <c r="P8" i="40"/>
  <c r="R49" i="4"/>
  <c r="S46" i="4" s="1"/>
  <c r="O756" i="36"/>
  <c r="P9" i="40"/>
  <c r="R61" i="4"/>
  <c r="S58" i="4" s="1"/>
  <c r="O757" i="36"/>
  <c r="O753" i="36"/>
  <c r="R17" i="4"/>
  <c r="S14" i="4" s="1"/>
  <c r="P5" i="40"/>
  <c r="P10" i="40" l="1"/>
  <c r="R72" i="4"/>
  <c r="S69" i="4" s="1"/>
  <c r="S60" i="5" s="1"/>
  <c r="R28" i="4"/>
  <c r="S24" i="4" s="1"/>
  <c r="S29" i="4" s="1"/>
  <c r="S26" i="5" s="1"/>
  <c r="P6" i="40"/>
  <c r="S15" i="4"/>
  <c r="S13" i="5"/>
  <c r="S20" i="4"/>
  <c r="S16" i="4"/>
  <c r="S15" i="5" s="1"/>
  <c r="S18" i="4"/>
  <c r="S52" i="4"/>
  <c r="S50" i="4"/>
  <c r="S40" i="5"/>
  <c r="S48" i="4"/>
  <c r="S42" i="5" s="1"/>
  <c r="S47" i="4"/>
  <c r="S60" i="4"/>
  <c r="S52" i="5" s="1"/>
  <c r="S62" i="4"/>
  <c r="S59" i="4"/>
  <c r="S64" i="4"/>
  <c r="S50" i="5"/>
  <c r="S40" i="4"/>
  <c r="S37" i="4"/>
  <c r="S31" i="5"/>
  <c r="S38" i="4"/>
  <c r="S33" i="5" s="1"/>
  <c r="S42" i="4"/>
  <c r="O752" i="36"/>
  <c r="P4" i="40"/>
  <c r="R9" i="4"/>
  <c r="S7" i="4" s="1"/>
  <c r="S70" i="4" l="1"/>
  <c r="S71" i="4"/>
  <c r="S62" i="5" s="1"/>
  <c r="P30" i="36" s="1"/>
  <c r="P618" i="36" s="1"/>
  <c r="S75" i="4"/>
  <c r="S73" i="4"/>
  <c r="S64" i="5" s="1"/>
  <c r="S31" i="4"/>
  <c r="S30" i="4"/>
  <c r="S27" i="5" s="1"/>
  <c r="S27" i="4"/>
  <c r="S24" i="5" s="1"/>
  <c r="P26" i="36" s="1"/>
  <c r="P494" i="36" s="1"/>
  <c r="S26" i="4"/>
  <c r="S22" i="5"/>
  <c r="S23" i="5" s="1"/>
  <c r="P12" i="36" s="1"/>
  <c r="P495" i="36" s="1"/>
  <c r="S61" i="5"/>
  <c r="P16" i="36" s="1"/>
  <c r="P619" i="36" s="1"/>
  <c r="P44" i="36"/>
  <c r="S35" i="5"/>
  <c r="S41" i="4"/>
  <c r="S36" i="5" s="1"/>
  <c r="S54" i="5"/>
  <c r="S63" i="4"/>
  <c r="S55" i="5" s="1"/>
  <c r="S41" i="5"/>
  <c r="P14" i="36" s="1"/>
  <c r="P557" i="36" s="1"/>
  <c r="P42" i="36"/>
  <c r="S16" i="5"/>
  <c r="P25" i="36"/>
  <c r="P463" i="36" s="1"/>
  <c r="S8" i="4"/>
  <c r="S5" i="5"/>
  <c r="S10" i="4"/>
  <c r="S7" i="5" s="1"/>
  <c r="S8" i="5" s="1"/>
  <c r="P29" i="36"/>
  <c r="P587" i="36" s="1"/>
  <c r="S53" i="5"/>
  <c r="S51" i="4"/>
  <c r="S45" i="5" s="1"/>
  <c r="S44" i="5"/>
  <c r="P27" i="36"/>
  <c r="P525" i="36" s="1"/>
  <c r="S34" i="5"/>
  <c r="S51" i="5"/>
  <c r="P15" i="36" s="1"/>
  <c r="P588" i="36" s="1"/>
  <c r="P43" i="36"/>
  <c r="S32" i="5"/>
  <c r="P13" i="36" s="1"/>
  <c r="P526" i="36" s="1"/>
  <c r="P41" i="36"/>
  <c r="S14" i="5"/>
  <c r="P11" i="36" s="1"/>
  <c r="P464" i="36" s="1"/>
  <c r="P39" i="36"/>
  <c r="S43" i="5"/>
  <c r="P28" i="36"/>
  <c r="P556" i="36" s="1"/>
  <c r="S19" i="4"/>
  <c r="S18" i="5" s="1"/>
  <c r="S17" i="5"/>
  <c r="S74" i="4" l="1"/>
  <c r="S65" i="5" s="1"/>
  <c r="S63" i="5"/>
  <c r="P40" i="36"/>
  <c r="P71" i="36" s="1"/>
  <c r="S25" i="5"/>
  <c r="P75" i="36"/>
  <c r="P55" i="36"/>
  <c r="P92" i="36" s="1"/>
  <c r="Q21" i="40"/>
  <c r="P50" i="36"/>
  <c r="P87" i="36" s="1"/>
  <c r="P70" i="36"/>
  <c r="Q16" i="40"/>
  <c r="P74" i="36"/>
  <c r="P54" i="36"/>
  <c r="P91" i="36" s="1"/>
  <c r="Q20" i="40"/>
  <c r="S6" i="5"/>
  <c r="P10" i="36" s="1"/>
  <c r="P432" i="36" s="1"/>
  <c r="S9" i="5"/>
  <c r="P38" i="36"/>
  <c r="Q19" i="40"/>
  <c r="P53" i="36"/>
  <c r="P90" i="36" s="1"/>
  <c r="P73" i="36"/>
  <c r="P52" i="36"/>
  <c r="P89" i="36" s="1"/>
  <c r="P72" i="36"/>
  <c r="Q18" i="40"/>
  <c r="P51" i="36" l="1"/>
  <c r="P88" i="36" s="1"/>
  <c r="T44" i="41" s="1"/>
  <c r="Q17" i="40"/>
  <c r="P156" i="36"/>
  <c r="P166" i="36" s="1"/>
  <c r="Q29" i="40"/>
  <c r="P105" i="36"/>
  <c r="T48" i="41"/>
  <c r="P160" i="36"/>
  <c r="P170" i="36" s="1"/>
  <c r="Q33" i="40"/>
  <c r="T46" i="41"/>
  <c r="P103" i="36"/>
  <c r="P158" i="36"/>
  <c r="P168" i="36" s="1"/>
  <c r="Q31" i="40"/>
  <c r="Q30" i="40"/>
  <c r="P157" i="36"/>
  <c r="P167" i="36" s="1"/>
  <c r="P102" i="36"/>
  <c r="T45" i="41"/>
  <c r="Q15" i="40"/>
  <c r="P49" i="36"/>
  <c r="P81" i="36" s="1"/>
  <c r="P83" i="36" s="1"/>
  <c r="P99" i="36" s="1"/>
  <c r="P69" i="36"/>
  <c r="P104" i="36"/>
  <c r="T47" i="41"/>
  <c r="Q28" i="40"/>
  <c r="P155" i="36"/>
  <c r="P165" i="36" s="1"/>
  <c r="Q32" i="40"/>
  <c r="P159" i="36"/>
  <c r="P169" i="36" s="1"/>
  <c r="T43" i="41"/>
  <c r="P100" i="36"/>
  <c r="P101" i="36" l="1"/>
  <c r="P496" i="36" s="1"/>
  <c r="P493" i="36" s="1"/>
  <c r="P117" i="36"/>
  <c r="P620" i="36"/>
  <c r="P617" i="36" s="1"/>
  <c r="P112" i="36"/>
  <c r="P465" i="36"/>
  <c r="P462" i="36" s="1"/>
  <c r="T49" i="41"/>
  <c r="T53" i="41" s="1"/>
  <c r="T65" i="41" s="1"/>
  <c r="P116" i="36"/>
  <c r="P589" i="36"/>
  <c r="P586" i="36" s="1"/>
  <c r="Q27" i="40"/>
  <c r="P154" i="36"/>
  <c r="P164" i="36" s="1"/>
  <c r="P527" i="36"/>
  <c r="P524" i="36" s="1"/>
  <c r="P114" i="36"/>
  <c r="P111" i="36"/>
  <c r="P433" i="36"/>
  <c r="P430" i="36" s="1"/>
  <c r="P558" i="36"/>
  <c r="P555" i="36" s="1"/>
  <c r="P115" i="36"/>
  <c r="P113" i="36" l="1"/>
  <c r="P118" i="36" s="1"/>
  <c r="P123" i="36" s="1"/>
  <c r="P135" i="36" s="1"/>
  <c r="P148" i="36" s="1"/>
  <c r="T56" i="41"/>
  <c r="T68" i="41" s="1"/>
  <c r="T31" i="41" s="1"/>
  <c r="T11" i="41" s="1"/>
  <c r="T55" i="41"/>
  <c r="T67" i="41" s="1"/>
  <c r="T76" i="41" s="1"/>
  <c r="T57" i="41"/>
  <c r="T69" i="41" s="1"/>
  <c r="T54" i="41"/>
  <c r="T66" i="41" s="1"/>
  <c r="T58" i="41"/>
  <c r="T70" i="41" s="1"/>
  <c r="T28" i="41"/>
  <c r="T8" i="41" s="1"/>
  <c r="T74" i="41"/>
  <c r="P171" i="36"/>
  <c r="T30" i="41" l="1"/>
  <c r="T10" i="41" s="1"/>
  <c r="T77" i="41"/>
  <c r="T85" i="41" s="1"/>
  <c r="P181" i="36"/>
  <c r="P178" i="36"/>
  <c r="P176" i="36"/>
  <c r="P180" i="36"/>
  <c r="P179" i="36"/>
  <c r="P177" i="36"/>
  <c r="T78" i="41"/>
  <c r="T32" i="41"/>
  <c r="T12" i="41" s="1"/>
  <c r="P132" i="36"/>
  <c r="P137" i="36"/>
  <c r="P150" i="36" s="1"/>
  <c r="P133" i="36"/>
  <c r="P146" i="36" s="1"/>
  <c r="P138" i="36"/>
  <c r="P151" i="36" s="1"/>
  <c r="P136" i="36"/>
  <c r="P149" i="36" s="1"/>
  <c r="P134" i="36"/>
  <c r="P147" i="36" s="1"/>
  <c r="T84" i="41"/>
  <c r="T107" i="41"/>
  <c r="T105" i="41"/>
  <c r="T82" i="41"/>
  <c r="T33" i="41"/>
  <c r="T13" i="41" s="1"/>
  <c r="T79" i="41"/>
  <c r="P175" i="36"/>
  <c r="T75" i="41"/>
  <c r="T29" i="41"/>
  <c r="T9" i="41" s="1"/>
  <c r="T108" i="41"/>
  <c r="P182" i="36" l="1"/>
  <c r="P214" i="36"/>
  <c r="P215" i="36" s="1"/>
  <c r="P139" i="36"/>
  <c r="P141" i="36" s="1"/>
  <c r="P145" i="36"/>
  <c r="P152" i="36" s="1"/>
  <c r="T87" i="41"/>
  <c r="T110" i="41"/>
  <c r="T86" i="41"/>
  <c r="T109" i="41"/>
  <c r="T106" i="41"/>
  <c r="T83" i="41"/>
  <c r="T88" i="41" l="1"/>
  <c r="P191" i="36"/>
  <c r="P201" i="36" s="1"/>
  <c r="P195" i="36"/>
  <c r="P205" i="36" s="1"/>
  <c r="P196" i="36"/>
  <c r="P206" i="36" s="1"/>
  <c r="P190" i="36"/>
  <c r="P193" i="36"/>
  <c r="P203" i="36" s="1"/>
  <c r="P192" i="36"/>
  <c r="P202" i="36" s="1"/>
  <c r="P194" i="36"/>
  <c r="P204" i="36" s="1"/>
  <c r="P231" i="36"/>
  <c r="P234" i="36"/>
  <c r="P233" i="36"/>
  <c r="P230" i="36"/>
  <c r="P218" i="36"/>
  <c r="P221" i="36"/>
  <c r="P217" i="36"/>
  <c r="P219" i="36"/>
  <c r="P235" i="36"/>
  <c r="P223" i="36"/>
  <c r="P229" i="36"/>
  <c r="P232" i="36"/>
  <c r="P239" i="36" l="1"/>
  <c r="P240" i="36" s="1"/>
  <c r="P256" i="36" s="1"/>
  <c r="P200" i="36"/>
  <c r="P207" i="36" s="1"/>
  <c r="P197" i="36"/>
  <c r="P209" i="36" s="1"/>
  <c r="P220" i="36" l="1"/>
  <c r="P222" i="36"/>
  <c r="P247" i="36"/>
  <c r="P260" i="36"/>
  <c r="P243" i="36"/>
  <c r="P254" i="36"/>
  <c r="P258" i="36"/>
  <c r="P244" i="36"/>
  <c r="P259" i="36"/>
  <c r="P255" i="36"/>
  <c r="P242" i="36"/>
  <c r="P246" i="36"/>
  <c r="P257" i="36"/>
  <c r="P248" i="36"/>
  <c r="P224" i="36" l="1"/>
  <c r="P226" i="36" s="1"/>
  <c r="P245" i="36" s="1"/>
  <c r="P249" i="36" s="1"/>
  <c r="P251" i="36" s="1"/>
  <c r="P264" i="36"/>
  <c r="P265" i="36" s="1"/>
  <c r="P281" i="36" s="1"/>
  <c r="P280" i="36" l="1"/>
  <c r="P285" i="36"/>
  <c r="P284" i="36"/>
  <c r="P267" i="36"/>
  <c r="P279" i="36"/>
  <c r="P270" i="36"/>
  <c r="P269" i="36"/>
  <c r="P268" i="36"/>
  <c r="P282" i="36"/>
  <c r="P272" i="36"/>
  <c r="P283" i="36"/>
  <c r="P271" i="36"/>
  <c r="P273" i="36"/>
  <c r="P289" i="36" l="1"/>
  <c r="P290" i="36" s="1"/>
  <c r="P309" i="36" s="1"/>
  <c r="P274" i="36"/>
  <c r="P276" i="36" s="1"/>
  <c r="P292" i="36" l="1"/>
  <c r="P305" i="36"/>
  <c r="P295" i="36"/>
  <c r="P293" i="36"/>
  <c r="P307" i="36"/>
  <c r="P304" i="36"/>
  <c r="P306" i="36"/>
  <c r="P310" i="36"/>
  <c r="P294" i="36"/>
  <c r="P296" i="36"/>
  <c r="P297" i="36"/>
  <c r="P308" i="36"/>
  <c r="P298" i="36"/>
  <c r="P299" i="36" l="1"/>
  <c r="P301" i="36" s="1"/>
  <c r="P314" i="36"/>
  <c r="P315" i="36" s="1"/>
  <c r="P330" i="36" s="1"/>
  <c r="P323" i="36" l="1"/>
  <c r="P333" i="36"/>
  <c r="P321" i="36"/>
  <c r="P335" i="36"/>
  <c r="P318" i="36"/>
  <c r="P320" i="36"/>
  <c r="P332" i="36"/>
  <c r="P317" i="36"/>
  <c r="P322" i="36"/>
  <c r="P334" i="36"/>
  <c r="P329" i="36"/>
  <c r="P319" i="36"/>
  <c r="P331" i="36"/>
  <c r="P324" i="36" l="1"/>
  <c r="P326" i="36" s="1"/>
  <c r="P339" i="36"/>
  <c r="P340" i="36" s="1"/>
  <c r="P355" i="36" s="1"/>
  <c r="P347" i="36" l="1"/>
  <c r="P354" i="36"/>
  <c r="P360" i="36"/>
  <c r="P343" i="36"/>
  <c r="P359" i="36"/>
  <c r="P357" i="36"/>
  <c r="P356" i="36"/>
  <c r="P348" i="36"/>
  <c r="P358" i="36"/>
  <c r="P342" i="36"/>
  <c r="P345" i="36"/>
  <c r="P344" i="36"/>
  <c r="P346" i="36"/>
  <c r="P364" i="36" l="1"/>
  <c r="P365" i="36" s="1"/>
  <c r="P372" i="36" s="1"/>
  <c r="P395" i="36" s="1"/>
  <c r="P406" i="36" s="1"/>
  <c r="P349" i="36"/>
  <c r="P351" i="36" s="1"/>
  <c r="P373" i="36" l="1"/>
  <c r="P396" i="36" s="1"/>
  <c r="P423" i="36" s="1"/>
  <c r="P616" i="36" s="1"/>
  <c r="P623" i="36" s="1"/>
  <c r="P379" i="36"/>
  <c r="P383" i="36"/>
  <c r="P367" i="36"/>
  <c r="P390" i="36" s="1"/>
  <c r="P401" i="36" s="1"/>
  <c r="P422" i="36"/>
  <c r="P585" i="36" s="1"/>
  <c r="P592" i="36" s="1"/>
  <c r="P595" i="36" s="1"/>
  <c r="P601" i="36" s="1"/>
  <c r="P382" i="36"/>
  <c r="P385" i="36"/>
  <c r="P368" i="36"/>
  <c r="P391" i="36" s="1"/>
  <c r="P402" i="36" s="1"/>
  <c r="P384" i="36"/>
  <c r="P381" i="36"/>
  <c r="P369" i="36"/>
  <c r="P392" i="36" s="1"/>
  <c r="P403" i="36" s="1"/>
  <c r="P370" i="36"/>
  <c r="P393" i="36" s="1"/>
  <c r="P404" i="36" s="1"/>
  <c r="P380" i="36"/>
  <c r="P371" i="36"/>
  <c r="P394" i="36" s="1"/>
  <c r="P421" i="36" s="1"/>
  <c r="P554" i="36" s="1"/>
  <c r="P561" i="36" s="1"/>
  <c r="P565" i="36" s="1"/>
  <c r="P571" i="36" s="1"/>
  <c r="P407" i="36" l="1"/>
  <c r="P596" i="36"/>
  <c r="P602" i="36" s="1"/>
  <c r="P594" i="36"/>
  <c r="P600" i="36" s="1"/>
  <c r="P374" i="36"/>
  <c r="P376" i="36" s="1"/>
  <c r="P419" i="36"/>
  <c r="P492" i="36" s="1"/>
  <c r="P499" i="36" s="1"/>
  <c r="P501" i="36" s="1"/>
  <c r="P507" i="36" s="1"/>
  <c r="P418" i="36"/>
  <c r="P461" i="36" s="1"/>
  <c r="P468" i="36" s="1"/>
  <c r="P471" i="36" s="1"/>
  <c r="P477" i="36" s="1"/>
  <c r="P420" i="36"/>
  <c r="P523" i="36" s="1"/>
  <c r="P530" i="36" s="1"/>
  <c r="P532" i="36" s="1"/>
  <c r="P417" i="36"/>
  <c r="P429" i="36" s="1"/>
  <c r="P436" i="36" s="1"/>
  <c r="P439" i="36" s="1"/>
  <c r="P446" i="36" s="1"/>
  <c r="P405" i="36"/>
  <c r="P564" i="36"/>
  <c r="P570" i="36" s="1"/>
  <c r="P563" i="36"/>
  <c r="P569" i="36" s="1"/>
  <c r="P397" i="36"/>
  <c r="P625" i="36"/>
  <c r="P626" i="36"/>
  <c r="P632" i="36" s="1"/>
  <c r="P627" i="36"/>
  <c r="P633" i="36" s="1"/>
  <c r="P599" i="36" l="1"/>
  <c r="P597" i="36"/>
  <c r="P604" i="36" s="1"/>
  <c r="P605" i="36" s="1"/>
  <c r="P502" i="36"/>
  <c r="P508" i="36" s="1"/>
  <c r="P503" i="36"/>
  <c r="P509" i="36" s="1"/>
  <c r="P533" i="36"/>
  <c r="P539" i="36" s="1"/>
  <c r="P470" i="36"/>
  <c r="P476" i="36" s="1"/>
  <c r="P472" i="36"/>
  <c r="P478" i="36" s="1"/>
  <c r="P534" i="36"/>
  <c r="P540" i="36" s="1"/>
  <c r="P438" i="36"/>
  <c r="P445" i="36" s="1"/>
  <c r="P440" i="36"/>
  <c r="P447" i="36" s="1"/>
  <c r="P568" i="36"/>
  <c r="P566" i="36"/>
  <c r="P573" i="36" s="1"/>
  <c r="P574" i="36" s="1"/>
  <c r="P575" i="36" s="1"/>
  <c r="P580" i="36" s="1"/>
  <c r="P681" i="36" s="1"/>
  <c r="P730" i="36" s="1"/>
  <c r="P538" i="36"/>
  <c r="P631" i="36"/>
  <c r="P630" i="36" s="1"/>
  <c r="P628" i="36"/>
  <c r="P635" i="36" s="1"/>
  <c r="P504" i="36" l="1"/>
  <c r="P511" i="36" s="1"/>
  <c r="P512" i="36" s="1"/>
  <c r="P517" i="36" s="1"/>
  <c r="P668" i="36" s="1"/>
  <c r="P716" i="36" s="1"/>
  <c r="P537" i="36"/>
  <c r="P506" i="36"/>
  <c r="P473" i="36"/>
  <c r="P480" i="36" s="1"/>
  <c r="P481" i="36" s="1"/>
  <c r="P486" i="36" s="1"/>
  <c r="P667" i="36" s="1"/>
  <c r="P715" i="36" s="1"/>
  <c r="P475" i="36"/>
  <c r="P535" i="36"/>
  <c r="P542" i="36" s="1"/>
  <c r="P543" i="36" s="1"/>
  <c r="P548" i="36" s="1"/>
  <c r="P669" i="36" s="1"/>
  <c r="P717" i="36" s="1"/>
  <c r="P444" i="36"/>
  <c r="P441" i="36"/>
  <c r="P449" i="36" s="1"/>
  <c r="P450" i="36" s="1"/>
  <c r="P455" i="36" s="1"/>
  <c r="P666" i="36" s="1"/>
  <c r="P610" i="36"/>
  <c r="P671" i="36" s="1"/>
  <c r="P719" i="36" s="1"/>
  <c r="P606" i="36"/>
  <c r="P579" i="36"/>
  <c r="P670" i="36" s="1"/>
  <c r="P718" i="36" s="1"/>
  <c r="P576" i="36"/>
  <c r="P581" i="36" s="1"/>
  <c r="P692" i="36" s="1"/>
  <c r="P636" i="36"/>
  <c r="P641" i="36" s="1"/>
  <c r="P672" i="36" s="1"/>
  <c r="P720" i="36" s="1"/>
  <c r="P513" i="36" l="1"/>
  <c r="P518" i="36" s="1"/>
  <c r="P679" i="36" s="1"/>
  <c r="P728" i="36" s="1"/>
  <c r="P451" i="36"/>
  <c r="P456" i="36" s="1"/>
  <c r="P677" i="36" s="1"/>
  <c r="P726" i="36" s="1"/>
  <c r="P482" i="36"/>
  <c r="P487" i="36" s="1"/>
  <c r="P678" i="36" s="1"/>
  <c r="P727" i="36" s="1"/>
  <c r="P611" i="36"/>
  <c r="P682" i="36" s="1"/>
  <c r="P731" i="36" s="1"/>
  <c r="P607" i="36"/>
  <c r="P612" i="36" s="1"/>
  <c r="P693" i="36" s="1"/>
  <c r="P637" i="36"/>
  <c r="P642" i="36" s="1"/>
  <c r="P683" i="36" s="1"/>
  <c r="P732" i="36" s="1"/>
  <c r="P704" i="36"/>
  <c r="P742" i="36"/>
  <c r="P544" i="36"/>
  <c r="P663" i="36"/>
  <c r="P452" i="36" l="1"/>
  <c r="P457" i="36" s="1"/>
  <c r="P688" i="36" s="1"/>
  <c r="P738" i="36" s="1"/>
  <c r="P514" i="36"/>
  <c r="P519" i="36" s="1"/>
  <c r="P690" i="36" s="1"/>
  <c r="P740" i="36" s="1"/>
  <c r="P483" i="36"/>
  <c r="P488" i="36" s="1"/>
  <c r="P689" i="36" s="1"/>
  <c r="P701" i="36" s="1"/>
  <c r="P753" i="36" s="1"/>
  <c r="P638" i="36"/>
  <c r="P643" i="36" s="1"/>
  <c r="P694" i="36" s="1"/>
  <c r="P706" i="36" s="1"/>
  <c r="Q10" i="40" s="1"/>
  <c r="P743" i="36"/>
  <c r="P705" i="36"/>
  <c r="P702" i="36"/>
  <c r="P549" i="36"/>
  <c r="P680" i="36" s="1"/>
  <c r="P729" i="36" s="1"/>
  <c r="P545" i="36"/>
  <c r="P550" i="36" s="1"/>
  <c r="P691" i="36" s="1"/>
  <c r="Q8" i="40"/>
  <c r="P756" i="36"/>
  <c r="S49" i="4"/>
  <c r="T46" i="4" s="1"/>
  <c r="P700" i="36" l="1"/>
  <c r="P752" i="36" s="1"/>
  <c r="S17" i="4"/>
  <c r="T14" i="4" s="1"/>
  <c r="T15" i="4" s="1"/>
  <c r="Q5" i="40"/>
  <c r="P739" i="36"/>
  <c r="P744" i="36"/>
  <c r="P758" i="36"/>
  <c r="Q9" i="40"/>
  <c r="P757" i="36"/>
  <c r="S61" i="4"/>
  <c r="T58" i="4" s="1"/>
  <c r="S72" i="4"/>
  <c r="T69" i="4" s="1"/>
  <c r="T71" i="4" s="1"/>
  <c r="T62" i="5" s="1"/>
  <c r="S28" i="4"/>
  <c r="T24" i="4" s="1"/>
  <c r="P754" i="36"/>
  <c r="Q6" i="40"/>
  <c r="Q4" i="40"/>
  <c r="S9" i="4"/>
  <c r="T7" i="4" s="1"/>
  <c r="P703" i="36"/>
  <c r="P741" i="36"/>
  <c r="T40" i="5"/>
  <c r="T48" i="4"/>
  <c r="T42" i="5" s="1"/>
  <c r="T47" i="4"/>
  <c r="T50" i="4"/>
  <c r="T52" i="4"/>
  <c r="T18" i="4"/>
  <c r="T16" i="4" l="1"/>
  <c r="T15" i="5" s="1"/>
  <c r="T16" i="5" s="1"/>
  <c r="T13" i="5"/>
  <c r="Q39" i="36" s="1"/>
  <c r="T20" i="4"/>
  <c r="T50" i="5"/>
  <c r="T59" i="4"/>
  <c r="T64" i="4"/>
  <c r="T62" i="4"/>
  <c r="T60" i="4"/>
  <c r="T52" i="5" s="1"/>
  <c r="T70" i="4"/>
  <c r="T73" i="4"/>
  <c r="T74" i="4" s="1"/>
  <c r="T65" i="5" s="1"/>
  <c r="T75" i="4"/>
  <c r="T60" i="5"/>
  <c r="Q44" i="36" s="1"/>
  <c r="T26" i="4"/>
  <c r="T29" i="4"/>
  <c r="T27" i="4"/>
  <c r="T24" i="5" s="1"/>
  <c r="T31" i="4"/>
  <c r="T22" i="5"/>
  <c r="Q7" i="40"/>
  <c r="P755" i="36"/>
  <c r="S39" i="4"/>
  <c r="T35" i="4" s="1"/>
  <c r="T43" i="5"/>
  <c r="Q28" i="36"/>
  <c r="Q556" i="36" s="1"/>
  <c r="T41" i="5"/>
  <c r="Q14" i="36" s="1"/>
  <c r="Q557" i="36" s="1"/>
  <c r="Q42" i="36"/>
  <c r="T10" i="4"/>
  <c r="T7" i="5" s="1"/>
  <c r="T8" i="5" s="1"/>
  <c r="T5" i="5"/>
  <c r="T8" i="4"/>
  <c r="T51" i="4"/>
  <c r="T45" i="5" s="1"/>
  <c r="T44" i="5"/>
  <c r="T17" i="5"/>
  <c r="T19" i="4"/>
  <c r="T18" i="5" s="1"/>
  <c r="T61" i="5"/>
  <c r="Q16" i="36" s="1"/>
  <c r="Q619" i="36" s="1"/>
  <c r="Q30" i="36"/>
  <c r="Q618" i="36" s="1"/>
  <c r="T63" i="5"/>
  <c r="Q25" i="36"/>
  <c r="Q463" i="36" s="1"/>
  <c r="T14" i="5" l="1"/>
  <c r="Q11" i="36" s="1"/>
  <c r="Q464" i="36" s="1"/>
  <c r="T64" i="5"/>
  <c r="T63" i="4"/>
  <c r="T55" i="5" s="1"/>
  <c r="T54" i="5"/>
  <c r="T53" i="5"/>
  <c r="Q29" i="36"/>
  <c r="Q587" i="36" s="1"/>
  <c r="T51" i="5"/>
  <c r="Q15" i="36" s="1"/>
  <c r="Q588" i="36" s="1"/>
  <c r="Q43" i="36"/>
  <c r="T25" i="5"/>
  <c r="Q26" i="36"/>
  <c r="Q494" i="36" s="1"/>
  <c r="T30" i="4"/>
  <c r="T27" i="5" s="1"/>
  <c r="T26" i="5"/>
  <c r="T23" i="5"/>
  <c r="Q12" i="36" s="1"/>
  <c r="Q495" i="36" s="1"/>
  <c r="Q40" i="36"/>
  <c r="R19" i="40"/>
  <c r="Q73" i="36"/>
  <c r="Q53" i="36"/>
  <c r="Q90" i="36" s="1"/>
  <c r="T42" i="4"/>
  <c r="T38" i="4"/>
  <c r="T33" i="5" s="1"/>
  <c r="T40" i="4"/>
  <c r="T31" i="5"/>
  <c r="T37" i="4"/>
  <c r="Q38" i="36"/>
  <c r="T9" i="5"/>
  <c r="T6" i="5"/>
  <c r="Q10" i="36" s="1"/>
  <c r="Q432" i="36" s="1"/>
  <c r="Q55" i="36"/>
  <c r="Q92" i="36" s="1"/>
  <c r="R21" i="40"/>
  <c r="Q75" i="36"/>
  <c r="Q70" i="36"/>
  <c r="R16" i="40"/>
  <c r="Q50" i="36"/>
  <c r="Q87" i="36" s="1"/>
  <c r="Q54" i="36" l="1"/>
  <c r="Q91" i="36" s="1"/>
  <c r="Q74" i="36"/>
  <c r="R20" i="40"/>
  <c r="R17" i="40"/>
  <c r="Q71" i="36"/>
  <c r="Q51" i="36"/>
  <c r="Q88" i="36" s="1"/>
  <c r="Q41" i="36"/>
  <c r="T32" i="5"/>
  <c r="Q13" i="36" s="1"/>
  <c r="Q526" i="36" s="1"/>
  <c r="U46" i="41"/>
  <c r="Q103" i="36"/>
  <c r="T35" i="5"/>
  <c r="T41" i="4"/>
  <c r="T36" i="5" s="1"/>
  <c r="R31" i="40"/>
  <c r="Q158" i="36"/>
  <c r="Q168" i="36" s="1"/>
  <c r="Q69" i="36"/>
  <c r="Q49" i="36"/>
  <c r="Q81" i="36" s="1"/>
  <c r="Q83" i="36" s="1"/>
  <c r="Q99" i="36" s="1"/>
  <c r="R15" i="40"/>
  <c r="Q27" i="36"/>
  <c r="Q525" i="36" s="1"/>
  <c r="T34" i="5"/>
  <c r="Q155" i="36"/>
  <c r="Q165" i="36" s="1"/>
  <c r="R28" i="40"/>
  <c r="R33" i="40"/>
  <c r="Q160" i="36"/>
  <c r="Q170" i="36" s="1"/>
  <c r="U43" i="41"/>
  <c r="Q100" i="36"/>
  <c r="U48" i="41"/>
  <c r="Q105" i="36"/>
  <c r="Q159" i="36" l="1"/>
  <c r="Q169" i="36" s="1"/>
  <c r="R32" i="40"/>
  <c r="U47" i="41"/>
  <c r="Q104" i="36"/>
  <c r="U44" i="41"/>
  <c r="Q101" i="36"/>
  <c r="Q156" i="36"/>
  <c r="Q166" i="36" s="1"/>
  <c r="R29" i="40"/>
  <c r="Q558" i="36"/>
  <c r="Q555" i="36" s="1"/>
  <c r="Q115" i="36"/>
  <c r="Q433" i="36"/>
  <c r="Q430" i="36" s="1"/>
  <c r="Q111" i="36"/>
  <c r="Q154" i="36"/>
  <c r="Q164" i="36" s="1"/>
  <c r="R27" i="40"/>
  <c r="Q72" i="36"/>
  <c r="Q52" i="36"/>
  <c r="Q89" i="36" s="1"/>
  <c r="R18" i="40"/>
  <c r="Q112" i="36"/>
  <c r="Q465" i="36"/>
  <c r="Q462" i="36" s="1"/>
  <c r="Q117" i="36"/>
  <c r="Q620" i="36"/>
  <c r="Q617" i="36" s="1"/>
  <c r="Q116" i="36" l="1"/>
  <c r="Q589" i="36"/>
  <c r="Q586" i="36" s="1"/>
  <c r="Q113" i="36"/>
  <c r="Q496" i="36"/>
  <c r="Q493" i="36" s="1"/>
  <c r="R30" i="40"/>
  <c r="Q157" i="36"/>
  <c r="Q167" i="36" s="1"/>
  <c r="Q102" i="36"/>
  <c r="U45" i="41"/>
  <c r="U49" i="41" s="1"/>
  <c r="U57" i="41" s="1"/>
  <c r="U69" i="41" s="1"/>
  <c r="U58" i="41" l="1"/>
  <c r="U70" i="41" s="1"/>
  <c r="U79" i="41" s="1"/>
  <c r="U55" i="41"/>
  <c r="U67" i="41" s="1"/>
  <c r="U30" i="41" s="1"/>
  <c r="U10" i="41" s="1"/>
  <c r="U54" i="41"/>
  <c r="U66" i="41" s="1"/>
  <c r="U29" i="41" s="1"/>
  <c r="U9" i="41" s="1"/>
  <c r="U53" i="41"/>
  <c r="U65" i="41" s="1"/>
  <c r="U28" i="41" s="1"/>
  <c r="U8" i="41" s="1"/>
  <c r="U56" i="41"/>
  <c r="U68" i="41" s="1"/>
  <c r="U77" i="41" s="1"/>
  <c r="Q114" i="36"/>
  <c r="Q118" i="36" s="1"/>
  <c r="Q123" i="36" s="1"/>
  <c r="Q132" i="36" s="1"/>
  <c r="Q527" i="36"/>
  <c r="Q524" i="36" s="1"/>
  <c r="Q171" i="36"/>
  <c r="U33" i="41"/>
  <c r="U13" i="41" s="1"/>
  <c r="U32" i="41"/>
  <c r="U12" i="41" s="1"/>
  <c r="U78" i="41"/>
  <c r="U76" i="41" l="1"/>
  <c r="U84" i="41" s="1"/>
  <c r="U75" i="41"/>
  <c r="U83" i="41" s="1"/>
  <c r="Q138" i="36"/>
  <c r="Q151" i="36" s="1"/>
  <c r="U31" i="41"/>
  <c r="U11" i="41" s="1"/>
  <c r="Q137" i="36"/>
  <c r="Q150" i="36" s="1"/>
  <c r="U74" i="41"/>
  <c r="U82" i="41" s="1"/>
  <c r="Q134" i="36"/>
  <c r="Q147" i="36" s="1"/>
  <c r="Q136" i="36"/>
  <c r="Q149" i="36" s="1"/>
  <c r="Q133" i="36"/>
  <c r="Q146" i="36" s="1"/>
  <c r="Q135" i="36"/>
  <c r="Q148" i="36" s="1"/>
  <c r="Q180" i="36"/>
  <c r="Q176" i="36"/>
  <c r="Q179" i="36"/>
  <c r="Q181" i="36"/>
  <c r="Q177" i="36"/>
  <c r="Q175" i="36"/>
  <c r="Q178" i="36"/>
  <c r="U86" i="41"/>
  <c r="U109" i="41"/>
  <c r="U87" i="41"/>
  <c r="U110" i="41"/>
  <c r="U106" i="41"/>
  <c r="U105" i="41"/>
  <c r="U108" i="41"/>
  <c r="U85" i="41"/>
  <c r="Q145" i="36"/>
  <c r="U107" i="41" l="1"/>
  <c r="Q139" i="36"/>
  <c r="Q141" i="36" s="1"/>
  <c r="Q190" i="36" s="1"/>
  <c r="Q152" i="36"/>
  <c r="Q214" i="36"/>
  <c r="Q215" i="36" s="1"/>
  <c r="Q182" i="36"/>
  <c r="U88" i="41"/>
  <c r="Q193" i="36" l="1"/>
  <c r="Q203" i="36" s="1"/>
  <c r="Q194" i="36"/>
  <c r="Q204" i="36" s="1"/>
  <c r="Q196" i="36"/>
  <c r="Q206" i="36" s="1"/>
  <c r="Q191" i="36"/>
  <c r="Q201" i="36" s="1"/>
  <c r="Q192" i="36"/>
  <c r="Q202" i="36" s="1"/>
  <c r="Q195" i="36"/>
  <c r="Q205" i="36" s="1"/>
  <c r="Q221" i="36"/>
  <c r="Q223" i="36"/>
  <c r="Q229" i="36"/>
  <c r="Q218" i="36"/>
  <c r="Q235" i="36"/>
  <c r="Q217" i="36"/>
  <c r="Q219" i="36"/>
  <c r="Q230" i="36"/>
  <c r="Q233" i="36"/>
  <c r="Q234" i="36"/>
  <c r="Q231" i="36"/>
  <c r="Q232" i="36"/>
  <c r="Q200" i="36"/>
  <c r="Q207" i="36" l="1"/>
  <c r="Q197" i="36"/>
  <c r="Q209" i="36" s="1"/>
  <c r="Q239" i="36"/>
  <c r="Q240" i="36" s="1"/>
  <c r="Q222" i="36" l="1"/>
  <c r="Q220" i="36"/>
  <c r="Q245" i="36"/>
  <c r="Q244" i="36"/>
  <c r="Q255" i="36"/>
  <c r="Q246" i="36"/>
  <c r="Q260" i="36"/>
  <c r="Q257" i="36"/>
  <c r="Q243" i="36"/>
  <c r="Q247" i="36"/>
  <c r="Q256" i="36"/>
  <c r="Q254" i="36"/>
  <c r="Q242" i="36"/>
  <c r="Q259" i="36"/>
  <c r="Q258" i="36"/>
  <c r="Q224" i="36" l="1"/>
  <c r="Q226" i="36" s="1"/>
  <c r="Q248" i="36" s="1"/>
  <c r="Q249" i="36" s="1"/>
  <c r="Q251" i="36" s="1"/>
  <c r="Q264" i="36"/>
  <c r="Q265" i="36" s="1"/>
  <c r="Q271" i="36" s="1"/>
  <c r="Q273" i="36" l="1"/>
  <c r="Q272" i="36"/>
  <c r="Q281" i="36"/>
  <c r="Q269" i="36"/>
  <c r="Q282" i="36"/>
  <c r="Q268" i="36"/>
  <c r="Q285" i="36"/>
  <c r="Q267" i="36"/>
  <c r="Q284" i="36"/>
  <c r="Q283" i="36"/>
  <c r="Q270" i="36"/>
  <c r="Q280" i="36"/>
  <c r="Q279" i="36"/>
  <c r="Q289" i="36" l="1"/>
  <c r="Q290" i="36" s="1"/>
  <c r="Q308" i="36" s="1"/>
  <c r="Q274" i="36"/>
  <c r="Q276" i="36" s="1"/>
  <c r="Q298" i="36" l="1"/>
  <c r="Q310" i="36"/>
  <c r="Q292" i="36"/>
  <c r="Q296" i="36"/>
  <c r="Q295" i="36"/>
  <c r="Q293" i="36"/>
  <c r="Q304" i="36"/>
  <c r="Q307" i="36"/>
  <c r="Q309" i="36"/>
  <c r="Q297" i="36"/>
  <c r="Q294" i="36"/>
  <c r="Q306" i="36"/>
  <c r="Q305" i="36"/>
  <c r="Q314" i="36" l="1"/>
  <c r="Q315" i="36" s="1"/>
  <c r="Q333" i="36" s="1"/>
  <c r="Q299" i="36"/>
  <c r="Q301" i="36" s="1"/>
  <c r="Q318" i="36" l="1"/>
  <c r="Q335" i="36"/>
  <c r="Q323" i="36"/>
  <c r="Q320" i="36"/>
  <c r="Q329" i="36"/>
  <c r="Q322" i="36"/>
  <c r="Q317" i="36"/>
  <c r="Q330" i="36"/>
  <c r="Q321" i="36"/>
  <c r="Q334" i="36"/>
  <c r="Q332" i="36"/>
  <c r="Q331" i="36"/>
  <c r="Q319" i="36"/>
  <c r="Q339" i="36" l="1"/>
  <c r="Q340" i="36" s="1"/>
  <c r="Q359" i="36" s="1"/>
  <c r="Q324" i="36"/>
  <c r="Q326" i="36" s="1"/>
  <c r="Q342" i="36" l="1"/>
  <c r="Q347" i="36"/>
  <c r="Q344" i="36"/>
  <c r="Q360" i="36"/>
  <c r="Q346" i="36"/>
  <c r="Q356" i="36"/>
  <c r="Q358" i="36"/>
  <c r="Q355" i="36"/>
  <c r="Q345" i="36"/>
  <c r="Q348" i="36"/>
  <c r="Q354" i="36"/>
  <c r="Q343" i="36"/>
  <c r="Q357" i="36"/>
  <c r="Q364" i="36" l="1"/>
  <c r="Q365" i="36" s="1"/>
  <c r="Q368" i="36" s="1"/>
  <c r="Q391" i="36" s="1"/>
  <c r="Q349" i="36"/>
  <c r="Q351" i="36" s="1"/>
  <c r="Q369" i="36" l="1"/>
  <c r="Q392" i="36" s="1"/>
  <c r="Q419" i="36" s="1"/>
  <c r="Q492" i="36" s="1"/>
  <c r="Q499" i="36" s="1"/>
  <c r="Q370" i="36"/>
  <c r="Q393" i="36" s="1"/>
  <c r="Q420" i="36" s="1"/>
  <c r="Q523" i="36" s="1"/>
  <c r="Q530" i="36" s="1"/>
  <c r="Q381" i="36"/>
  <c r="Q379" i="36"/>
  <c r="Q382" i="36"/>
  <c r="Q380" i="36"/>
  <c r="Q385" i="36"/>
  <c r="Q372" i="36"/>
  <c r="Q395" i="36" s="1"/>
  <c r="Q422" i="36" s="1"/>
  <c r="Q585" i="36" s="1"/>
  <c r="Q592" i="36" s="1"/>
  <c r="Q384" i="36"/>
  <c r="Q373" i="36"/>
  <c r="Q396" i="36" s="1"/>
  <c r="Q407" i="36" s="1"/>
  <c r="Q367" i="36"/>
  <c r="Q390" i="36" s="1"/>
  <c r="Q371" i="36"/>
  <c r="Q394" i="36" s="1"/>
  <c r="Q405" i="36" s="1"/>
  <c r="Q383" i="36"/>
  <c r="Q402" i="36"/>
  <c r="Q418" i="36"/>
  <c r="Q461" i="36" s="1"/>
  <c r="Q468" i="36" s="1"/>
  <c r="Q404" i="36" l="1"/>
  <c r="Q403" i="36"/>
  <c r="Q374" i="36"/>
  <c r="Q376" i="36" s="1"/>
  <c r="Q421" i="36"/>
  <c r="Q554" i="36" s="1"/>
  <c r="Q561" i="36" s="1"/>
  <c r="Q563" i="36" s="1"/>
  <c r="Q423" i="36"/>
  <c r="Q616" i="36" s="1"/>
  <c r="Q623" i="36" s="1"/>
  <c r="Q627" i="36" s="1"/>
  <c r="Q633" i="36" s="1"/>
  <c r="Q406" i="36"/>
  <c r="Q595" i="36"/>
  <c r="Q601" i="36" s="1"/>
  <c r="Q594" i="36"/>
  <c r="Q596" i="36"/>
  <c r="Q602" i="36" s="1"/>
  <c r="Q417" i="36"/>
  <c r="Q429" i="36" s="1"/>
  <c r="Q436" i="36" s="1"/>
  <c r="Q401" i="36"/>
  <c r="Q397" i="36"/>
  <c r="Q471" i="36"/>
  <c r="Q477" i="36" s="1"/>
  <c r="Q472" i="36"/>
  <c r="Q478" i="36" s="1"/>
  <c r="Q470" i="36"/>
  <c r="Q534" i="36"/>
  <c r="Q540" i="36" s="1"/>
  <c r="Q532" i="36"/>
  <c r="Q533" i="36"/>
  <c r="Q539" i="36" s="1"/>
  <c r="Q502" i="36"/>
  <c r="Q508" i="36" s="1"/>
  <c r="Q503" i="36"/>
  <c r="Q509" i="36" s="1"/>
  <c r="Q501" i="36"/>
  <c r="Q565" i="36" l="1"/>
  <c r="Q571" i="36" s="1"/>
  <c r="Q564" i="36"/>
  <c r="Q570" i="36" s="1"/>
  <c r="Q626" i="36"/>
  <c r="Q632" i="36" s="1"/>
  <c r="Q625" i="36"/>
  <c r="Q440" i="36"/>
  <c r="Q447" i="36" s="1"/>
  <c r="Q438" i="36"/>
  <c r="Q439" i="36"/>
  <c r="Q446" i="36" s="1"/>
  <c r="Q538" i="36"/>
  <c r="Q537" i="36" s="1"/>
  <c r="Q535" i="36"/>
  <c r="Q542" i="36" s="1"/>
  <c r="Q507" i="36"/>
  <c r="Q506" i="36" s="1"/>
  <c r="Q504" i="36"/>
  <c r="Q511" i="36" s="1"/>
  <c r="Q600" i="36"/>
  <c r="Q599" i="36" s="1"/>
  <c r="Q597" i="36"/>
  <c r="Q604" i="36" s="1"/>
  <c r="Q569" i="36"/>
  <c r="Q476" i="36"/>
  <c r="Q475" i="36" s="1"/>
  <c r="Q473" i="36"/>
  <c r="Q480" i="36" s="1"/>
  <c r="Q566" i="36" l="1"/>
  <c r="Q573" i="36" s="1"/>
  <c r="Q568" i="36"/>
  <c r="Q628" i="36"/>
  <c r="Q635" i="36" s="1"/>
  <c r="Q631" i="36"/>
  <c r="Q630" i="36" s="1"/>
  <c r="Q574" i="36"/>
  <c r="Q575" i="36" s="1"/>
  <c r="Q580" i="36" s="1"/>
  <c r="Q681" i="36" s="1"/>
  <c r="Q730" i="36" s="1"/>
  <c r="Q481" i="36"/>
  <c r="Q482" i="36" s="1"/>
  <c r="Q487" i="36" s="1"/>
  <c r="Q678" i="36" s="1"/>
  <c r="Q727" i="36" s="1"/>
  <c r="Q605" i="36"/>
  <c r="Q441" i="36"/>
  <c r="Q449" i="36" s="1"/>
  <c r="Q445" i="36"/>
  <c r="Q543" i="36"/>
  <c r="Q548" i="36" s="1"/>
  <c r="Q669" i="36" s="1"/>
  <c r="Q717" i="36" s="1"/>
  <c r="Q512" i="36"/>
  <c r="Q513" i="36" s="1"/>
  <c r="Q518" i="36" s="1"/>
  <c r="Q679" i="36" s="1"/>
  <c r="Q728" i="36" s="1"/>
  <c r="Q636" i="36" l="1"/>
  <c r="Q637" i="36" s="1"/>
  <c r="Q642" i="36" s="1"/>
  <c r="Q683" i="36" s="1"/>
  <c r="Q732" i="36" s="1"/>
  <c r="Q610" i="36"/>
  <c r="Q671" i="36" s="1"/>
  <c r="Q719" i="36" s="1"/>
  <c r="Q517" i="36"/>
  <c r="Q668" i="36" s="1"/>
  <c r="Q716" i="36" s="1"/>
  <c r="Q514" i="36"/>
  <c r="Q519" i="36" s="1"/>
  <c r="Q690" i="36" s="1"/>
  <c r="Q444" i="36"/>
  <c r="Q450" i="36"/>
  <c r="Q451" i="36" s="1"/>
  <c r="Q456" i="36" s="1"/>
  <c r="Q677" i="36" s="1"/>
  <c r="Q726" i="36" s="1"/>
  <c r="Q486" i="36"/>
  <c r="Q667" i="36" s="1"/>
  <c r="Q715" i="36" s="1"/>
  <c r="Q483" i="36"/>
  <c r="Q488" i="36" s="1"/>
  <c r="Q689" i="36" s="1"/>
  <c r="Q641" i="36"/>
  <c r="Q672" i="36" s="1"/>
  <c r="Q720" i="36" s="1"/>
  <c r="Q544" i="36"/>
  <c r="Q606" i="36"/>
  <c r="Q611" i="36" s="1"/>
  <c r="Q682" i="36" s="1"/>
  <c r="Q731" i="36" s="1"/>
  <c r="Q579" i="36"/>
  <c r="Q670" i="36" s="1"/>
  <c r="Q718" i="36" s="1"/>
  <c r="Q576" i="36"/>
  <c r="Q581" i="36" s="1"/>
  <c r="Q692" i="36" s="1"/>
  <c r="Q638" i="36" l="1"/>
  <c r="Q643" i="36" s="1"/>
  <c r="Q694" i="36" s="1"/>
  <c r="Q744" i="36" s="1"/>
  <c r="Q549" i="36"/>
  <c r="Q680" i="36" s="1"/>
  <c r="Q729" i="36" s="1"/>
  <c r="Q545" i="36"/>
  <c r="Q550" i="36" s="1"/>
  <c r="Q691" i="36" s="1"/>
  <c r="Q701" i="36"/>
  <c r="Q739" i="36"/>
  <c r="Q702" i="36"/>
  <c r="Q740" i="36"/>
  <c r="Q704" i="36"/>
  <c r="Q742" i="36"/>
  <c r="Q455" i="36"/>
  <c r="Q666" i="36" s="1"/>
  <c r="Q663" i="36" s="1"/>
  <c r="Q452" i="36"/>
  <c r="Q457" i="36" s="1"/>
  <c r="Q688" i="36" s="1"/>
  <c r="Q607" i="36"/>
  <c r="Q612" i="36" s="1"/>
  <c r="Q693" i="36" s="1"/>
  <c r="Q706" i="36" l="1"/>
  <c r="R10" i="40" s="1"/>
  <c r="Q738" i="36"/>
  <c r="Q700" i="36"/>
  <c r="T17" i="4"/>
  <c r="U14" i="4" s="1"/>
  <c r="Q753" i="36"/>
  <c r="R5" i="40"/>
  <c r="R8" i="40"/>
  <c r="Q756" i="36"/>
  <c r="T49" i="4"/>
  <c r="U46" i="4" s="1"/>
  <c r="Q703" i="36"/>
  <c r="Q741" i="36"/>
  <c r="Q743" i="36"/>
  <c r="Q705" i="36"/>
  <c r="T28" i="4"/>
  <c r="U24" i="4" s="1"/>
  <c r="R6" i="40"/>
  <c r="Q754" i="36"/>
  <c r="T72" i="4" l="1"/>
  <c r="U69" i="4" s="1"/>
  <c r="Q758" i="36"/>
  <c r="U26" i="4"/>
  <c r="U31" i="4"/>
  <c r="U22" i="5"/>
  <c r="U27" i="4"/>
  <c r="U24" i="5" s="1"/>
  <c r="U29" i="4"/>
  <c r="T39" i="4"/>
  <c r="U35" i="4" s="1"/>
  <c r="Q755" i="36"/>
  <c r="R7" i="40"/>
  <c r="U48" i="4"/>
  <c r="U42" i="5" s="1"/>
  <c r="U47" i="4"/>
  <c r="U40" i="5"/>
  <c r="U52" i="4"/>
  <c r="U50" i="4"/>
  <c r="U71" i="4"/>
  <c r="U62" i="5" s="1"/>
  <c r="U73" i="4"/>
  <c r="U70" i="4"/>
  <c r="U75" i="4"/>
  <c r="U60" i="5"/>
  <c r="U15" i="4"/>
  <c r="U13" i="5"/>
  <c r="U16" i="4"/>
  <c r="U15" i="5" s="1"/>
  <c r="U18" i="4"/>
  <c r="U20" i="4"/>
  <c r="Q757" i="36"/>
  <c r="T61" i="4"/>
  <c r="U58" i="4" s="1"/>
  <c r="R9" i="40"/>
  <c r="T9" i="4"/>
  <c r="U7" i="4" s="1"/>
  <c r="R4" i="40"/>
  <c r="Q752" i="36"/>
  <c r="U16" i="5" l="1"/>
  <c r="R25" i="36"/>
  <c r="R463" i="36" s="1"/>
  <c r="U14" i="5"/>
  <c r="R11" i="36" s="1"/>
  <c r="R464" i="36" s="1"/>
  <c r="R39" i="36"/>
  <c r="U25" i="5"/>
  <c r="R26" i="36"/>
  <c r="R494" i="36" s="1"/>
  <c r="U10" i="4"/>
  <c r="U7" i="5" s="1"/>
  <c r="U8" i="5" s="1"/>
  <c r="U8" i="4"/>
  <c r="U5" i="5"/>
  <c r="U74" i="4"/>
  <c r="U65" i="5" s="1"/>
  <c r="U64" i="5"/>
  <c r="R42" i="36"/>
  <c r="U41" i="5"/>
  <c r="R14" i="36" s="1"/>
  <c r="R557" i="36" s="1"/>
  <c r="U23" i="5"/>
  <c r="R12" i="36" s="1"/>
  <c r="R495" i="36" s="1"/>
  <c r="R40" i="36"/>
  <c r="U19" i="4"/>
  <c r="U18" i="5" s="1"/>
  <c r="U17" i="5"/>
  <c r="R44" i="36"/>
  <c r="U61" i="5"/>
  <c r="R16" i="36" s="1"/>
  <c r="R619" i="36" s="1"/>
  <c r="U63" i="5"/>
  <c r="R30" i="36"/>
  <c r="R618" i="36" s="1"/>
  <c r="U38" i="4"/>
  <c r="U33" i="5" s="1"/>
  <c r="U40" i="4"/>
  <c r="U42" i="4"/>
  <c r="U37" i="4"/>
  <c r="U31" i="5"/>
  <c r="U50" i="5"/>
  <c r="U59" i="4"/>
  <c r="U60" i="4"/>
  <c r="U52" i="5" s="1"/>
  <c r="U62" i="4"/>
  <c r="U64" i="4"/>
  <c r="U51" i="4"/>
  <c r="U45" i="5" s="1"/>
  <c r="U44" i="5"/>
  <c r="R28" i="36"/>
  <c r="R556" i="36" s="1"/>
  <c r="U43" i="5"/>
  <c r="U30" i="4"/>
  <c r="U27" i="5" s="1"/>
  <c r="U26" i="5"/>
  <c r="R29" i="36" l="1"/>
  <c r="R587" i="36" s="1"/>
  <c r="U53" i="5"/>
  <c r="R73" i="36"/>
  <c r="R53" i="36"/>
  <c r="R90" i="36" s="1"/>
  <c r="S19" i="40"/>
  <c r="S16" i="40"/>
  <c r="R50" i="36"/>
  <c r="R87" i="36" s="1"/>
  <c r="R70" i="36"/>
  <c r="U51" i="5"/>
  <c r="R15" i="36" s="1"/>
  <c r="R588" i="36" s="1"/>
  <c r="R43" i="36"/>
  <c r="U35" i="5"/>
  <c r="U41" i="4"/>
  <c r="U36" i="5" s="1"/>
  <c r="S17" i="40"/>
  <c r="R51" i="36"/>
  <c r="R88" i="36" s="1"/>
  <c r="R71" i="36"/>
  <c r="U54" i="5"/>
  <c r="U63" i="4"/>
  <c r="U55" i="5" s="1"/>
  <c r="U32" i="5"/>
  <c r="R13" i="36" s="1"/>
  <c r="R526" i="36" s="1"/>
  <c r="R41" i="36"/>
  <c r="R27" i="36"/>
  <c r="R525" i="36" s="1"/>
  <c r="U34" i="5"/>
  <c r="R55" i="36"/>
  <c r="R92" i="36" s="1"/>
  <c r="S21" i="40"/>
  <c r="R75" i="36"/>
  <c r="U9" i="5"/>
  <c r="R38" i="36"/>
  <c r="U6" i="5"/>
  <c r="R10" i="36" s="1"/>
  <c r="R432" i="36" s="1"/>
  <c r="S33" i="40" l="1"/>
  <c r="R160" i="36"/>
  <c r="R170" i="36" s="1"/>
  <c r="R155" i="36"/>
  <c r="R165" i="36" s="1"/>
  <c r="S28" i="40"/>
  <c r="V46" i="41"/>
  <c r="R103" i="36"/>
  <c r="R72" i="36"/>
  <c r="R52" i="36"/>
  <c r="R89" i="36" s="1"/>
  <c r="S18" i="40"/>
  <c r="S29" i="40"/>
  <c r="R156" i="36"/>
  <c r="R166" i="36" s="1"/>
  <c r="R100" i="36"/>
  <c r="V43" i="41"/>
  <c r="R158" i="36"/>
  <c r="R168" i="36" s="1"/>
  <c r="S31" i="40"/>
  <c r="S15" i="40"/>
  <c r="R49" i="36"/>
  <c r="R81" i="36" s="1"/>
  <c r="R83" i="36" s="1"/>
  <c r="R99" i="36" s="1"/>
  <c r="R69" i="36"/>
  <c r="R105" i="36"/>
  <c r="V48" i="41"/>
  <c r="R101" i="36"/>
  <c r="V44" i="41"/>
  <c r="R74" i="36"/>
  <c r="R54" i="36"/>
  <c r="R91" i="36" s="1"/>
  <c r="S20" i="40"/>
  <c r="V47" i="41" l="1"/>
  <c r="R104" i="36"/>
  <c r="R112" i="36"/>
  <c r="R465" i="36"/>
  <c r="R462" i="36" s="1"/>
  <c r="R102" i="36"/>
  <c r="V45" i="41"/>
  <c r="S32" i="40"/>
  <c r="R159" i="36"/>
  <c r="R169" i="36" s="1"/>
  <c r="R620" i="36"/>
  <c r="R617" i="36" s="1"/>
  <c r="R117" i="36"/>
  <c r="S30" i="40"/>
  <c r="R157" i="36"/>
  <c r="R167" i="36" s="1"/>
  <c r="S27" i="40"/>
  <c r="R154" i="36"/>
  <c r="R164" i="36" s="1"/>
  <c r="R558" i="36"/>
  <c r="R555" i="36" s="1"/>
  <c r="R115" i="36"/>
  <c r="R496" i="36"/>
  <c r="R493" i="36" s="1"/>
  <c r="R113" i="36"/>
  <c r="R111" i="36"/>
  <c r="R433" i="36"/>
  <c r="R430" i="36" s="1"/>
  <c r="V49" i="41" l="1"/>
  <c r="V58" i="41" s="1"/>
  <c r="V70" i="41" s="1"/>
  <c r="R171" i="36"/>
  <c r="R178" i="36" s="1"/>
  <c r="R527" i="36"/>
  <c r="R524" i="36" s="1"/>
  <c r="R114" i="36"/>
  <c r="R589" i="36"/>
  <c r="R586" i="36" s="1"/>
  <c r="R116" i="36"/>
  <c r="V55" i="41" l="1"/>
  <c r="V67" i="41" s="1"/>
  <c r="V76" i="41" s="1"/>
  <c r="V57" i="41"/>
  <c r="V69" i="41" s="1"/>
  <c r="V32" i="41" s="1"/>
  <c r="V12" i="41" s="1"/>
  <c r="V53" i="41"/>
  <c r="V65" i="41" s="1"/>
  <c r="V74" i="41" s="1"/>
  <c r="V56" i="41"/>
  <c r="V68" i="41" s="1"/>
  <c r="V33" i="41"/>
  <c r="V13" i="41" s="1"/>
  <c r="V79" i="41"/>
  <c r="V110" i="41" s="1"/>
  <c r="V54" i="41"/>
  <c r="V66" i="41" s="1"/>
  <c r="V29" i="41" s="1"/>
  <c r="V9" i="41" s="1"/>
  <c r="R177" i="36"/>
  <c r="R176" i="36"/>
  <c r="R181" i="36"/>
  <c r="R179" i="36"/>
  <c r="R180" i="36"/>
  <c r="R118" i="36"/>
  <c r="R123" i="36" s="1"/>
  <c r="R135" i="36" s="1"/>
  <c r="R148" i="36" s="1"/>
  <c r="R175" i="36"/>
  <c r="V30" i="41" l="1"/>
  <c r="V10" i="41" s="1"/>
  <c r="V78" i="41"/>
  <c r="V109" i="41" s="1"/>
  <c r="V28" i="41"/>
  <c r="V8" i="41" s="1"/>
  <c r="V87" i="41"/>
  <c r="V75" i="41"/>
  <c r="V106" i="41" s="1"/>
  <c r="V77" i="41"/>
  <c r="V31" i="41"/>
  <c r="V11" i="41" s="1"/>
  <c r="R182" i="36"/>
  <c r="R214" i="36"/>
  <c r="R215" i="36" s="1"/>
  <c r="V105" i="41"/>
  <c r="V82" i="41"/>
  <c r="R136" i="36"/>
  <c r="R149" i="36" s="1"/>
  <c r="R138" i="36"/>
  <c r="R151" i="36" s="1"/>
  <c r="R133" i="36"/>
  <c r="R146" i="36" s="1"/>
  <c r="R132" i="36"/>
  <c r="R134" i="36"/>
  <c r="R147" i="36" s="1"/>
  <c r="R137" i="36"/>
  <c r="R150" i="36" s="1"/>
  <c r="V84" i="41"/>
  <c r="V107" i="41"/>
  <c r="V86" i="41" l="1"/>
  <c r="V83" i="41"/>
  <c r="V85" i="41"/>
  <c r="V108" i="41"/>
  <c r="R145" i="36"/>
  <c r="R152" i="36" s="1"/>
  <c r="R139" i="36"/>
  <c r="R141" i="36" s="1"/>
  <c r="R221" i="36"/>
  <c r="R232" i="36"/>
  <c r="R235" i="36"/>
  <c r="R229" i="36"/>
  <c r="R218" i="36"/>
  <c r="R219" i="36"/>
  <c r="R231" i="36"/>
  <c r="R234" i="36"/>
  <c r="R230" i="36"/>
  <c r="R217" i="36"/>
  <c r="R223" i="36"/>
  <c r="R233" i="36"/>
  <c r="V88" i="41" l="1"/>
  <c r="R239" i="36"/>
  <c r="R240" i="36" s="1"/>
  <c r="R191" i="36"/>
  <c r="R201" i="36" s="1"/>
  <c r="R194" i="36"/>
  <c r="R204" i="36" s="1"/>
  <c r="R196" i="36"/>
  <c r="R206" i="36" s="1"/>
  <c r="R195" i="36"/>
  <c r="R205" i="36" s="1"/>
  <c r="R192" i="36"/>
  <c r="R202" i="36" s="1"/>
  <c r="R193" i="36"/>
  <c r="R203" i="36" s="1"/>
  <c r="R190" i="36"/>
  <c r="R200" i="36" l="1"/>
  <c r="R207" i="36" s="1"/>
  <c r="R197" i="36"/>
  <c r="R209" i="36" s="1"/>
  <c r="R222" i="36" s="1"/>
  <c r="R243" i="36"/>
  <c r="R256" i="36"/>
  <c r="R246" i="36"/>
  <c r="R255" i="36"/>
  <c r="R260" i="36"/>
  <c r="R259" i="36"/>
  <c r="R245" i="36"/>
  <c r="R242" i="36"/>
  <c r="R254" i="36"/>
  <c r="R257" i="36"/>
  <c r="R258" i="36"/>
  <c r="R220" i="36" l="1"/>
  <c r="R224" i="36" s="1"/>
  <c r="R226" i="36" s="1"/>
  <c r="R244" i="36" s="1"/>
  <c r="R264" i="36"/>
  <c r="R265" i="36" s="1"/>
  <c r="R248" i="36" l="1"/>
  <c r="R247" i="36"/>
  <c r="R285" i="36"/>
  <c r="R284" i="36"/>
  <c r="R281" i="36"/>
  <c r="R270" i="36"/>
  <c r="R282" i="36"/>
  <c r="R268" i="36"/>
  <c r="R272" i="36"/>
  <c r="R280" i="36"/>
  <c r="R279" i="36"/>
  <c r="R283" i="36"/>
  <c r="R271" i="36"/>
  <c r="R267" i="36"/>
  <c r="R249" i="36" l="1"/>
  <c r="R251" i="36" s="1"/>
  <c r="R289" i="36"/>
  <c r="R290" i="36" s="1"/>
  <c r="R309" i="36" s="1"/>
  <c r="R273" i="36" l="1"/>
  <c r="R269" i="36"/>
  <c r="R308" i="36"/>
  <c r="R304" i="36"/>
  <c r="R305" i="36"/>
  <c r="R293" i="36"/>
  <c r="R295" i="36"/>
  <c r="R297" i="36"/>
  <c r="R298" i="36"/>
  <c r="R307" i="36"/>
  <c r="R292" i="36"/>
  <c r="R294" i="36"/>
  <c r="R306" i="36"/>
  <c r="R310" i="36"/>
  <c r="R274" i="36" l="1"/>
  <c r="R276" i="36" s="1"/>
  <c r="R296" i="36" s="1"/>
  <c r="R299" i="36" s="1"/>
  <c r="R301" i="36" s="1"/>
  <c r="R314" i="36"/>
  <c r="R315" i="36" s="1"/>
  <c r="R329" i="36" s="1"/>
  <c r="R323" i="36" l="1"/>
  <c r="R331" i="36"/>
  <c r="R332" i="36"/>
  <c r="R320" i="36"/>
  <c r="R318" i="36"/>
  <c r="R322" i="36"/>
  <c r="R333" i="36"/>
  <c r="R319" i="36"/>
  <c r="R330" i="36"/>
  <c r="R321" i="36"/>
  <c r="R334" i="36"/>
  <c r="R335" i="36"/>
  <c r="R317" i="36"/>
  <c r="R339" i="36" l="1"/>
  <c r="R340" i="36" s="1"/>
  <c r="R354" i="36" s="1"/>
  <c r="R324" i="36"/>
  <c r="R326" i="36" s="1"/>
  <c r="R355" i="36" l="1"/>
  <c r="R343" i="36"/>
  <c r="R356" i="36"/>
  <c r="R348" i="36"/>
  <c r="R344" i="36"/>
  <c r="R347" i="36"/>
  <c r="R358" i="36"/>
  <c r="R342" i="36"/>
  <c r="R359" i="36"/>
  <c r="R346" i="36"/>
  <c r="R357" i="36"/>
  <c r="R345" i="36"/>
  <c r="R360" i="36"/>
  <c r="R349" i="36" l="1"/>
  <c r="R351" i="36" s="1"/>
  <c r="R364" i="36"/>
  <c r="R365" i="36" s="1"/>
  <c r="R370" i="36" s="1"/>
  <c r="R393" i="36" s="1"/>
  <c r="R383" i="36" l="1"/>
  <c r="R371" i="36"/>
  <c r="R394" i="36" s="1"/>
  <c r="R421" i="36" s="1"/>
  <c r="R554" i="36" s="1"/>
  <c r="R561" i="36" s="1"/>
  <c r="R385" i="36"/>
  <c r="R379" i="36"/>
  <c r="R368" i="36"/>
  <c r="R391" i="36" s="1"/>
  <c r="R418" i="36" s="1"/>
  <c r="R461" i="36" s="1"/>
  <c r="R468" i="36" s="1"/>
  <c r="R373" i="36"/>
  <c r="R396" i="36" s="1"/>
  <c r="R423" i="36" s="1"/>
  <c r="R616" i="36" s="1"/>
  <c r="R623" i="36" s="1"/>
  <c r="R369" i="36"/>
  <c r="R392" i="36" s="1"/>
  <c r="R403" i="36" s="1"/>
  <c r="R372" i="36"/>
  <c r="R395" i="36" s="1"/>
  <c r="R406" i="36" s="1"/>
  <c r="R380" i="36"/>
  <c r="R381" i="36"/>
  <c r="R367" i="36"/>
  <c r="R382" i="36"/>
  <c r="R384" i="36"/>
  <c r="R404" i="36"/>
  <c r="R420" i="36"/>
  <c r="R523" i="36" s="1"/>
  <c r="R530" i="36" s="1"/>
  <c r="R405" i="36" l="1"/>
  <c r="R402" i="36"/>
  <c r="R422" i="36"/>
  <c r="R585" i="36" s="1"/>
  <c r="R592" i="36" s="1"/>
  <c r="R595" i="36" s="1"/>
  <c r="R601" i="36" s="1"/>
  <c r="R374" i="36"/>
  <c r="R376" i="36" s="1"/>
  <c r="R407" i="36"/>
  <c r="R390" i="36"/>
  <c r="R417" i="36" s="1"/>
  <c r="R429" i="36" s="1"/>
  <c r="R436" i="36" s="1"/>
  <c r="R419" i="36"/>
  <c r="R492" i="36" s="1"/>
  <c r="R499" i="36" s="1"/>
  <c r="R502" i="36" s="1"/>
  <c r="R508" i="36" s="1"/>
  <c r="R564" i="36"/>
  <c r="R570" i="36" s="1"/>
  <c r="R563" i="36"/>
  <c r="R565" i="36"/>
  <c r="R571" i="36" s="1"/>
  <c r="R532" i="36"/>
  <c r="R534" i="36"/>
  <c r="R540" i="36" s="1"/>
  <c r="R533" i="36"/>
  <c r="R539" i="36" s="1"/>
  <c r="R471" i="36"/>
  <c r="R477" i="36" s="1"/>
  <c r="R470" i="36"/>
  <c r="R472" i="36"/>
  <c r="R478" i="36" s="1"/>
  <c r="R625" i="36"/>
  <c r="R626" i="36"/>
  <c r="R632" i="36" s="1"/>
  <c r="R627" i="36"/>
  <c r="R633" i="36" s="1"/>
  <c r="R596" i="36" l="1"/>
  <c r="R602" i="36" s="1"/>
  <c r="R501" i="36"/>
  <c r="R507" i="36" s="1"/>
  <c r="R594" i="36"/>
  <c r="R600" i="36" s="1"/>
  <c r="R401" i="36"/>
  <c r="R503" i="36"/>
  <c r="R509" i="36" s="1"/>
  <c r="R397" i="36"/>
  <c r="R631" i="36"/>
  <c r="R630" i="36" s="1"/>
  <c r="R628" i="36"/>
  <c r="R635" i="36" s="1"/>
  <c r="R538" i="36"/>
  <c r="R537" i="36" s="1"/>
  <c r="R535" i="36"/>
  <c r="R542" i="36" s="1"/>
  <c r="R569" i="36"/>
  <c r="R568" i="36" s="1"/>
  <c r="R566" i="36"/>
  <c r="R573" i="36" s="1"/>
  <c r="R473" i="36"/>
  <c r="R480" i="36" s="1"/>
  <c r="R476" i="36"/>
  <c r="R475" i="36" s="1"/>
  <c r="R439" i="36"/>
  <c r="R446" i="36" s="1"/>
  <c r="R438" i="36"/>
  <c r="R440" i="36"/>
  <c r="R447" i="36" s="1"/>
  <c r="R599" i="36" l="1"/>
  <c r="R597" i="36"/>
  <c r="R604" i="36" s="1"/>
  <c r="R605" i="36" s="1"/>
  <c r="R610" i="36" s="1"/>
  <c r="R671" i="36" s="1"/>
  <c r="R719" i="36" s="1"/>
  <c r="R504" i="36"/>
  <c r="R511" i="36" s="1"/>
  <c r="R512" i="36" s="1"/>
  <c r="R517" i="36" s="1"/>
  <c r="R668" i="36" s="1"/>
  <c r="R716" i="36" s="1"/>
  <c r="R506" i="36"/>
  <c r="R574" i="36"/>
  <c r="R575" i="36" s="1"/>
  <c r="R576" i="36" s="1"/>
  <c r="R581" i="36" s="1"/>
  <c r="R692" i="36" s="1"/>
  <c r="R445" i="36"/>
  <c r="R441" i="36"/>
  <c r="R449" i="36" s="1"/>
  <c r="R543" i="36"/>
  <c r="R548" i="36" s="1"/>
  <c r="R669" i="36" s="1"/>
  <c r="R717" i="36" s="1"/>
  <c r="R481" i="36"/>
  <c r="R636" i="36"/>
  <c r="R641" i="36" s="1"/>
  <c r="R672" i="36" s="1"/>
  <c r="R720" i="36" s="1"/>
  <c r="R580" i="36" l="1"/>
  <c r="R681" i="36" s="1"/>
  <c r="R730" i="36" s="1"/>
  <c r="R579" i="36"/>
  <c r="R670" i="36" s="1"/>
  <c r="R718" i="36" s="1"/>
  <c r="R637" i="36"/>
  <c r="R642" i="36" s="1"/>
  <c r="R683" i="36" s="1"/>
  <c r="R732" i="36" s="1"/>
  <c r="R544" i="36"/>
  <c r="R549" i="36" s="1"/>
  <c r="R680" i="36" s="1"/>
  <c r="R729" i="36" s="1"/>
  <c r="R606" i="36"/>
  <c r="R611" i="36" s="1"/>
  <c r="R682" i="36" s="1"/>
  <c r="R731" i="36" s="1"/>
  <c r="R486" i="36"/>
  <c r="R667" i="36" s="1"/>
  <c r="R715" i="36" s="1"/>
  <c r="R513" i="36"/>
  <c r="R518" i="36" s="1"/>
  <c r="R679" i="36" s="1"/>
  <c r="R728" i="36" s="1"/>
  <c r="R482" i="36"/>
  <c r="R487" i="36" s="1"/>
  <c r="R678" i="36" s="1"/>
  <c r="R727" i="36" s="1"/>
  <c r="R444" i="36"/>
  <c r="R450" i="36"/>
  <c r="R455" i="36" s="1"/>
  <c r="R666" i="36" s="1"/>
  <c r="R742" i="36"/>
  <c r="R704" i="36"/>
  <c r="R663" i="36" l="1"/>
  <c r="R638" i="36"/>
  <c r="R643" i="36" s="1"/>
  <c r="R694" i="36" s="1"/>
  <c r="R744" i="36" s="1"/>
  <c r="R607" i="36"/>
  <c r="R612" i="36" s="1"/>
  <c r="R693" i="36" s="1"/>
  <c r="R743" i="36" s="1"/>
  <c r="R514" i="36"/>
  <c r="R519" i="36" s="1"/>
  <c r="R690" i="36" s="1"/>
  <c r="R702" i="36" s="1"/>
  <c r="R545" i="36"/>
  <c r="R550" i="36" s="1"/>
  <c r="R691" i="36" s="1"/>
  <c r="R451" i="36"/>
  <c r="R456" i="36" s="1"/>
  <c r="R677" i="36" s="1"/>
  <c r="R726" i="36" s="1"/>
  <c r="R483" i="36"/>
  <c r="R488" i="36" s="1"/>
  <c r="R689" i="36" s="1"/>
  <c r="U49" i="4"/>
  <c r="V46" i="4" s="1"/>
  <c r="R756" i="36"/>
  <c r="S8" i="40"/>
  <c r="R705" i="36" l="1"/>
  <c r="U61" i="4" s="1"/>
  <c r="V58" i="4" s="1"/>
  <c r="R706" i="36"/>
  <c r="S10" i="40" s="1"/>
  <c r="R740" i="36"/>
  <c r="R452" i="36"/>
  <c r="R457" i="36" s="1"/>
  <c r="R688" i="36" s="1"/>
  <c r="R738" i="36" s="1"/>
  <c r="R703" i="36"/>
  <c r="R741" i="36"/>
  <c r="S6" i="40"/>
  <c r="R754" i="36"/>
  <c r="U28" i="4"/>
  <c r="V24" i="4" s="1"/>
  <c r="R739" i="36"/>
  <c r="R701" i="36"/>
  <c r="V48" i="4"/>
  <c r="V42" i="5" s="1"/>
  <c r="V52" i="4"/>
  <c r="V47" i="4"/>
  <c r="V40" i="5"/>
  <c r="V50" i="4"/>
  <c r="U72" i="4" l="1"/>
  <c r="V69" i="4" s="1"/>
  <c r="V60" i="5" s="1"/>
  <c r="S9" i="40"/>
  <c r="R757" i="36"/>
  <c r="R758" i="36"/>
  <c r="R700" i="36"/>
  <c r="R752" i="36" s="1"/>
  <c r="U39" i="4"/>
  <c r="V35" i="4" s="1"/>
  <c r="R755" i="36"/>
  <c r="S7" i="40"/>
  <c r="V22" i="5"/>
  <c r="V31" i="4"/>
  <c r="V26" i="4"/>
  <c r="V27" i="4"/>
  <c r="V24" i="5" s="1"/>
  <c r="V29" i="4"/>
  <c r="V62" i="4"/>
  <c r="V59" i="4"/>
  <c r="V64" i="4"/>
  <c r="V60" i="4"/>
  <c r="V52" i="5" s="1"/>
  <c r="V50" i="5"/>
  <c r="U17" i="4"/>
  <c r="V14" i="4" s="1"/>
  <c r="S5" i="40"/>
  <c r="R753" i="36"/>
  <c r="S28" i="36"/>
  <c r="S556" i="36" s="1"/>
  <c r="V43" i="5"/>
  <c r="V51" i="4"/>
  <c r="V45" i="5" s="1"/>
  <c r="V44" i="5"/>
  <c r="S42" i="36"/>
  <c r="V41" i="5"/>
  <c r="S14" i="36" s="1"/>
  <c r="S557" i="36" s="1"/>
  <c r="V71" i="4" l="1"/>
  <c r="V62" i="5" s="1"/>
  <c r="S30" i="36" s="1"/>
  <c r="S618" i="36" s="1"/>
  <c r="V75" i="4"/>
  <c r="V73" i="4"/>
  <c r="V74" i="4" s="1"/>
  <c r="V65" i="5" s="1"/>
  <c r="V70" i="4"/>
  <c r="S4" i="40"/>
  <c r="U9" i="4"/>
  <c r="V7" i="4" s="1"/>
  <c r="V8" i="4" s="1"/>
  <c r="V37" i="4"/>
  <c r="V31" i="5"/>
  <c r="V40" i="4"/>
  <c r="V42" i="4"/>
  <c r="V38" i="4"/>
  <c r="V33" i="5" s="1"/>
  <c r="V51" i="5"/>
  <c r="S15" i="36" s="1"/>
  <c r="S588" i="36" s="1"/>
  <c r="S43" i="36"/>
  <c r="V63" i="4"/>
  <c r="V55" i="5" s="1"/>
  <c r="V54" i="5"/>
  <c r="S26" i="36"/>
  <c r="S494" i="36" s="1"/>
  <c r="V25" i="5"/>
  <c r="V16" i="4"/>
  <c r="V15" i="5" s="1"/>
  <c r="V15" i="4"/>
  <c r="V18" i="4"/>
  <c r="V20" i="4"/>
  <c r="V13" i="5"/>
  <c r="S29" i="36"/>
  <c r="S587" i="36" s="1"/>
  <c r="V53" i="5"/>
  <c r="V61" i="5"/>
  <c r="S16" i="36" s="1"/>
  <c r="S619" i="36" s="1"/>
  <c r="S44" i="36"/>
  <c r="V26" i="5"/>
  <c r="V30" i="4"/>
  <c r="V27" i="5" s="1"/>
  <c r="S40" i="36"/>
  <c r="V23" i="5"/>
  <c r="S12" i="36" s="1"/>
  <c r="S495" i="36" s="1"/>
  <c r="S53" i="36"/>
  <c r="S90" i="36" s="1"/>
  <c r="T19" i="40"/>
  <c r="S73" i="36"/>
  <c r="V64" i="5" l="1"/>
  <c r="V63" i="5"/>
  <c r="V10" i="4"/>
  <c r="V7" i="5" s="1"/>
  <c r="V8" i="5" s="1"/>
  <c r="V5" i="5"/>
  <c r="S38" i="36" s="1"/>
  <c r="V41" i="4"/>
  <c r="V36" i="5" s="1"/>
  <c r="V35" i="5"/>
  <c r="S41" i="36"/>
  <c r="V32" i="5"/>
  <c r="S13" i="36" s="1"/>
  <c r="S526" i="36" s="1"/>
  <c r="V34" i="5"/>
  <c r="S27" i="36"/>
  <c r="S525" i="36" s="1"/>
  <c r="T17" i="40"/>
  <c r="S71" i="36"/>
  <c r="S51" i="36"/>
  <c r="S88" i="36" s="1"/>
  <c r="V14" i="5"/>
  <c r="S11" i="36" s="1"/>
  <c r="S464" i="36" s="1"/>
  <c r="S39" i="36"/>
  <c r="S25" i="36"/>
  <c r="S463" i="36" s="1"/>
  <c r="V16" i="5"/>
  <c r="T20" i="40"/>
  <c r="S74" i="36"/>
  <c r="S54" i="36"/>
  <c r="S91" i="36" s="1"/>
  <c r="V19" i="4"/>
  <c r="V18" i="5" s="1"/>
  <c r="V17" i="5"/>
  <c r="S75" i="36"/>
  <c r="S55" i="36"/>
  <c r="S92" i="36" s="1"/>
  <c r="T21" i="40"/>
  <c r="T31" i="40"/>
  <c r="S158" i="36"/>
  <c r="S168" i="36" s="1"/>
  <c r="S103" i="36"/>
  <c r="W46" i="41"/>
  <c r="V9" i="5" l="1"/>
  <c r="V6" i="5"/>
  <c r="S10" i="36" s="1"/>
  <c r="S432" i="36" s="1"/>
  <c r="S72" i="36"/>
  <c r="T18" i="40"/>
  <c r="S52" i="36"/>
  <c r="S89" i="36" s="1"/>
  <c r="S69" i="36"/>
  <c r="T15" i="40"/>
  <c r="S49" i="36"/>
  <c r="S81" i="36" s="1"/>
  <c r="S83" i="36" s="1"/>
  <c r="S99" i="36" s="1"/>
  <c r="W47" i="41"/>
  <c r="S104" i="36"/>
  <c r="S101" i="36"/>
  <c r="W44" i="41"/>
  <c r="W48" i="41"/>
  <c r="S105" i="36"/>
  <c r="T33" i="40"/>
  <c r="S160" i="36"/>
  <c r="S170" i="36" s="1"/>
  <c r="S159" i="36"/>
  <c r="S169" i="36" s="1"/>
  <c r="T32" i="40"/>
  <c r="T29" i="40"/>
  <c r="S156" i="36"/>
  <c r="S166" i="36" s="1"/>
  <c r="S70" i="36"/>
  <c r="T16" i="40"/>
  <c r="S50" i="36"/>
  <c r="S87" i="36" s="1"/>
  <c r="S558" i="36"/>
  <c r="S555" i="36" s="1"/>
  <c r="S115" i="36"/>
  <c r="S102" i="36" l="1"/>
  <c r="W45" i="41"/>
  <c r="S157" i="36"/>
  <c r="S167" i="36" s="1"/>
  <c r="T30" i="40"/>
  <c r="T28" i="40"/>
  <c r="S155" i="36"/>
  <c r="S165" i="36" s="1"/>
  <c r="S113" i="36"/>
  <c r="S496" i="36"/>
  <c r="S493" i="36" s="1"/>
  <c r="S620" i="36"/>
  <c r="S617" i="36" s="1"/>
  <c r="S117" i="36"/>
  <c r="S589" i="36"/>
  <c r="S586" i="36" s="1"/>
  <c r="S116" i="36"/>
  <c r="T27" i="40"/>
  <c r="S154" i="36"/>
  <c r="S164" i="36" s="1"/>
  <c r="W43" i="41"/>
  <c r="S100" i="36"/>
  <c r="S111" i="36"/>
  <c r="S433" i="36"/>
  <c r="S430" i="36" s="1"/>
  <c r="S114" i="36" l="1"/>
  <c r="S527" i="36"/>
  <c r="S524" i="36" s="1"/>
  <c r="S171" i="36"/>
  <c r="S175" i="36" s="1"/>
  <c r="S112" i="36"/>
  <c r="S465" i="36"/>
  <c r="S462" i="36" s="1"/>
  <c r="W49" i="41"/>
  <c r="W53" i="41" s="1"/>
  <c r="W65" i="41" s="1"/>
  <c r="S176" i="36" l="1"/>
  <c r="S118" i="36"/>
  <c r="S123" i="36" s="1"/>
  <c r="S133" i="36" s="1"/>
  <c r="S146" i="36" s="1"/>
  <c r="W54" i="41"/>
  <c r="W66" i="41" s="1"/>
  <c r="W55" i="41"/>
  <c r="W67" i="41" s="1"/>
  <c r="W58" i="41"/>
  <c r="W70" i="41" s="1"/>
  <c r="W57" i="41"/>
  <c r="W69" i="41" s="1"/>
  <c r="W56" i="41"/>
  <c r="W68" i="41" s="1"/>
  <c r="W74" i="41"/>
  <c r="W28" i="41"/>
  <c r="W8" i="41" s="1"/>
  <c r="S180" i="36"/>
  <c r="S178" i="36"/>
  <c r="S179" i="36"/>
  <c r="S177" i="36"/>
  <c r="S181" i="36"/>
  <c r="S134" i="36" l="1"/>
  <c r="S147" i="36" s="1"/>
  <c r="S137" i="36"/>
  <c r="S150" i="36" s="1"/>
  <c r="S136" i="36"/>
  <c r="S149" i="36" s="1"/>
  <c r="S138" i="36"/>
  <c r="S151" i="36" s="1"/>
  <c r="S135" i="36"/>
  <c r="S148" i="36" s="1"/>
  <c r="S132" i="36"/>
  <c r="S145" i="36" s="1"/>
  <c r="S214" i="36"/>
  <c r="S215" i="36" s="1"/>
  <c r="S233" i="36" s="1"/>
  <c r="W79" i="41"/>
  <c r="W33" i="41"/>
  <c r="W13" i="41" s="1"/>
  <c r="S182" i="36"/>
  <c r="W82" i="41"/>
  <c r="W105" i="41"/>
  <c r="W30" i="41"/>
  <c r="W10" i="41" s="1"/>
  <c r="W76" i="41"/>
  <c r="W77" i="41"/>
  <c r="W31" i="41"/>
  <c r="W11" i="41" s="1"/>
  <c r="W75" i="41"/>
  <c r="W29" i="41"/>
  <c r="W9" i="41" s="1"/>
  <c r="W78" i="41"/>
  <c r="W32" i="41"/>
  <c r="W12" i="41" s="1"/>
  <c r="S139" i="36" l="1"/>
  <c r="S141" i="36" s="1"/>
  <c r="S192" i="36" s="1"/>
  <c r="S202" i="36" s="1"/>
  <c r="S218" i="36"/>
  <c r="S231" i="36"/>
  <c r="S217" i="36"/>
  <c r="S234" i="36"/>
  <c r="S219" i="36"/>
  <c r="S230" i="36"/>
  <c r="S229" i="36"/>
  <c r="S221" i="36"/>
  <c r="S232" i="36"/>
  <c r="S235" i="36"/>
  <c r="W106" i="41"/>
  <c r="W83" i="41"/>
  <c r="S152" i="36"/>
  <c r="W107" i="41"/>
  <c r="W84" i="41"/>
  <c r="S196" i="36"/>
  <c r="S206" i="36" s="1"/>
  <c r="W87" i="41"/>
  <c r="W110" i="41"/>
  <c r="W86" i="41"/>
  <c r="W109" i="41"/>
  <c r="W108" i="41"/>
  <c r="W85" i="41"/>
  <c r="S191" i="36" l="1"/>
  <c r="S201" i="36" s="1"/>
  <c r="S190" i="36"/>
  <c r="S200" i="36" s="1"/>
  <c r="S239" i="36"/>
  <c r="S240" i="36" s="1"/>
  <c r="S257" i="36" s="1"/>
  <c r="W88" i="41"/>
  <c r="S195" i="36"/>
  <c r="S205" i="36" s="1"/>
  <c r="S194" i="36"/>
  <c r="S204" i="36" s="1"/>
  <c r="S193" i="36"/>
  <c r="S203" i="36" s="1"/>
  <c r="S258" i="36" l="1"/>
  <c r="S254" i="36"/>
  <c r="S247" i="36"/>
  <c r="S207" i="36"/>
  <c r="S246" i="36"/>
  <c r="S243" i="36"/>
  <c r="S256" i="36"/>
  <c r="S242" i="36"/>
  <c r="S255" i="36"/>
  <c r="S259" i="36"/>
  <c r="S244" i="36"/>
  <c r="S260" i="36"/>
  <c r="S197" i="36"/>
  <c r="S209" i="36" s="1"/>
  <c r="S223" i="36" s="1"/>
  <c r="S222" i="36"/>
  <c r="S220" i="36" l="1"/>
  <c r="S224" i="36" s="1"/>
  <c r="S226" i="36" s="1"/>
  <c r="S245" i="36" s="1"/>
  <c r="S264" i="36"/>
  <c r="S265" i="36" s="1"/>
  <c r="S269" i="36" s="1"/>
  <c r="S248" i="36" l="1"/>
  <c r="S249" i="36" s="1"/>
  <c r="S251" i="36" s="1"/>
  <c r="S280" i="36"/>
  <c r="S279" i="36"/>
  <c r="S285" i="36"/>
  <c r="S271" i="36"/>
  <c r="S284" i="36"/>
  <c r="S283" i="36"/>
  <c r="S272" i="36"/>
  <c r="S282" i="36"/>
  <c r="S267" i="36"/>
  <c r="S268" i="36"/>
  <c r="S281" i="36"/>
  <c r="S289" i="36" l="1"/>
  <c r="S290" i="36" s="1"/>
  <c r="S293" i="36" s="1"/>
  <c r="S273" i="36"/>
  <c r="S270" i="36"/>
  <c r="S298" i="36" l="1"/>
  <c r="S310" i="36"/>
  <c r="S304" i="36"/>
  <c r="S309" i="36"/>
  <c r="S295" i="36"/>
  <c r="S308" i="36"/>
  <c r="S292" i="36"/>
  <c r="S305" i="36"/>
  <c r="S296" i="36"/>
  <c r="S307" i="36"/>
  <c r="S306" i="36"/>
  <c r="S274" i="36"/>
  <c r="S276" i="36" s="1"/>
  <c r="S297" i="36" s="1"/>
  <c r="S294" i="36" l="1"/>
  <c r="S299" i="36" s="1"/>
  <c r="S301" i="36" s="1"/>
  <c r="S314" i="36"/>
  <c r="S315" i="36" s="1"/>
  <c r="S320" i="36" s="1"/>
  <c r="S334" i="36" l="1"/>
  <c r="S335" i="36"/>
  <c r="S331" i="36"/>
  <c r="S319" i="36"/>
  <c r="S329" i="36"/>
  <c r="S322" i="36"/>
  <c r="S321" i="36"/>
  <c r="S330" i="36"/>
  <c r="S323" i="36"/>
  <c r="S317" i="36"/>
  <c r="S318" i="36"/>
  <c r="S333" i="36"/>
  <c r="S332" i="36"/>
  <c r="S324" i="36" l="1"/>
  <c r="S326" i="36" s="1"/>
  <c r="S339" i="36"/>
  <c r="S340" i="36" s="1"/>
  <c r="S357" i="36" s="1"/>
  <c r="S356" i="36" l="1"/>
  <c r="S345" i="36"/>
  <c r="S355" i="36"/>
  <c r="S343" i="36"/>
  <c r="S360" i="36"/>
  <c r="S358" i="36"/>
  <c r="S359" i="36"/>
  <c r="S346" i="36"/>
  <c r="S354" i="36"/>
  <c r="S347" i="36"/>
  <c r="S348" i="36"/>
  <c r="S344" i="36"/>
  <c r="S342" i="36"/>
  <c r="S364" i="36" l="1"/>
  <c r="S365" i="36" s="1"/>
  <c r="S379" i="36" s="1"/>
  <c r="S349" i="36"/>
  <c r="S351" i="36" s="1"/>
  <c r="S367" i="36" l="1"/>
  <c r="S390" i="36" s="1"/>
  <c r="S401" i="36" s="1"/>
  <c r="S383" i="36"/>
  <c r="S372" i="36"/>
  <c r="S395" i="36" s="1"/>
  <c r="S406" i="36" s="1"/>
  <c r="S368" i="36"/>
  <c r="S391" i="36" s="1"/>
  <c r="S418" i="36" s="1"/>
  <c r="S461" i="36" s="1"/>
  <c r="S468" i="36" s="1"/>
  <c r="S384" i="36"/>
  <c r="S369" i="36"/>
  <c r="S392" i="36" s="1"/>
  <c r="S381" i="36"/>
  <c r="S382" i="36"/>
  <c r="S380" i="36"/>
  <c r="S371" i="36"/>
  <c r="S394" i="36" s="1"/>
  <c r="S421" i="36" s="1"/>
  <c r="S554" i="36" s="1"/>
  <c r="S561" i="36" s="1"/>
  <c r="S565" i="36" s="1"/>
  <c r="S571" i="36" s="1"/>
  <c r="S370" i="36"/>
  <c r="S393" i="36" s="1"/>
  <c r="S404" i="36" s="1"/>
  <c r="S385" i="36"/>
  <c r="S373" i="36"/>
  <c r="S396" i="36" s="1"/>
  <c r="S407" i="36" s="1"/>
  <c r="S417" i="36" l="1"/>
  <c r="S429" i="36" s="1"/>
  <c r="S436" i="36" s="1"/>
  <c r="S440" i="36" s="1"/>
  <c r="S447" i="36" s="1"/>
  <c r="S422" i="36"/>
  <c r="S585" i="36" s="1"/>
  <c r="S592" i="36" s="1"/>
  <c r="S595" i="36" s="1"/>
  <c r="S601" i="36" s="1"/>
  <c r="S564" i="36"/>
  <c r="S570" i="36" s="1"/>
  <c r="S423" i="36"/>
  <c r="S616" i="36" s="1"/>
  <c r="S623" i="36" s="1"/>
  <c r="S626" i="36" s="1"/>
  <c r="S632" i="36" s="1"/>
  <c r="S563" i="36"/>
  <c r="S569" i="36" s="1"/>
  <c r="S405" i="36"/>
  <c r="S402" i="36"/>
  <c r="S403" i="36"/>
  <c r="S419" i="36"/>
  <c r="S492" i="36" s="1"/>
  <c r="S499" i="36" s="1"/>
  <c r="S420" i="36"/>
  <c r="S523" i="36" s="1"/>
  <c r="S530" i="36" s="1"/>
  <c r="S533" i="36" s="1"/>
  <c r="S539" i="36" s="1"/>
  <c r="S397" i="36"/>
  <c r="S374" i="36"/>
  <c r="S376" i="36" s="1"/>
  <c r="S472" i="36"/>
  <c r="S478" i="36" s="1"/>
  <c r="S470" i="36"/>
  <c r="S471" i="36"/>
  <c r="S477" i="36" s="1"/>
  <c r="S596" i="36" l="1"/>
  <c r="S602" i="36" s="1"/>
  <c r="S438" i="36"/>
  <c r="S445" i="36" s="1"/>
  <c r="S439" i="36"/>
  <c r="S446" i="36" s="1"/>
  <c r="S625" i="36"/>
  <c r="S631" i="36" s="1"/>
  <c r="S594" i="36"/>
  <c r="S600" i="36" s="1"/>
  <c r="S599" i="36" s="1"/>
  <c r="S566" i="36"/>
  <c r="S573" i="36" s="1"/>
  <c r="S574" i="36" s="1"/>
  <c r="S579" i="36" s="1"/>
  <c r="S670" i="36" s="1"/>
  <c r="S718" i="36" s="1"/>
  <c r="S568" i="36"/>
  <c r="S627" i="36"/>
  <c r="S633" i="36" s="1"/>
  <c r="S630" i="36" s="1"/>
  <c r="S532" i="36"/>
  <c r="S534" i="36"/>
  <c r="S540" i="36" s="1"/>
  <c r="S501" i="36"/>
  <c r="S503" i="36"/>
  <c r="S509" i="36" s="1"/>
  <c r="S502" i="36"/>
  <c r="S508" i="36" s="1"/>
  <c r="S476" i="36"/>
  <c r="S475" i="36" s="1"/>
  <c r="S473" i="36"/>
  <c r="S480" i="36" s="1"/>
  <c r="S597" i="36" l="1"/>
  <c r="S604" i="36" s="1"/>
  <c r="S605" i="36" s="1"/>
  <c r="S610" i="36" s="1"/>
  <c r="S671" i="36" s="1"/>
  <c r="S719" i="36" s="1"/>
  <c r="S444" i="36"/>
  <c r="S441" i="36"/>
  <c r="S449" i="36" s="1"/>
  <c r="S450" i="36" s="1"/>
  <c r="S451" i="36" s="1"/>
  <c r="S456" i="36" s="1"/>
  <c r="S677" i="36" s="1"/>
  <c r="S726" i="36" s="1"/>
  <c r="S628" i="36"/>
  <c r="S635" i="36" s="1"/>
  <c r="S636" i="36" s="1"/>
  <c r="S641" i="36" s="1"/>
  <c r="S672" i="36" s="1"/>
  <c r="S720" i="36" s="1"/>
  <c r="S507" i="36"/>
  <c r="S506" i="36" s="1"/>
  <c r="S504" i="36"/>
  <c r="S511" i="36" s="1"/>
  <c r="S535" i="36"/>
  <c r="S542" i="36" s="1"/>
  <c r="S538" i="36"/>
  <c r="S537" i="36" s="1"/>
  <c r="S481" i="36"/>
  <c r="S482" i="36" s="1"/>
  <c r="S487" i="36" s="1"/>
  <c r="S678" i="36" s="1"/>
  <c r="S727" i="36" s="1"/>
  <c r="S575" i="36"/>
  <c r="S606" i="36" l="1"/>
  <c r="S611" i="36" s="1"/>
  <c r="S682" i="36" s="1"/>
  <c r="S731" i="36" s="1"/>
  <c r="S455" i="36"/>
  <c r="S666" i="36" s="1"/>
  <c r="S452" i="36"/>
  <c r="S457" i="36" s="1"/>
  <c r="S688" i="36" s="1"/>
  <c r="S700" i="36" s="1"/>
  <c r="S637" i="36"/>
  <c r="S642" i="36" s="1"/>
  <c r="S683" i="36" s="1"/>
  <c r="S732" i="36" s="1"/>
  <c r="S512" i="36"/>
  <c r="S543" i="36"/>
  <c r="S486" i="36"/>
  <c r="S667" i="36" s="1"/>
  <c r="S715" i="36" s="1"/>
  <c r="S483" i="36"/>
  <c r="S488" i="36" s="1"/>
  <c r="S689" i="36" s="1"/>
  <c r="S580" i="36"/>
  <c r="S681" i="36" s="1"/>
  <c r="S730" i="36" s="1"/>
  <c r="S576" i="36"/>
  <c r="S581" i="36" s="1"/>
  <c r="S692" i="36" s="1"/>
  <c r="S607" i="36" l="1"/>
  <c r="S612" i="36" s="1"/>
  <c r="S693" i="36" s="1"/>
  <c r="S738" i="36"/>
  <c r="S638" i="36"/>
  <c r="S643" i="36" s="1"/>
  <c r="S694" i="36" s="1"/>
  <c r="S706" i="36" s="1"/>
  <c r="S513" i="36"/>
  <c r="S517" i="36"/>
  <c r="S668" i="36" s="1"/>
  <c r="S716" i="36" s="1"/>
  <c r="S548" i="36"/>
  <c r="S669" i="36" s="1"/>
  <c r="S544" i="36"/>
  <c r="S739" i="36"/>
  <c r="S701" i="36"/>
  <c r="S742" i="36"/>
  <c r="S704" i="36"/>
  <c r="S705" i="36"/>
  <c r="S743" i="36"/>
  <c r="T4" i="40"/>
  <c r="S752" i="36"/>
  <c r="V9" i="4"/>
  <c r="W7" i="4" s="1"/>
  <c r="S744" i="36" l="1"/>
  <c r="S514" i="36"/>
  <c r="S519" i="36" s="1"/>
  <c r="S690" i="36" s="1"/>
  <c r="S518" i="36"/>
  <c r="S679" i="36" s="1"/>
  <c r="S728" i="36" s="1"/>
  <c r="S549" i="36"/>
  <c r="S680" i="36" s="1"/>
  <c r="S729" i="36" s="1"/>
  <c r="S545" i="36"/>
  <c r="S550" i="36" s="1"/>
  <c r="S691" i="36" s="1"/>
  <c r="S717" i="36"/>
  <c r="S663" i="36"/>
  <c r="V17" i="4"/>
  <c r="W14" i="4" s="1"/>
  <c r="S753" i="36"/>
  <c r="T5" i="40"/>
  <c r="V49" i="4"/>
  <c r="W46" i="4" s="1"/>
  <c r="T8" i="40"/>
  <c r="S756" i="36"/>
  <c r="S758" i="36"/>
  <c r="T10" i="40"/>
  <c r="V72" i="4"/>
  <c r="W69" i="4" s="1"/>
  <c r="W8" i="4"/>
  <c r="W5" i="5"/>
  <c r="W10" i="4"/>
  <c r="W7" i="5" s="1"/>
  <c r="W8" i="5" s="1"/>
  <c r="T9" i="40"/>
  <c r="V61" i="4"/>
  <c r="W58" i="4" s="1"/>
  <c r="S757" i="36"/>
  <c r="S740" i="36" l="1"/>
  <c r="S702" i="36"/>
  <c r="S741" i="36"/>
  <c r="S703" i="36"/>
  <c r="W16" i="4"/>
  <c r="W15" i="5" s="1"/>
  <c r="W15" i="4"/>
  <c r="W18" i="4"/>
  <c r="W20" i="4"/>
  <c r="W13" i="5"/>
  <c r="W70" i="4"/>
  <c r="W75" i="4"/>
  <c r="W71" i="4"/>
  <c r="W62" i="5" s="1"/>
  <c r="W60" i="5"/>
  <c r="W73" i="4"/>
  <c r="W50" i="4"/>
  <c r="W47" i="4"/>
  <c r="W40" i="5"/>
  <c r="W48" i="4"/>
  <c r="W42" i="5" s="1"/>
  <c r="W52" i="4"/>
  <c r="T38" i="36"/>
  <c r="W6" i="5"/>
  <c r="T10" i="36" s="1"/>
  <c r="T432" i="36" s="1"/>
  <c r="W9" i="5"/>
  <c r="W60" i="4"/>
  <c r="W52" i="5" s="1"/>
  <c r="W62" i="4"/>
  <c r="W64" i="4"/>
  <c r="W59" i="4"/>
  <c r="W50" i="5"/>
  <c r="V28" i="4" l="1"/>
  <c r="W24" i="4" s="1"/>
  <c r="S754" i="36"/>
  <c r="T6" i="40"/>
  <c r="S755" i="36"/>
  <c r="T7" i="40"/>
  <c r="V39" i="4"/>
  <c r="W35" i="4" s="1"/>
  <c r="W19" i="4"/>
  <c r="W18" i="5" s="1"/>
  <c r="W17" i="5"/>
  <c r="T39" i="36"/>
  <c r="W14" i="5"/>
  <c r="T11" i="36" s="1"/>
  <c r="T464" i="36" s="1"/>
  <c r="W16" i="5"/>
  <c r="T25" i="36"/>
  <c r="T463" i="36" s="1"/>
  <c r="W41" i="5"/>
  <c r="T14" i="36" s="1"/>
  <c r="T557" i="36" s="1"/>
  <c r="T42" i="36"/>
  <c r="W61" i="5"/>
  <c r="T16" i="36" s="1"/>
  <c r="T619" i="36" s="1"/>
  <c r="T44" i="36"/>
  <c r="T30" i="36"/>
  <c r="T618" i="36" s="1"/>
  <c r="W63" i="5"/>
  <c r="W44" i="5"/>
  <c r="W51" i="4"/>
  <c r="W45" i="5" s="1"/>
  <c r="W43" i="5"/>
  <c r="T28" i="36"/>
  <c r="T556" i="36" s="1"/>
  <c r="W74" i="4"/>
  <c r="W65" i="5" s="1"/>
  <c r="W64" i="5"/>
  <c r="T43" i="36"/>
  <c r="W51" i="5"/>
  <c r="T15" i="36" s="1"/>
  <c r="T588" i="36" s="1"/>
  <c r="W53" i="5"/>
  <c r="T29" i="36"/>
  <c r="T587" i="36" s="1"/>
  <c r="T69" i="36"/>
  <c r="U15" i="40"/>
  <c r="T49" i="36"/>
  <c r="T81" i="36" s="1"/>
  <c r="T83" i="36" s="1"/>
  <c r="T99" i="36" s="1"/>
  <c r="W63" i="4"/>
  <c r="W55" i="5" s="1"/>
  <c r="W54" i="5"/>
  <c r="W27" i="4" l="1"/>
  <c r="W24" i="5" s="1"/>
  <c r="W26" i="4"/>
  <c r="W22" i="5"/>
  <c r="W29" i="4"/>
  <c r="W31" i="4"/>
  <c r="W38" i="4"/>
  <c r="W33" i="5" s="1"/>
  <c r="W31" i="5"/>
  <c r="W37" i="4"/>
  <c r="W40" i="4"/>
  <c r="W42" i="4"/>
  <c r="T50" i="36"/>
  <c r="T87" i="36" s="1"/>
  <c r="U16" i="40"/>
  <c r="T70" i="36"/>
  <c r="T75" i="36"/>
  <c r="U21" i="40"/>
  <c r="T55" i="36"/>
  <c r="T92" i="36" s="1"/>
  <c r="U19" i="40"/>
  <c r="T53" i="36"/>
  <c r="T90" i="36" s="1"/>
  <c r="T73" i="36"/>
  <c r="T154" i="36"/>
  <c r="T164" i="36" s="1"/>
  <c r="U27" i="40"/>
  <c r="T74" i="36"/>
  <c r="U20" i="40"/>
  <c r="T54" i="36"/>
  <c r="T91" i="36" s="1"/>
  <c r="T111" i="36"/>
  <c r="T433" i="36"/>
  <c r="T430" i="36" s="1"/>
  <c r="W26" i="5" l="1"/>
  <c r="W30" i="4"/>
  <c r="W27" i="5" s="1"/>
  <c r="W23" i="5"/>
  <c r="T12" i="36" s="1"/>
  <c r="T495" i="36" s="1"/>
  <c r="T40" i="36"/>
  <c r="W25" i="5"/>
  <c r="T26" i="36"/>
  <c r="T494" i="36" s="1"/>
  <c r="W35" i="5"/>
  <c r="W41" i="4"/>
  <c r="W36" i="5" s="1"/>
  <c r="W32" i="5"/>
  <c r="T13" i="36" s="1"/>
  <c r="T526" i="36" s="1"/>
  <c r="T41" i="36"/>
  <c r="T27" i="36"/>
  <c r="T525" i="36" s="1"/>
  <c r="W34" i="5"/>
  <c r="T155" i="36"/>
  <c r="T165" i="36" s="1"/>
  <c r="U28" i="40"/>
  <c r="T100" i="36"/>
  <c r="X43" i="41"/>
  <c r="T105" i="36"/>
  <c r="X48" i="41"/>
  <c r="U31" i="40"/>
  <c r="T158" i="36"/>
  <c r="T168" i="36" s="1"/>
  <c r="T103" i="36"/>
  <c r="X46" i="41"/>
  <c r="T160" i="36"/>
  <c r="T170" i="36" s="1"/>
  <c r="U33" i="40"/>
  <c r="T159" i="36"/>
  <c r="T169" i="36" s="1"/>
  <c r="U32" i="40"/>
  <c r="X47" i="41"/>
  <c r="T104" i="36"/>
  <c r="U17" i="40" l="1"/>
  <c r="T51" i="36"/>
  <c r="T88" i="36" s="1"/>
  <c r="T71" i="36"/>
  <c r="U18" i="40"/>
  <c r="T52" i="36"/>
  <c r="T89" i="36" s="1"/>
  <c r="T72" i="36"/>
  <c r="T465" i="36"/>
  <c r="T462" i="36" s="1"/>
  <c r="T112" i="36"/>
  <c r="T558" i="36"/>
  <c r="T555" i="36" s="1"/>
  <c r="T115" i="36"/>
  <c r="T117" i="36"/>
  <c r="T620" i="36"/>
  <c r="T617" i="36" s="1"/>
  <c r="T116" i="36"/>
  <c r="T589" i="36"/>
  <c r="T586" i="36" s="1"/>
  <c r="T156" i="36" l="1"/>
  <c r="T166" i="36" s="1"/>
  <c r="U29" i="40"/>
  <c r="T101" i="36"/>
  <c r="X44" i="41"/>
  <c r="U30" i="40"/>
  <c r="T157" i="36"/>
  <c r="T167" i="36" s="1"/>
  <c r="T102" i="36"/>
  <c r="X45" i="41"/>
  <c r="X49" i="41" s="1"/>
  <c r="X54" i="41" s="1"/>
  <c r="X66" i="41" s="1"/>
  <c r="X29" i="41" s="1"/>
  <c r="X9" i="41" s="1"/>
  <c r="T171" i="36" l="1"/>
  <c r="T177" i="36" s="1"/>
  <c r="T496" i="36"/>
  <c r="T493" i="36" s="1"/>
  <c r="T113" i="36"/>
  <c r="X75" i="41"/>
  <c r="X106" i="41" s="1"/>
  <c r="T114" i="36"/>
  <c r="T527" i="36"/>
  <c r="T524" i="36" s="1"/>
  <c r="X58" i="41"/>
  <c r="X70" i="41" s="1"/>
  <c r="X79" i="41" s="1"/>
  <c r="X53" i="41"/>
  <c r="X65" i="41" s="1"/>
  <c r="X74" i="41" s="1"/>
  <c r="X56" i="41"/>
  <c r="X68" i="41" s="1"/>
  <c r="X77" i="41" s="1"/>
  <c r="X55" i="41"/>
  <c r="X67" i="41" s="1"/>
  <c r="X76" i="41" s="1"/>
  <c r="X57" i="41"/>
  <c r="X69" i="41" s="1"/>
  <c r="T178" i="36" l="1"/>
  <c r="T176" i="36"/>
  <c r="T179" i="36"/>
  <c r="T180" i="36"/>
  <c r="T181" i="36"/>
  <c r="T175" i="36"/>
  <c r="X83" i="41"/>
  <c r="X33" i="41"/>
  <c r="X13" i="41" s="1"/>
  <c r="X28" i="41"/>
  <c r="X8" i="41" s="1"/>
  <c r="T118" i="36"/>
  <c r="T123" i="36" s="1"/>
  <c r="T134" i="36" s="1"/>
  <c r="T147" i="36" s="1"/>
  <c r="X31" i="41"/>
  <c r="X11" i="41" s="1"/>
  <c r="X30" i="41"/>
  <c r="X10" i="41" s="1"/>
  <c r="X32" i="41"/>
  <c r="X12" i="41" s="1"/>
  <c r="X78" i="41"/>
  <c r="X87" i="41"/>
  <c r="X110" i="41"/>
  <c r="X84" i="41"/>
  <c r="X107" i="41"/>
  <c r="X85" i="41"/>
  <c r="X108" i="41"/>
  <c r="X105" i="41"/>
  <c r="X82" i="41"/>
  <c r="T214" i="36" l="1"/>
  <c r="T215" i="36" s="1"/>
  <c r="T231" i="36" s="1"/>
  <c r="T182" i="36"/>
  <c r="T137" i="36"/>
  <c r="T150" i="36" s="1"/>
  <c r="T135" i="36"/>
  <c r="T148" i="36" s="1"/>
  <c r="T133" i="36"/>
  <c r="T146" i="36" s="1"/>
  <c r="T132" i="36"/>
  <c r="T145" i="36" s="1"/>
  <c r="T136" i="36"/>
  <c r="T149" i="36" s="1"/>
  <c r="T138" i="36"/>
  <c r="T151" i="36" s="1"/>
  <c r="X109" i="41"/>
  <c r="X86" i="41"/>
  <c r="X88" i="41" s="1"/>
  <c r="T235" i="36" l="1"/>
  <c r="T219" i="36"/>
  <c r="T233" i="36"/>
  <c r="T220" i="36"/>
  <c r="T217" i="36"/>
  <c r="T218" i="36"/>
  <c r="T234" i="36"/>
  <c r="T230" i="36"/>
  <c r="T229" i="36"/>
  <c r="T232" i="36"/>
  <c r="T221" i="36"/>
  <c r="T152" i="36"/>
  <c r="T139" i="36"/>
  <c r="T141" i="36" s="1"/>
  <c r="T239" i="36" l="1"/>
  <c r="T240" i="36" s="1"/>
  <c r="T244" i="36" s="1"/>
  <c r="T192" i="36"/>
  <c r="T202" i="36" s="1"/>
  <c r="T196" i="36"/>
  <c r="T206" i="36" s="1"/>
  <c r="T195" i="36"/>
  <c r="T205" i="36" s="1"/>
  <c r="T191" i="36"/>
  <c r="T201" i="36" s="1"/>
  <c r="T193" i="36"/>
  <c r="T203" i="36" s="1"/>
  <c r="T190" i="36"/>
  <c r="T194" i="36"/>
  <c r="T204" i="36" s="1"/>
  <c r="T255" i="36" l="1"/>
  <c r="T260" i="36"/>
  <c r="T259" i="36"/>
  <c r="T258" i="36"/>
  <c r="T248" i="36"/>
  <c r="T242" i="36"/>
  <c r="T257" i="36"/>
  <c r="T256" i="36"/>
  <c r="T243" i="36"/>
  <c r="T254" i="36"/>
  <c r="T246" i="36"/>
  <c r="T200" i="36"/>
  <c r="T207" i="36" s="1"/>
  <c r="T197" i="36"/>
  <c r="T209" i="36" s="1"/>
  <c r="T222" i="36" s="1"/>
  <c r="T264" i="36" l="1"/>
  <c r="T265" i="36" s="1"/>
  <c r="T284" i="36" s="1"/>
  <c r="T223" i="36"/>
  <c r="T224" i="36" s="1"/>
  <c r="T226" i="36" s="1"/>
  <c r="T280" i="36" l="1"/>
  <c r="T267" i="36"/>
  <c r="T268" i="36"/>
  <c r="T269" i="36"/>
  <c r="T270" i="36"/>
  <c r="T281" i="36"/>
  <c r="T279" i="36"/>
  <c r="T273" i="36"/>
  <c r="T282" i="36"/>
  <c r="T283" i="36"/>
  <c r="T271" i="36"/>
  <c r="T285" i="36"/>
  <c r="T245" i="36"/>
  <c r="T247" i="36"/>
  <c r="T289" i="36" l="1"/>
  <c r="T290" i="36" s="1"/>
  <c r="T293" i="36" s="1"/>
  <c r="T249" i="36"/>
  <c r="T251" i="36" s="1"/>
  <c r="T272" i="36" s="1"/>
  <c r="T274" i="36" s="1"/>
  <c r="T276" i="36" s="1"/>
  <c r="T307" i="36" l="1"/>
  <c r="T298" i="36"/>
  <c r="T297" i="36"/>
  <c r="T309" i="36"/>
  <c r="T308" i="36"/>
  <c r="T310" i="36"/>
  <c r="T306" i="36"/>
  <c r="T304" i="36"/>
  <c r="T305" i="36"/>
  <c r="T292" i="36"/>
  <c r="T296" i="36"/>
  <c r="T294" i="36"/>
  <c r="T295" i="36"/>
  <c r="T299" i="36" l="1"/>
  <c r="T301" i="36" s="1"/>
  <c r="T314" i="36"/>
  <c r="T315" i="36" s="1"/>
  <c r="T322" i="36" s="1"/>
  <c r="T335" i="36" l="1"/>
  <c r="T318" i="36"/>
  <c r="T334" i="36"/>
  <c r="T323" i="36"/>
  <c r="T319" i="36"/>
  <c r="T331" i="36"/>
  <c r="T333" i="36"/>
  <c r="T317" i="36"/>
  <c r="T321" i="36"/>
  <c r="T329" i="36"/>
  <c r="T330" i="36"/>
  <c r="T332" i="36"/>
  <c r="T320" i="36"/>
  <c r="T339" i="36" l="1"/>
  <c r="T340" i="36" s="1"/>
  <c r="T354" i="36" s="1"/>
  <c r="T324" i="36"/>
  <c r="T326" i="36" s="1"/>
  <c r="T359" i="36" l="1"/>
  <c r="T343" i="36"/>
  <c r="T358" i="36"/>
  <c r="T357" i="36"/>
  <c r="T346" i="36"/>
  <c r="T355" i="36"/>
  <c r="T345" i="36"/>
  <c r="T342" i="36"/>
  <c r="T348" i="36"/>
  <c r="T347" i="36"/>
  <c r="T344" i="36"/>
  <c r="T356" i="36"/>
  <c r="T360" i="36"/>
  <c r="T364" i="36" l="1"/>
  <c r="T365" i="36" s="1"/>
  <c r="T382" i="36" s="1"/>
  <c r="T349" i="36"/>
  <c r="T351" i="36" s="1"/>
  <c r="T369" i="36" l="1"/>
  <c r="T392" i="36" s="1"/>
  <c r="T403" i="36" s="1"/>
  <c r="T383" i="36"/>
  <c r="T381" i="36"/>
  <c r="T371" i="36"/>
  <c r="T394" i="36" s="1"/>
  <c r="T421" i="36" s="1"/>
  <c r="T554" i="36" s="1"/>
  <c r="T561" i="36" s="1"/>
  <c r="T565" i="36" s="1"/>
  <c r="T571" i="36" s="1"/>
  <c r="T380" i="36"/>
  <c r="T385" i="36"/>
  <c r="T373" i="36"/>
  <c r="T396" i="36" s="1"/>
  <c r="T384" i="36"/>
  <c r="T367" i="36"/>
  <c r="T390" i="36" s="1"/>
  <c r="T417" i="36" s="1"/>
  <c r="T429" i="36" s="1"/>
  <c r="T436" i="36" s="1"/>
  <c r="T440" i="36" s="1"/>
  <c r="T447" i="36" s="1"/>
  <c r="T370" i="36"/>
  <c r="T393" i="36" s="1"/>
  <c r="T404" i="36" s="1"/>
  <c r="T372" i="36"/>
  <c r="T395" i="36" s="1"/>
  <c r="T406" i="36" s="1"/>
  <c r="T368" i="36"/>
  <c r="T391" i="36" s="1"/>
  <c r="T418" i="36" s="1"/>
  <c r="T461" i="36" s="1"/>
  <c r="T468" i="36" s="1"/>
  <c r="T471" i="36" s="1"/>
  <c r="T477" i="36" s="1"/>
  <c r="T379" i="36"/>
  <c r="T419" i="36" l="1"/>
  <c r="T492" i="36" s="1"/>
  <c r="T499" i="36" s="1"/>
  <c r="T501" i="36" s="1"/>
  <c r="T507" i="36" s="1"/>
  <c r="T420" i="36"/>
  <c r="T523" i="36" s="1"/>
  <c r="T530" i="36" s="1"/>
  <c r="T534" i="36" s="1"/>
  <c r="T540" i="36" s="1"/>
  <c r="T401" i="36"/>
  <c r="T422" i="36"/>
  <c r="T585" i="36" s="1"/>
  <c r="T592" i="36" s="1"/>
  <c r="T596" i="36" s="1"/>
  <c r="T602" i="36" s="1"/>
  <c r="T563" i="36"/>
  <c r="T569" i="36" s="1"/>
  <c r="T564" i="36"/>
  <c r="T570" i="36" s="1"/>
  <c r="T438" i="36"/>
  <c r="T445" i="36" s="1"/>
  <c r="T374" i="36"/>
  <c r="T376" i="36" s="1"/>
  <c r="T439" i="36"/>
  <c r="T446" i="36" s="1"/>
  <c r="T470" i="36"/>
  <c r="T476" i="36" s="1"/>
  <c r="T402" i="36"/>
  <c r="T405" i="36"/>
  <c r="T423" i="36"/>
  <c r="T616" i="36" s="1"/>
  <c r="T623" i="36" s="1"/>
  <c r="T407" i="36"/>
  <c r="T472" i="36"/>
  <c r="T478" i="36" s="1"/>
  <c r="T397" i="36"/>
  <c r="T502" i="36"/>
  <c r="T508" i="36" s="1"/>
  <c r="T503" i="36" l="1"/>
  <c r="T509" i="36" s="1"/>
  <c r="T532" i="36"/>
  <c r="T538" i="36" s="1"/>
  <c r="T533" i="36"/>
  <c r="T539" i="36" s="1"/>
  <c r="T595" i="36"/>
  <c r="T601" i="36" s="1"/>
  <c r="T594" i="36"/>
  <c r="T600" i="36" s="1"/>
  <c r="T475" i="36"/>
  <c r="T441" i="36"/>
  <c r="T449" i="36" s="1"/>
  <c r="T450" i="36" s="1"/>
  <c r="T455" i="36" s="1"/>
  <c r="T666" i="36" s="1"/>
  <c r="T473" i="36"/>
  <c r="T480" i="36" s="1"/>
  <c r="T481" i="36" s="1"/>
  <c r="T486" i="36" s="1"/>
  <c r="T667" i="36" s="1"/>
  <c r="T715" i="36" s="1"/>
  <c r="T568" i="36"/>
  <c r="T566" i="36"/>
  <c r="T573" i="36" s="1"/>
  <c r="T574" i="36" s="1"/>
  <c r="T627" i="36"/>
  <c r="T633" i="36" s="1"/>
  <c r="T626" i="36"/>
  <c r="T632" i="36" s="1"/>
  <c r="T625" i="36"/>
  <c r="T506" i="36"/>
  <c r="T444" i="36"/>
  <c r="T504" i="36" l="1"/>
  <c r="T511" i="36" s="1"/>
  <c r="T512" i="36" s="1"/>
  <c r="T513" i="36" s="1"/>
  <c r="T518" i="36" s="1"/>
  <c r="T679" i="36" s="1"/>
  <c r="T728" i="36" s="1"/>
  <c r="T537" i="36"/>
  <c r="T535" i="36"/>
  <c r="T542" i="36" s="1"/>
  <c r="T543" i="36" s="1"/>
  <c r="T544" i="36" s="1"/>
  <c r="T549" i="36" s="1"/>
  <c r="T680" i="36" s="1"/>
  <c r="T729" i="36" s="1"/>
  <c r="T599" i="36"/>
  <c r="T482" i="36"/>
  <c r="T487" i="36" s="1"/>
  <c r="T678" i="36" s="1"/>
  <c r="T727" i="36" s="1"/>
  <c r="T597" i="36"/>
  <c r="T604" i="36" s="1"/>
  <c r="T605" i="36" s="1"/>
  <c r="T610" i="36" s="1"/>
  <c r="T671" i="36" s="1"/>
  <c r="T719" i="36" s="1"/>
  <c r="T631" i="36"/>
  <c r="T630" i="36" s="1"/>
  <c r="T628" i="36"/>
  <c r="T635" i="36" s="1"/>
  <c r="T579" i="36"/>
  <c r="T670" i="36" s="1"/>
  <c r="T718" i="36" s="1"/>
  <c r="T575" i="36"/>
  <c r="T451" i="36"/>
  <c r="T514" i="36" l="1"/>
  <c r="T519" i="36" s="1"/>
  <c r="T690" i="36" s="1"/>
  <c r="T702" i="36" s="1"/>
  <c r="T754" i="36" s="1"/>
  <c r="T548" i="36"/>
  <c r="T669" i="36" s="1"/>
  <c r="T717" i="36" s="1"/>
  <c r="T517" i="36"/>
  <c r="T668" i="36" s="1"/>
  <c r="T716" i="36" s="1"/>
  <c r="T545" i="36"/>
  <c r="T550" i="36" s="1"/>
  <c r="T691" i="36" s="1"/>
  <c r="T741" i="36" s="1"/>
  <c r="T483" i="36"/>
  <c r="T488" i="36" s="1"/>
  <c r="T689" i="36" s="1"/>
  <c r="T739" i="36" s="1"/>
  <c r="T636" i="36"/>
  <c r="T637" i="36" s="1"/>
  <c r="T642" i="36" s="1"/>
  <c r="T683" i="36" s="1"/>
  <c r="T732" i="36" s="1"/>
  <c r="T606" i="36"/>
  <c r="T607" i="36" s="1"/>
  <c r="T612" i="36" s="1"/>
  <c r="T693" i="36" s="1"/>
  <c r="T743" i="36" s="1"/>
  <c r="T580" i="36"/>
  <c r="T681" i="36" s="1"/>
  <c r="T730" i="36" s="1"/>
  <c r="T576" i="36"/>
  <c r="T581" i="36" s="1"/>
  <c r="T692" i="36" s="1"/>
  <c r="T456" i="36"/>
  <c r="T677" i="36" s="1"/>
  <c r="T726" i="36" s="1"/>
  <c r="T452" i="36"/>
  <c r="T457" i="36" s="1"/>
  <c r="T688" i="36" s="1"/>
  <c r="W28" i="4" l="1"/>
  <c r="X24" i="4" s="1"/>
  <c r="X27" i="4" s="1"/>
  <c r="X24" i="5" s="1"/>
  <c r="U26" i="36" s="1"/>
  <c r="U494" i="36" s="1"/>
  <c r="T703" i="36"/>
  <c r="U7" i="40" s="1"/>
  <c r="T740" i="36"/>
  <c r="U6" i="40"/>
  <c r="T701" i="36"/>
  <c r="T753" i="36" s="1"/>
  <c r="T641" i="36"/>
  <c r="T672" i="36" s="1"/>
  <c r="T720" i="36" s="1"/>
  <c r="T705" i="36"/>
  <c r="T757" i="36" s="1"/>
  <c r="T638" i="36"/>
  <c r="T643" i="36" s="1"/>
  <c r="T694" i="36" s="1"/>
  <c r="T611" i="36"/>
  <c r="T682" i="36" s="1"/>
  <c r="T731" i="36" s="1"/>
  <c r="T742" i="36"/>
  <c r="T704" i="36"/>
  <c r="T700" i="36"/>
  <c r="T738" i="36"/>
  <c r="W39" i="4" l="1"/>
  <c r="X35" i="4" s="1"/>
  <c r="X40" i="4" s="1"/>
  <c r="T755" i="36"/>
  <c r="X25" i="5"/>
  <c r="X26" i="4"/>
  <c r="W17" i="4"/>
  <c r="X14" i="4" s="1"/>
  <c r="X15" i="4" s="1"/>
  <c r="X31" i="4"/>
  <c r="X29" i="4"/>
  <c r="X26" i="5" s="1"/>
  <c r="X22" i="5"/>
  <c r="U5" i="40"/>
  <c r="T663" i="36"/>
  <c r="U9" i="40"/>
  <c r="W61" i="4"/>
  <c r="X58" i="4" s="1"/>
  <c r="X59" i="4" s="1"/>
  <c r="T706" i="36"/>
  <c r="T744" i="36"/>
  <c r="U8" i="40"/>
  <c r="W49" i="4"/>
  <c r="X46" i="4" s="1"/>
  <c r="T756" i="36"/>
  <c r="W9" i="4"/>
  <c r="X7" i="4" s="1"/>
  <c r="T752" i="36"/>
  <c r="U4" i="40"/>
  <c r="X42" i="4" l="1"/>
  <c r="X38" i="4"/>
  <c r="X33" i="5" s="1"/>
  <c r="U27" i="36" s="1"/>
  <c r="U525" i="36" s="1"/>
  <c r="X37" i="4"/>
  <c r="X30" i="4"/>
  <c r="X27" i="5" s="1"/>
  <c r="X31" i="5"/>
  <c r="U41" i="36" s="1"/>
  <c r="X13" i="5"/>
  <c r="U39" i="36" s="1"/>
  <c r="X18" i="4"/>
  <c r="X19" i="4" s="1"/>
  <c r="X18" i="5" s="1"/>
  <c r="X20" i="4"/>
  <c r="X16" i="4"/>
  <c r="X15" i="5" s="1"/>
  <c r="U25" i="36" s="1"/>
  <c r="U463" i="36" s="1"/>
  <c r="U40" i="36"/>
  <c r="X23" i="5"/>
  <c r="U12" i="36" s="1"/>
  <c r="U495" i="36" s="1"/>
  <c r="X62" i="4"/>
  <c r="X54" i="5" s="1"/>
  <c r="X50" i="5"/>
  <c r="X51" i="5" s="1"/>
  <c r="U15" i="36" s="1"/>
  <c r="U588" i="36" s="1"/>
  <c r="X64" i="4"/>
  <c r="X60" i="4"/>
  <c r="X52" i="5" s="1"/>
  <c r="X53" i="5" s="1"/>
  <c r="W72" i="4"/>
  <c r="X69" i="4" s="1"/>
  <c r="U10" i="40"/>
  <c r="T758" i="36"/>
  <c r="X50" i="4"/>
  <c r="X40" i="5"/>
  <c r="X52" i="4"/>
  <c r="X48" i="4"/>
  <c r="X42" i="5" s="1"/>
  <c r="X47" i="4"/>
  <c r="X35" i="5"/>
  <c r="X41" i="4"/>
  <c r="X36" i="5" s="1"/>
  <c r="X34" i="5"/>
  <c r="X10" i="4"/>
  <c r="X7" i="5" s="1"/>
  <c r="X8" i="5" s="1"/>
  <c r="X5" i="5"/>
  <c r="X8" i="4"/>
  <c r="X32" i="5" l="1"/>
  <c r="U13" i="36" s="1"/>
  <c r="U526" i="36" s="1"/>
  <c r="X14" i="5"/>
  <c r="U11" i="36" s="1"/>
  <c r="U464" i="36" s="1"/>
  <c r="X17" i="5"/>
  <c r="X16" i="5"/>
  <c r="X63" i="4"/>
  <c r="X55" i="5" s="1"/>
  <c r="U51" i="36"/>
  <c r="U88" i="36" s="1"/>
  <c r="V17" i="40"/>
  <c r="U71" i="36"/>
  <c r="U43" i="36"/>
  <c r="U54" i="36" s="1"/>
  <c r="U91" i="36" s="1"/>
  <c r="U29" i="36"/>
  <c r="U587" i="36" s="1"/>
  <c r="X60" i="5"/>
  <c r="X75" i="4"/>
  <c r="X71" i="4"/>
  <c r="X62" i="5" s="1"/>
  <c r="X70" i="4"/>
  <c r="X73" i="4"/>
  <c r="U28" i="36"/>
  <c r="U556" i="36" s="1"/>
  <c r="X43" i="5"/>
  <c r="X41" i="5"/>
  <c r="U14" i="36" s="1"/>
  <c r="U557" i="36" s="1"/>
  <c r="U42" i="36"/>
  <c r="X44" i="5"/>
  <c r="X51" i="4"/>
  <c r="X45" i="5" s="1"/>
  <c r="V18" i="40"/>
  <c r="U72" i="36"/>
  <c r="U52" i="36"/>
  <c r="U89" i="36" s="1"/>
  <c r="U70" i="36"/>
  <c r="U50" i="36"/>
  <c r="U87" i="36" s="1"/>
  <c r="V16" i="40"/>
  <c r="X6" i="5"/>
  <c r="U10" i="36" s="1"/>
  <c r="U432" i="36" s="1"/>
  <c r="X9" i="5"/>
  <c r="U38" i="36"/>
  <c r="V20" i="40" l="1"/>
  <c r="V29" i="40"/>
  <c r="U156" i="36"/>
  <c r="U166" i="36" s="1"/>
  <c r="U101" i="36"/>
  <c r="Y44" i="41"/>
  <c r="U74" i="36"/>
  <c r="U159" i="36" s="1"/>
  <c r="U169" i="36" s="1"/>
  <c r="U30" i="36"/>
  <c r="U618" i="36" s="1"/>
  <c r="X63" i="5"/>
  <c r="X74" i="4"/>
  <c r="X65" i="5" s="1"/>
  <c r="X64" i="5"/>
  <c r="X61" i="5"/>
  <c r="U16" i="36" s="1"/>
  <c r="U619" i="36" s="1"/>
  <c r="U44" i="36"/>
  <c r="Y47" i="41"/>
  <c r="U104" i="36"/>
  <c r="U73" i="36"/>
  <c r="U53" i="36"/>
  <c r="U90" i="36" s="1"/>
  <c r="V19" i="40"/>
  <c r="Y45" i="41"/>
  <c r="U102" i="36"/>
  <c r="U157" i="36"/>
  <c r="U167" i="36" s="1"/>
  <c r="V30" i="40"/>
  <c r="U49" i="36"/>
  <c r="U81" i="36" s="1"/>
  <c r="U83" i="36" s="1"/>
  <c r="U99" i="36" s="1"/>
  <c r="V15" i="40"/>
  <c r="U69" i="36"/>
  <c r="U100" i="36"/>
  <c r="Y43" i="41"/>
  <c r="U155" i="36"/>
  <c r="U165" i="36" s="1"/>
  <c r="V28" i="40"/>
  <c r="U496" i="36" l="1"/>
  <c r="U493" i="36" s="1"/>
  <c r="U113" i="36"/>
  <c r="V32" i="40"/>
  <c r="V21" i="40"/>
  <c r="U75" i="36"/>
  <c r="U55" i="36"/>
  <c r="U92" i="36" s="1"/>
  <c r="U116" i="36"/>
  <c r="U589" i="36"/>
  <c r="U586" i="36" s="1"/>
  <c r="V31" i="40"/>
  <c r="U158" i="36"/>
  <c r="U168" i="36" s="1"/>
  <c r="U103" i="36"/>
  <c r="Y46" i="41"/>
  <c r="U527" i="36"/>
  <c r="U524" i="36" s="1"/>
  <c r="U114" i="36"/>
  <c r="U433" i="36"/>
  <c r="U430" i="36" s="1"/>
  <c r="U111" i="36"/>
  <c r="U112" i="36"/>
  <c r="U465" i="36"/>
  <c r="U462" i="36" s="1"/>
  <c r="V27" i="40"/>
  <c r="U154" i="36"/>
  <c r="U164" i="36" s="1"/>
  <c r="Y48" i="41" l="1"/>
  <c r="Y49" i="41" s="1"/>
  <c r="Y55" i="41" s="1"/>
  <c r="Y67" i="41" s="1"/>
  <c r="Y76" i="41" s="1"/>
  <c r="Y107" i="41" s="1"/>
  <c r="U105" i="36"/>
  <c r="V33" i="40"/>
  <c r="U160" i="36"/>
  <c r="U170" i="36" s="1"/>
  <c r="U171" i="36" s="1"/>
  <c r="U175" i="36" s="1"/>
  <c r="U115" i="36"/>
  <c r="U558" i="36"/>
  <c r="U555" i="36" s="1"/>
  <c r="Y58" i="41" l="1"/>
  <c r="Y70" i="41" s="1"/>
  <c r="Y53" i="41"/>
  <c r="Y65" i="41" s="1"/>
  <c r="Y28" i="41" s="1"/>
  <c r="Y8" i="41" s="1"/>
  <c r="Y57" i="41"/>
  <c r="Y69" i="41" s="1"/>
  <c r="Y32" i="41" s="1"/>
  <c r="Y12" i="41" s="1"/>
  <c r="Y54" i="41"/>
  <c r="Y66" i="41" s="1"/>
  <c r="Y29" i="41" s="1"/>
  <c r="Y9" i="41" s="1"/>
  <c r="Y56" i="41"/>
  <c r="Y68" i="41" s="1"/>
  <c r="Y31" i="41" s="1"/>
  <c r="Y11" i="41" s="1"/>
  <c r="Y74" i="41"/>
  <c r="Y82" i="41" s="1"/>
  <c r="U117" i="36"/>
  <c r="U118" i="36" s="1"/>
  <c r="U123" i="36" s="1"/>
  <c r="U620" i="36"/>
  <c r="U617" i="36" s="1"/>
  <c r="Y30" i="41"/>
  <c r="Y10" i="41" s="1"/>
  <c r="Y84" i="41"/>
  <c r="Y78" i="41"/>
  <c r="Y33" i="41"/>
  <c r="Y13" i="41" s="1"/>
  <c r="Y79" i="41"/>
  <c r="U177" i="36"/>
  <c r="U179" i="36"/>
  <c r="U178" i="36"/>
  <c r="U180" i="36"/>
  <c r="U181" i="36"/>
  <c r="U176" i="36"/>
  <c r="Y75" i="41" l="1"/>
  <c r="Y106" i="41" s="1"/>
  <c r="Y77" i="41"/>
  <c r="Y85" i="41" s="1"/>
  <c r="Y105" i="41"/>
  <c r="U136" i="36"/>
  <c r="U149" i="36" s="1"/>
  <c r="U133" i="36"/>
  <c r="U146" i="36" s="1"/>
  <c r="U135" i="36"/>
  <c r="U148" i="36" s="1"/>
  <c r="U137" i="36"/>
  <c r="U150" i="36" s="1"/>
  <c r="U138" i="36"/>
  <c r="U151" i="36" s="1"/>
  <c r="U132" i="36"/>
  <c r="U145" i="36" s="1"/>
  <c r="U134" i="36"/>
  <c r="U147" i="36" s="1"/>
  <c r="Y86" i="41"/>
  <c r="Y109" i="41"/>
  <c r="Y110" i="41"/>
  <c r="Y87" i="41"/>
  <c r="U182" i="36"/>
  <c r="U214" i="36"/>
  <c r="U215" i="36" s="1"/>
  <c r="Y108" i="41" l="1"/>
  <c r="Y83" i="41"/>
  <c r="Y88" i="41" s="1"/>
  <c r="U139" i="36"/>
  <c r="U141" i="36" s="1"/>
  <c r="U194" i="36" s="1"/>
  <c r="U204" i="36" s="1"/>
  <c r="U152" i="36"/>
  <c r="U231" i="36"/>
  <c r="U223" i="36"/>
  <c r="U232" i="36"/>
  <c r="U233" i="36"/>
  <c r="U219" i="36"/>
  <c r="U230" i="36"/>
  <c r="U218" i="36"/>
  <c r="U229" i="36"/>
  <c r="U235" i="36"/>
  <c r="U217" i="36"/>
  <c r="U221" i="36"/>
  <c r="U234" i="36"/>
  <c r="U192" i="36" l="1"/>
  <c r="U202" i="36" s="1"/>
  <c r="U196" i="36"/>
  <c r="U206" i="36" s="1"/>
  <c r="U190" i="36"/>
  <c r="U200" i="36" s="1"/>
  <c r="U195" i="36"/>
  <c r="U205" i="36" s="1"/>
  <c r="U193" i="36"/>
  <c r="U203" i="36" s="1"/>
  <c r="U191" i="36"/>
  <c r="U201" i="36" s="1"/>
  <c r="U239" i="36"/>
  <c r="U240" i="36" s="1"/>
  <c r="U207" i="36" l="1"/>
  <c r="U197" i="36"/>
  <c r="U209" i="36" s="1"/>
  <c r="U220" i="36" s="1"/>
  <c r="U222" i="36"/>
  <c r="U248" i="36"/>
  <c r="U243" i="36"/>
  <c r="U242" i="36"/>
  <c r="U255" i="36"/>
  <c r="U260" i="36"/>
  <c r="U244" i="36"/>
  <c r="U258" i="36"/>
  <c r="U256" i="36"/>
  <c r="U254" i="36"/>
  <c r="U245" i="36"/>
  <c r="U259" i="36"/>
  <c r="U246" i="36"/>
  <c r="U257" i="36"/>
  <c r="U224" i="36" l="1"/>
  <c r="U226" i="36" s="1"/>
  <c r="U247" i="36" s="1"/>
  <c r="U249" i="36" s="1"/>
  <c r="U251" i="36" s="1"/>
  <c r="U264" i="36"/>
  <c r="U265" i="36" s="1"/>
  <c r="U279" i="36" l="1"/>
  <c r="U267" i="36"/>
  <c r="U273" i="36"/>
  <c r="U272" i="36"/>
  <c r="U283" i="36"/>
  <c r="U270" i="36"/>
  <c r="U271" i="36"/>
  <c r="U282" i="36"/>
  <c r="U281" i="36"/>
  <c r="U280" i="36"/>
  <c r="U284" i="36"/>
  <c r="U268" i="36"/>
  <c r="U269" i="36"/>
  <c r="U285" i="36"/>
  <c r="U274" i="36" l="1"/>
  <c r="U276" i="36" s="1"/>
  <c r="U289" i="36"/>
  <c r="U290" i="36" s="1"/>
  <c r="U304" i="36" l="1"/>
  <c r="U298" i="36"/>
  <c r="U294" i="36"/>
  <c r="U307" i="36"/>
  <c r="U296" i="36"/>
  <c r="U292" i="36"/>
  <c r="U293" i="36"/>
  <c r="U297" i="36"/>
  <c r="U308" i="36"/>
  <c r="U305" i="36"/>
  <c r="U309" i="36"/>
  <c r="U310" i="36"/>
  <c r="U306" i="36"/>
  <c r="U295" i="36"/>
  <c r="U299" i="36" l="1"/>
  <c r="U301" i="36" s="1"/>
  <c r="U314" i="36"/>
  <c r="U315" i="36" s="1"/>
  <c r="U331" i="36" l="1"/>
  <c r="U334" i="36"/>
  <c r="U330" i="36"/>
  <c r="U320" i="36"/>
  <c r="U318" i="36"/>
  <c r="U332" i="36"/>
  <c r="U329" i="36"/>
  <c r="U317" i="36"/>
  <c r="U333" i="36"/>
  <c r="U322" i="36"/>
  <c r="U323" i="36"/>
  <c r="U321" i="36"/>
  <c r="U319" i="36"/>
  <c r="U335" i="36"/>
  <c r="U339" i="36" l="1"/>
  <c r="U340" i="36" s="1"/>
  <c r="U347" i="36" s="1"/>
  <c r="U324" i="36"/>
  <c r="U326" i="36" s="1"/>
  <c r="U345" i="36" l="1"/>
  <c r="U344" i="36"/>
  <c r="U342" i="36"/>
  <c r="U356" i="36"/>
  <c r="U357" i="36"/>
  <c r="U355" i="36"/>
  <c r="U360" i="36"/>
  <c r="U346" i="36"/>
  <c r="U358" i="36"/>
  <c r="U348" i="36"/>
  <c r="U343" i="36"/>
  <c r="U359" i="36"/>
  <c r="U354" i="36"/>
  <c r="U349" i="36" l="1"/>
  <c r="U351" i="36" s="1"/>
  <c r="U364" i="36"/>
  <c r="U365" i="36" s="1"/>
  <c r="U373" i="36" s="1"/>
  <c r="U396" i="36" s="1"/>
  <c r="U385" i="36" l="1"/>
  <c r="U369" i="36"/>
  <c r="U392" i="36" s="1"/>
  <c r="U403" i="36" s="1"/>
  <c r="U370" i="36"/>
  <c r="U393" i="36" s="1"/>
  <c r="U420" i="36" s="1"/>
  <c r="U523" i="36" s="1"/>
  <c r="U530" i="36" s="1"/>
  <c r="U381" i="36"/>
  <c r="U367" i="36"/>
  <c r="U390" i="36" s="1"/>
  <c r="U380" i="36"/>
  <c r="U372" i="36"/>
  <c r="U395" i="36" s="1"/>
  <c r="U422" i="36" s="1"/>
  <c r="U585" i="36" s="1"/>
  <c r="U592" i="36" s="1"/>
  <c r="U382" i="36"/>
  <c r="U368" i="36"/>
  <c r="U391" i="36" s="1"/>
  <c r="U402" i="36" s="1"/>
  <c r="U384" i="36"/>
  <c r="U371" i="36"/>
  <c r="U394" i="36" s="1"/>
  <c r="U405" i="36" s="1"/>
  <c r="U383" i="36"/>
  <c r="U379" i="36"/>
  <c r="U407" i="36"/>
  <c r="U423" i="36"/>
  <c r="U616" i="36" s="1"/>
  <c r="U623" i="36" s="1"/>
  <c r="U419" i="36" l="1"/>
  <c r="U492" i="36" s="1"/>
  <c r="U499" i="36" s="1"/>
  <c r="U503" i="36" s="1"/>
  <c r="U509" i="36" s="1"/>
  <c r="U418" i="36"/>
  <c r="U461" i="36" s="1"/>
  <c r="U468" i="36" s="1"/>
  <c r="U472" i="36" s="1"/>
  <c r="U478" i="36" s="1"/>
  <c r="U404" i="36"/>
  <c r="U406" i="36"/>
  <c r="U421" i="36"/>
  <c r="U554" i="36" s="1"/>
  <c r="U561" i="36" s="1"/>
  <c r="U564" i="36" s="1"/>
  <c r="U570" i="36" s="1"/>
  <c r="U374" i="36"/>
  <c r="U376" i="36" s="1"/>
  <c r="U595" i="36"/>
  <c r="U594" i="36"/>
  <c r="U596" i="36"/>
  <c r="U602" i="36" s="1"/>
  <c r="U626" i="36"/>
  <c r="U625" i="36"/>
  <c r="U627" i="36"/>
  <c r="U633" i="36" s="1"/>
  <c r="U417" i="36"/>
  <c r="U429" i="36" s="1"/>
  <c r="U436" i="36" s="1"/>
  <c r="U401" i="36"/>
  <c r="U397" i="36"/>
  <c r="U534" i="36"/>
  <c r="U540" i="36" s="1"/>
  <c r="U533" i="36"/>
  <c r="U532" i="36"/>
  <c r="U502" i="36" l="1"/>
  <c r="U508" i="36" s="1"/>
  <c r="U501" i="36"/>
  <c r="U470" i="36"/>
  <c r="U476" i="36" s="1"/>
  <c r="U471" i="36"/>
  <c r="U477" i="36" s="1"/>
  <c r="U565" i="36"/>
  <c r="U571" i="36" s="1"/>
  <c r="U563" i="36"/>
  <c r="U569" i="36" s="1"/>
  <c r="U439" i="36"/>
  <c r="U446" i="36" s="1"/>
  <c r="U438" i="36"/>
  <c r="U440" i="36"/>
  <c r="U447" i="36" s="1"/>
  <c r="U631" i="36"/>
  <c r="U628" i="36"/>
  <c r="U635" i="36" s="1"/>
  <c r="U632" i="36"/>
  <c r="U600" i="36"/>
  <c r="U597" i="36"/>
  <c r="U604" i="36" s="1"/>
  <c r="U539" i="36"/>
  <c r="U538" i="36"/>
  <c r="U535" i="36"/>
  <c r="U542" i="36" s="1"/>
  <c r="U507" i="36"/>
  <c r="U601" i="36"/>
  <c r="U506" i="36" l="1"/>
  <c r="U504" i="36"/>
  <c r="U511" i="36" s="1"/>
  <c r="U512" i="36" s="1"/>
  <c r="U473" i="36"/>
  <c r="U480" i="36" s="1"/>
  <c r="U481" i="36" s="1"/>
  <c r="U486" i="36" s="1"/>
  <c r="U667" i="36" s="1"/>
  <c r="U715" i="36" s="1"/>
  <c r="U568" i="36"/>
  <c r="U475" i="36"/>
  <c r="U566" i="36"/>
  <c r="U573" i="36" s="1"/>
  <c r="U574" i="36" s="1"/>
  <c r="U579" i="36" s="1"/>
  <c r="U670" i="36" s="1"/>
  <c r="U718" i="36" s="1"/>
  <c r="U630" i="36"/>
  <c r="U636" i="36"/>
  <c r="U641" i="36" s="1"/>
  <c r="U672" i="36" s="1"/>
  <c r="U720" i="36" s="1"/>
  <c r="U537" i="36"/>
  <c r="U605" i="36"/>
  <c r="U599" i="36"/>
  <c r="U445" i="36"/>
  <c r="U441" i="36"/>
  <c r="U449" i="36" s="1"/>
  <c r="U543" i="36"/>
  <c r="U548" i="36" s="1"/>
  <c r="U669" i="36" s="1"/>
  <c r="U717" i="36" s="1"/>
  <c r="U575" i="36" l="1"/>
  <c r="U580" i="36" s="1"/>
  <c r="U681" i="36" s="1"/>
  <c r="U730" i="36" s="1"/>
  <c r="U517" i="36"/>
  <c r="U668" i="36" s="1"/>
  <c r="U716" i="36" s="1"/>
  <c r="U606" i="36"/>
  <c r="U610" i="36"/>
  <c r="U671" i="36" s="1"/>
  <c r="U719" i="36" s="1"/>
  <c r="U482" i="36"/>
  <c r="U637" i="36"/>
  <c r="U544" i="36"/>
  <c r="U549" i="36" s="1"/>
  <c r="U680" i="36" s="1"/>
  <c r="U729" i="36" s="1"/>
  <c r="U444" i="36"/>
  <c r="U450" i="36"/>
  <c r="U455" i="36" s="1"/>
  <c r="U666" i="36" s="1"/>
  <c r="U513" i="36"/>
  <c r="U518" i="36" s="1"/>
  <c r="U679" i="36" s="1"/>
  <c r="U728" i="36" s="1"/>
  <c r="U576" i="36" l="1"/>
  <c r="U581" i="36" s="1"/>
  <c r="U692" i="36" s="1"/>
  <c r="U704" i="36" s="1"/>
  <c r="U487" i="36"/>
  <c r="U678" i="36" s="1"/>
  <c r="U727" i="36" s="1"/>
  <c r="U483" i="36"/>
  <c r="U488" i="36" s="1"/>
  <c r="U689" i="36" s="1"/>
  <c r="U611" i="36"/>
  <c r="U682" i="36" s="1"/>
  <c r="U731" i="36" s="1"/>
  <c r="U607" i="36"/>
  <c r="U612" i="36" s="1"/>
  <c r="U693" i="36" s="1"/>
  <c r="U451" i="36"/>
  <c r="U456" i="36" s="1"/>
  <c r="U677" i="36" s="1"/>
  <c r="U726" i="36" s="1"/>
  <c r="U514" i="36"/>
  <c r="U519" i="36" s="1"/>
  <c r="U690" i="36" s="1"/>
  <c r="U663" i="36"/>
  <c r="U642" i="36"/>
  <c r="U683" i="36" s="1"/>
  <c r="U732" i="36" s="1"/>
  <c r="U638" i="36"/>
  <c r="U643" i="36" s="1"/>
  <c r="U694" i="36" s="1"/>
  <c r="U545" i="36"/>
  <c r="U550" i="36" s="1"/>
  <c r="U691" i="36" s="1"/>
  <c r="U742" i="36" l="1"/>
  <c r="U706" i="36"/>
  <c r="U744" i="36"/>
  <c r="V8" i="40"/>
  <c r="X49" i="4"/>
  <c r="Y46" i="4" s="1"/>
  <c r="U756" i="36"/>
  <c r="U701" i="36"/>
  <c r="U739" i="36"/>
  <c r="U452" i="36"/>
  <c r="U457" i="36" s="1"/>
  <c r="U688" i="36" s="1"/>
  <c r="U741" i="36"/>
  <c r="U703" i="36"/>
  <c r="U702" i="36"/>
  <c r="U740" i="36"/>
  <c r="U705" i="36"/>
  <c r="U743" i="36"/>
  <c r="U700" i="36" l="1"/>
  <c r="U738" i="36"/>
  <c r="X28" i="4"/>
  <c r="Y24" i="4" s="1"/>
  <c r="U754" i="36"/>
  <c r="V6" i="40"/>
  <c r="X17" i="4"/>
  <c r="Y14" i="4" s="1"/>
  <c r="V5" i="40"/>
  <c r="U753" i="36"/>
  <c r="Y40" i="5"/>
  <c r="Y50" i="4"/>
  <c r="Y52" i="4"/>
  <c r="Y47" i="4"/>
  <c r="Y48" i="4"/>
  <c r="Y42" i="5" s="1"/>
  <c r="U755" i="36"/>
  <c r="V7" i="40"/>
  <c r="X39" i="4"/>
  <c r="Y35" i="4" s="1"/>
  <c r="V9" i="40"/>
  <c r="X61" i="4"/>
  <c r="Y58" i="4" s="1"/>
  <c r="U757" i="36"/>
  <c r="V10" i="40"/>
  <c r="U758" i="36"/>
  <c r="X72" i="4"/>
  <c r="Y69" i="4" s="1"/>
  <c r="Y37" i="4" l="1"/>
  <c r="Y42" i="4"/>
  <c r="Y40" i="4"/>
  <c r="Y38" i="4"/>
  <c r="Y33" i="5" s="1"/>
  <c r="Y31" i="5"/>
  <c r="Y29" i="4"/>
  <c r="Y26" i="4"/>
  <c r="Y31" i="4"/>
  <c r="Y27" i="4"/>
  <c r="Y24" i="5" s="1"/>
  <c r="Y22" i="5"/>
  <c r="Y15" i="4"/>
  <c r="Y20" i="4"/>
  <c r="Y18" i="4"/>
  <c r="Y16" i="4"/>
  <c r="Y15" i="5" s="1"/>
  <c r="Y13" i="5"/>
  <c r="Y70" i="4"/>
  <c r="Y73" i="4"/>
  <c r="Y71" i="4"/>
  <c r="Y62" i="5" s="1"/>
  <c r="Y75" i="4"/>
  <c r="Y60" i="5"/>
  <c r="Y59" i="4"/>
  <c r="Y60" i="4"/>
  <c r="Y52" i="5" s="1"/>
  <c r="Y50" i="5"/>
  <c r="Y62" i="4"/>
  <c r="Y64" i="4"/>
  <c r="Y44" i="5"/>
  <c r="Y51" i="4"/>
  <c r="Y45" i="5" s="1"/>
  <c r="V28" i="36"/>
  <c r="V556" i="36" s="1"/>
  <c r="Y43" i="5"/>
  <c r="Y41" i="5"/>
  <c r="V14" i="36" s="1"/>
  <c r="V557" i="36" s="1"/>
  <c r="V42" i="36"/>
  <c r="U752" i="36"/>
  <c r="V4" i="40"/>
  <c r="X9" i="4"/>
  <c r="Y7" i="4" s="1"/>
  <c r="Y54" i="5" l="1"/>
  <c r="Y63" i="4"/>
  <c r="Y55" i="5" s="1"/>
  <c r="Y61" i="5"/>
  <c r="V16" i="36" s="1"/>
  <c r="V619" i="36" s="1"/>
  <c r="V44" i="36"/>
  <c r="V27" i="36"/>
  <c r="V525" i="36" s="1"/>
  <c r="Y34" i="5"/>
  <c r="V73" i="36"/>
  <c r="W19" i="40"/>
  <c r="V53" i="36"/>
  <c r="V90" i="36" s="1"/>
  <c r="Y51" i="5"/>
  <c r="V15" i="36" s="1"/>
  <c r="V588" i="36" s="1"/>
  <c r="V43" i="36"/>
  <c r="Y14" i="5"/>
  <c r="V11" i="36" s="1"/>
  <c r="V464" i="36" s="1"/>
  <c r="V39" i="36"/>
  <c r="Y35" i="5"/>
  <c r="Y41" i="4"/>
  <c r="Y36" i="5" s="1"/>
  <c r="Y8" i="4"/>
  <c r="Y5" i="5"/>
  <c r="Y10" i="4"/>
  <c r="Y7" i="5" s="1"/>
  <c r="Y53" i="5"/>
  <c r="V29" i="36"/>
  <c r="V587" i="36" s="1"/>
  <c r="V30" i="36"/>
  <c r="V618" i="36" s="1"/>
  <c r="Y63" i="5"/>
  <c r="V25" i="36"/>
  <c r="V463" i="36" s="1"/>
  <c r="Y16" i="5"/>
  <c r="Y23" i="5"/>
  <c r="V12" i="36" s="1"/>
  <c r="V495" i="36" s="1"/>
  <c r="V40" i="36"/>
  <c r="Y30" i="4"/>
  <c r="Y27" i="5" s="1"/>
  <c r="Y26" i="5"/>
  <c r="Y74" i="4"/>
  <c r="Y65" i="5" s="1"/>
  <c r="Y64" i="5"/>
  <c r="Y19" i="4"/>
  <c r="Y18" i="5" s="1"/>
  <c r="Y17" i="5"/>
  <c r="Y25" i="5"/>
  <c r="V26" i="36"/>
  <c r="V494" i="36" s="1"/>
  <c r="Y32" i="5"/>
  <c r="V13" i="36" s="1"/>
  <c r="V526" i="36" s="1"/>
  <c r="V41" i="36"/>
  <c r="V52" i="36" l="1"/>
  <c r="V89" i="36" s="1"/>
  <c r="V72" i="36"/>
  <c r="W18" i="40"/>
  <c r="V54" i="36"/>
  <c r="V91" i="36" s="1"/>
  <c r="V74" i="36"/>
  <c r="W20" i="40"/>
  <c r="V158" i="36"/>
  <c r="V168" i="36" s="1"/>
  <c r="W31" i="40"/>
  <c r="V55" i="36"/>
  <c r="V92" i="36" s="1"/>
  <c r="W21" i="40"/>
  <c r="V75" i="36"/>
  <c r="W17" i="40"/>
  <c r="V71" i="36"/>
  <c r="V51" i="36"/>
  <c r="V88" i="36" s="1"/>
  <c r="Y8" i="5"/>
  <c r="G70" i="32" s="1"/>
  <c r="G69" i="32"/>
  <c r="Y6" i="5"/>
  <c r="V38" i="36"/>
  <c r="Y9" i="5"/>
  <c r="G67" i="32"/>
  <c r="J5" i="32" s="1"/>
  <c r="K5" i="32" s="1"/>
  <c r="W16" i="40"/>
  <c r="V50" i="36"/>
  <c r="V87" i="36" s="1"/>
  <c r="V70" i="36"/>
  <c r="Z46" i="41"/>
  <c r="V103" i="36"/>
  <c r="W28" i="40" l="1"/>
  <c r="V155" i="36"/>
  <c r="V165" i="36" s="1"/>
  <c r="G72" i="32"/>
  <c r="G71" i="32"/>
  <c r="V160" i="36"/>
  <c r="V170" i="36" s="1"/>
  <c r="W33" i="40"/>
  <c r="Z47" i="41"/>
  <c r="V104" i="36"/>
  <c r="Z43" i="41"/>
  <c r="V100" i="36"/>
  <c r="W15" i="40"/>
  <c r="V49" i="36"/>
  <c r="V81" i="36" s="1"/>
  <c r="V83" i="36" s="1"/>
  <c r="V99" i="36" s="1"/>
  <c r="V69" i="36"/>
  <c r="Z44" i="41"/>
  <c r="V101" i="36"/>
  <c r="V157" i="36"/>
  <c r="V167" i="36" s="1"/>
  <c r="W30" i="40"/>
  <c r="V558" i="36"/>
  <c r="V555" i="36" s="1"/>
  <c r="V115" i="36"/>
  <c r="V10" i="36"/>
  <c r="V432" i="36" s="1"/>
  <c r="G68" i="32"/>
  <c r="V156" i="36"/>
  <c r="V166" i="36" s="1"/>
  <c r="W29" i="40"/>
  <c r="Z48" i="41"/>
  <c r="V105" i="36"/>
  <c r="W32" i="40"/>
  <c r="V159" i="36"/>
  <c r="V169" i="36" s="1"/>
  <c r="V102" i="36"/>
  <c r="Z45" i="41"/>
  <c r="V112" i="36" l="1"/>
  <c r="V465" i="36"/>
  <c r="V462" i="36" s="1"/>
  <c r="V620" i="36"/>
  <c r="V617" i="36" s="1"/>
  <c r="V117" i="36"/>
  <c r="W27" i="40"/>
  <c r="V154" i="36"/>
  <c r="V164" i="36" s="1"/>
  <c r="V171" i="36" s="1"/>
  <c r="Z49" i="41"/>
  <c r="Z53" i="41" s="1"/>
  <c r="Z65" i="41" s="1"/>
  <c r="V114" i="36"/>
  <c r="V527" i="36"/>
  <c r="V524" i="36" s="1"/>
  <c r="V111" i="36"/>
  <c r="V433" i="36"/>
  <c r="V430" i="36" s="1"/>
  <c r="V116" i="36"/>
  <c r="V589" i="36"/>
  <c r="V586" i="36" s="1"/>
  <c r="V496" i="36"/>
  <c r="V493" i="36" s="1"/>
  <c r="V113" i="36"/>
  <c r="Z58" i="41" l="1"/>
  <c r="Z70" i="41" s="1"/>
  <c r="Z79" i="41" s="1"/>
  <c r="Z57" i="41"/>
  <c r="Z69" i="41" s="1"/>
  <c r="Z32" i="41" s="1"/>
  <c r="Z12" i="41" s="1"/>
  <c r="V175" i="36"/>
  <c r="V179" i="36"/>
  <c r="V177" i="36"/>
  <c r="V180" i="36"/>
  <c r="V176" i="36"/>
  <c r="V181" i="36"/>
  <c r="V178" i="36"/>
  <c r="V118" i="36"/>
  <c r="V123" i="36" s="1"/>
  <c r="Z28" i="41"/>
  <c r="Z8" i="41" s="1"/>
  <c r="Z74" i="41"/>
  <c r="Z54" i="41"/>
  <c r="Z66" i="41" s="1"/>
  <c r="Z56" i="41"/>
  <c r="Z68" i="41" s="1"/>
  <c r="Z55" i="41"/>
  <c r="Z67" i="41" s="1"/>
  <c r="Z33" i="41" l="1"/>
  <c r="Z13" i="41" s="1"/>
  <c r="Z78" i="41"/>
  <c r="Z109" i="41" s="1"/>
  <c r="V134" i="36"/>
  <c r="V147" i="36" s="1"/>
  <c r="V136" i="36"/>
  <c r="V149" i="36" s="1"/>
  <c r="Z82" i="41"/>
  <c r="Z105" i="41"/>
  <c r="V214" i="36"/>
  <c r="V215" i="36" s="1"/>
  <c r="V138" i="36"/>
  <c r="V151" i="36" s="1"/>
  <c r="Z75" i="41"/>
  <c r="Z29" i="41"/>
  <c r="Z9" i="41" s="1"/>
  <c r="V137" i="36"/>
  <c r="V150" i="36" s="1"/>
  <c r="Z77" i="41"/>
  <c r="Z31" i="41"/>
  <c r="Z11" i="41" s="1"/>
  <c r="Z110" i="41"/>
  <c r="Z87" i="41"/>
  <c r="Z30" i="41"/>
  <c r="Z10" i="41" s="1"/>
  <c r="Z76" i="41"/>
  <c r="V135" i="36"/>
  <c r="V148" i="36" s="1"/>
  <c r="V133" i="36"/>
  <c r="V146" i="36" s="1"/>
  <c r="V132" i="36"/>
  <c r="V182" i="36"/>
  <c r="Z86" i="41" l="1"/>
  <c r="Z108" i="41"/>
  <c r="Z85" i="41"/>
  <c r="V139" i="36"/>
  <c r="V141" i="36" s="1"/>
  <c r="V145" i="36"/>
  <c r="Z107" i="41"/>
  <c r="Z84" i="41"/>
  <c r="Z106" i="41"/>
  <c r="Z83" i="41"/>
  <c r="V218" i="36"/>
  <c r="V229" i="36"/>
  <c r="V221" i="36"/>
  <c r="V220" i="36"/>
  <c r="V234" i="36"/>
  <c r="V232" i="36"/>
  <c r="V233" i="36"/>
  <c r="V235" i="36"/>
  <c r="V219" i="36"/>
  <c r="V231" i="36"/>
  <c r="V217" i="36"/>
  <c r="V230" i="36"/>
  <c r="Z88" i="41" l="1"/>
  <c r="V239" i="36"/>
  <c r="V240" i="36" s="1"/>
  <c r="V195" i="36"/>
  <c r="V205" i="36" s="1"/>
  <c r="V193" i="36"/>
  <c r="V203" i="36" s="1"/>
  <c r="V194" i="36"/>
  <c r="V204" i="36" s="1"/>
  <c r="V192" i="36"/>
  <c r="V202" i="36" s="1"/>
  <c r="V190" i="36"/>
  <c r="V200" i="36" s="1"/>
  <c r="V191" i="36"/>
  <c r="V201" i="36" s="1"/>
  <c r="V196" i="36"/>
  <c r="V206" i="36" s="1"/>
  <c r="V152" i="36"/>
  <c r="V207" i="36" l="1"/>
  <c r="V197" i="36"/>
  <c r="V209" i="36" s="1"/>
  <c r="V223" i="36" s="1"/>
  <c r="V242" i="36"/>
  <c r="V255" i="36"/>
  <c r="V256" i="36"/>
  <c r="V259" i="36"/>
  <c r="V257" i="36"/>
  <c r="V258" i="36"/>
  <c r="V244" i="36"/>
  <c r="V260" i="36"/>
  <c r="V254" i="36"/>
  <c r="V246" i="36"/>
  <c r="V243" i="36"/>
  <c r="V248" i="36"/>
  <c r="V222" i="36" l="1"/>
  <c r="V224" i="36" s="1"/>
  <c r="V226" i="36" s="1"/>
  <c r="V264" i="36"/>
  <c r="V265" i="36" s="1"/>
  <c r="V247" i="36" l="1"/>
  <c r="V245" i="36"/>
  <c r="V272" i="36"/>
  <c r="V273" i="36"/>
  <c r="V285" i="36"/>
  <c r="V279" i="36"/>
  <c r="V284" i="36"/>
  <c r="V267" i="36"/>
  <c r="V283" i="36"/>
  <c r="V282" i="36"/>
  <c r="V280" i="36"/>
  <c r="V281" i="36"/>
  <c r="V271" i="36"/>
  <c r="V268" i="36"/>
  <c r="V269" i="36"/>
  <c r="V249" i="36" l="1"/>
  <c r="V251" i="36" s="1"/>
  <c r="V270" i="36" s="1"/>
  <c r="V274" i="36" s="1"/>
  <c r="V276" i="36" s="1"/>
  <c r="V289" i="36"/>
  <c r="V290" i="36" s="1"/>
  <c r="V292" i="36" s="1"/>
  <c r="V298" i="36" l="1"/>
  <c r="V296" i="36"/>
  <c r="V293" i="36"/>
  <c r="V306" i="36"/>
  <c r="V308" i="36"/>
  <c r="V297" i="36"/>
  <c r="V295" i="36"/>
  <c r="V307" i="36"/>
  <c r="V310" i="36"/>
  <c r="V309" i="36"/>
  <c r="V305" i="36"/>
  <c r="V294" i="36"/>
  <c r="V304" i="36"/>
  <c r="V299" i="36" l="1"/>
  <c r="V301" i="36" s="1"/>
  <c r="V314" i="36"/>
  <c r="V315" i="36" s="1"/>
  <c r="V322" i="36" s="1"/>
  <c r="V331" i="36" l="1"/>
  <c r="V335" i="36"/>
  <c r="V319" i="36"/>
  <c r="V323" i="36"/>
  <c r="V317" i="36"/>
  <c r="V318" i="36"/>
  <c r="V321" i="36"/>
  <c r="V320" i="36"/>
  <c r="V334" i="36"/>
  <c r="V332" i="36"/>
  <c r="V329" i="36"/>
  <c r="V333" i="36"/>
  <c r="V330" i="36"/>
  <c r="V324" i="36" l="1"/>
  <c r="V326" i="36" s="1"/>
  <c r="V339" i="36"/>
  <c r="V340" i="36" s="1"/>
  <c r="V348" i="36" s="1"/>
  <c r="V359" i="36" l="1"/>
  <c r="V345" i="36"/>
  <c r="V344" i="36"/>
  <c r="V346" i="36"/>
  <c r="V343" i="36"/>
  <c r="V356" i="36"/>
  <c r="V360" i="36"/>
  <c r="V347" i="36"/>
  <c r="V354" i="36"/>
  <c r="V357" i="36"/>
  <c r="V342" i="36"/>
  <c r="V355" i="36"/>
  <c r="V358" i="36"/>
  <c r="V349" i="36" l="1"/>
  <c r="V351" i="36" s="1"/>
  <c r="V364" i="36"/>
  <c r="V365" i="36" s="1"/>
  <c r="V381" i="36" s="1"/>
  <c r="V384" i="36" l="1"/>
  <c r="V373" i="36"/>
  <c r="V396" i="36" s="1"/>
  <c r="V407" i="36" s="1"/>
  <c r="V380" i="36"/>
  <c r="V382" i="36"/>
  <c r="V370" i="36"/>
  <c r="V393" i="36" s="1"/>
  <c r="V404" i="36" s="1"/>
  <c r="V379" i="36"/>
  <c r="V372" i="36"/>
  <c r="V395" i="36" s="1"/>
  <c r="V422" i="36" s="1"/>
  <c r="V585" i="36" s="1"/>
  <c r="V592" i="36" s="1"/>
  <c r="V367" i="36"/>
  <c r="V390" i="36" s="1"/>
  <c r="V385" i="36"/>
  <c r="V369" i="36"/>
  <c r="V392" i="36" s="1"/>
  <c r="V403" i="36" s="1"/>
  <c r="V383" i="36"/>
  <c r="V371" i="36"/>
  <c r="V394" i="36" s="1"/>
  <c r="V421" i="36" s="1"/>
  <c r="V554" i="36" s="1"/>
  <c r="V561" i="36" s="1"/>
  <c r="V368" i="36"/>
  <c r="V391" i="36" s="1"/>
  <c r="V402" i="36" s="1"/>
  <c r="V423" i="36"/>
  <c r="V616" i="36" s="1"/>
  <c r="V623" i="36" s="1"/>
  <c r="V406" i="36" l="1"/>
  <c r="V374" i="36"/>
  <c r="V376" i="36" s="1"/>
  <c r="V405" i="36"/>
  <c r="V420" i="36"/>
  <c r="V523" i="36" s="1"/>
  <c r="V530" i="36" s="1"/>
  <c r="V532" i="36" s="1"/>
  <c r="V418" i="36"/>
  <c r="V461" i="36" s="1"/>
  <c r="V468" i="36" s="1"/>
  <c r="V471" i="36" s="1"/>
  <c r="V477" i="36" s="1"/>
  <c r="V419" i="36"/>
  <c r="V492" i="36" s="1"/>
  <c r="V499" i="36" s="1"/>
  <c r="V501" i="36" s="1"/>
  <c r="V563" i="36"/>
  <c r="V565" i="36"/>
  <c r="V571" i="36" s="1"/>
  <c r="V564" i="36"/>
  <c r="V570" i="36" s="1"/>
  <c r="V417" i="36"/>
  <c r="V429" i="36" s="1"/>
  <c r="V436" i="36" s="1"/>
  <c r="V401" i="36"/>
  <c r="V397" i="36"/>
  <c r="V595" i="36"/>
  <c r="V601" i="36" s="1"/>
  <c r="V596" i="36"/>
  <c r="V602" i="36" s="1"/>
  <c r="V594" i="36"/>
  <c r="V625" i="36"/>
  <c r="V626" i="36"/>
  <c r="V632" i="36" s="1"/>
  <c r="V627" i="36"/>
  <c r="V633" i="36" s="1"/>
  <c r="V470" i="36" l="1"/>
  <c r="V476" i="36" s="1"/>
  <c r="V502" i="36"/>
  <c r="V508" i="36" s="1"/>
  <c r="V472" i="36"/>
  <c r="V478" i="36" s="1"/>
  <c r="V503" i="36"/>
  <c r="V509" i="36" s="1"/>
  <c r="V534" i="36"/>
  <c r="V540" i="36" s="1"/>
  <c r="V533" i="36"/>
  <c r="V539" i="36" s="1"/>
  <c r="V569" i="36"/>
  <c r="V568" i="36" s="1"/>
  <c r="V566" i="36"/>
  <c r="V573" i="36" s="1"/>
  <c r="V440" i="36"/>
  <c r="V447" i="36" s="1"/>
  <c r="V438" i="36"/>
  <c r="V439" i="36"/>
  <c r="V446" i="36" s="1"/>
  <c r="V631" i="36"/>
  <c r="V630" i="36" s="1"/>
  <c r="V628" i="36"/>
  <c r="V635" i="36" s="1"/>
  <c r="V600" i="36"/>
  <c r="V599" i="36" s="1"/>
  <c r="V597" i="36"/>
  <c r="V604" i="36" s="1"/>
  <c r="V507" i="36"/>
  <c r="V538" i="36"/>
  <c r="V475" i="36" l="1"/>
  <c r="V473" i="36"/>
  <c r="V480" i="36" s="1"/>
  <c r="V481" i="36" s="1"/>
  <c r="V504" i="36"/>
  <c r="V511" i="36" s="1"/>
  <c r="V512" i="36" s="1"/>
  <c r="V517" i="36" s="1"/>
  <c r="V668" i="36" s="1"/>
  <c r="V716" i="36" s="1"/>
  <c r="V506" i="36"/>
  <c r="V537" i="36"/>
  <c r="V535" i="36"/>
  <c r="V542" i="36" s="1"/>
  <c r="V543" i="36" s="1"/>
  <c r="V605" i="36"/>
  <c r="V610" i="36" s="1"/>
  <c r="V671" i="36" s="1"/>
  <c r="V719" i="36" s="1"/>
  <c r="V445" i="36"/>
  <c r="V441" i="36"/>
  <c r="V449" i="36" s="1"/>
  <c r="V636" i="36"/>
  <c r="V574" i="36"/>
  <c r="V575" i="36" s="1"/>
  <c r="V580" i="36" s="1"/>
  <c r="V681" i="36" s="1"/>
  <c r="V730" i="36" s="1"/>
  <c r="V606" i="36" l="1"/>
  <c r="V611" i="36" s="1"/>
  <c r="V682" i="36" s="1"/>
  <c r="V731" i="36" s="1"/>
  <c r="V513" i="36"/>
  <c r="V576" i="36"/>
  <c r="V581" i="36" s="1"/>
  <c r="V692" i="36" s="1"/>
  <c r="V579" i="36"/>
  <c r="V670" i="36" s="1"/>
  <c r="V718" i="36" s="1"/>
  <c r="V641" i="36"/>
  <c r="V672" i="36" s="1"/>
  <c r="V720" i="36" s="1"/>
  <c r="V544" i="36"/>
  <c r="V548" i="36"/>
  <c r="V669" i="36" s="1"/>
  <c r="V717" i="36" s="1"/>
  <c r="V444" i="36"/>
  <c r="V450" i="36"/>
  <c r="V637" i="36"/>
  <c r="V642" i="36" s="1"/>
  <c r="V683" i="36" s="1"/>
  <c r="V732" i="36" s="1"/>
  <c r="V486" i="36"/>
  <c r="V667" i="36" s="1"/>
  <c r="V715" i="36" s="1"/>
  <c r="V482" i="36"/>
  <c r="V607" i="36" l="1"/>
  <c r="V612" i="36" s="1"/>
  <c r="V693" i="36" s="1"/>
  <c r="V518" i="36"/>
  <c r="V679" i="36" s="1"/>
  <c r="V728" i="36" s="1"/>
  <c r="V514" i="36"/>
  <c r="V519" i="36" s="1"/>
  <c r="V690" i="36" s="1"/>
  <c r="V455" i="36"/>
  <c r="V666" i="36" s="1"/>
  <c r="V663" i="36" s="1"/>
  <c r="V451" i="36"/>
  <c r="V638" i="36"/>
  <c r="V643" i="36" s="1"/>
  <c r="V694" i="36" s="1"/>
  <c r="V487" i="36"/>
  <c r="V678" i="36" s="1"/>
  <c r="V727" i="36" s="1"/>
  <c r="V483" i="36"/>
  <c r="V488" i="36" s="1"/>
  <c r="V689" i="36" s="1"/>
  <c r="V549" i="36"/>
  <c r="V680" i="36" s="1"/>
  <c r="V729" i="36" s="1"/>
  <c r="V545" i="36"/>
  <c r="V550" i="36" s="1"/>
  <c r="V691" i="36" s="1"/>
  <c r="V704" i="36"/>
  <c r="V742" i="36"/>
  <c r="V705" i="36" l="1"/>
  <c r="V743" i="36"/>
  <c r="V740" i="36"/>
  <c r="V702" i="36"/>
  <c r="W8" i="40"/>
  <c r="V756" i="36"/>
  <c r="Y49" i="4"/>
  <c r="Z46" i="4" s="1"/>
  <c r="V703" i="36"/>
  <c r="V741" i="36"/>
  <c r="V706" i="36"/>
  <c r="V744" i="36"/>
  <c r="V456" i="36"/>
  <c r="V677" i="36" s="1"/>
  <c r="V726" i="36" s="1"/>
  <c r="V452" i="36"/>
  <c r="V457" i="36" s="1"/>
  <c r="V688" i="36" s="1"/>
  <c r="V701" i="36"/>
  <c r="V739" i="36"/>
  <c r="Y61" i="4" l="1"/>
  <c r="Z58" i="4" s="1"/>
  <c r="V757" i="36"/>
  <c r="W9" i="40"/>
  <c r="W6" i="40"/>
  <c r="V754" i="36"/>
  <c r="Y28" i="4"/>
  <c r="Z24" i="4" s="1"/>
  <c r="Y39" i="4"/>
  <c r="Z35" i="4" s="1"/>
  <c r="V755" i="36"/>
  <c r="W7" i="40"/>
  <c r="Z40" i="5"/>
  <c r="Z48" i="4"/>
  <c r="Z42" i="5" s="1"/>
  <c r="Z47" i="4"/>
  <c r="Z50" i="4"/>
  <c r="Z52" i="4"/>
  <c r="W5" i="40"/>
  <c r="V753" i="36"/>
  <c r="Y17" i="4"/>
  <c r="Z14" i="4" s="1"/>
  <c r="W10" i="40"/>
  <c r="V758" i="36"/>
  <c r="Y72" i="4"/>
  <c r="Z69" i="4" s="1"/>
  <c r="V738" i="36"/>
  <c r="V700" i="36"/>
  <c r="Z59" i="4" l="1"/>
  <c r="Z60" i="4"/>
  <c r="Z52" i="5" s="1"/>
  <c r="Z64" i="4"/>
  <c r="Z62" i="4"/>
  <c r="Z50" i="5"/>
  <c r="Z26" i="4"/>
  <c r="Z27" i="4"/>
  <c r="Z24" i="5" s="1"/>
  <c r="Z31" i="4"/>
  <c r="Z22" i="5"/>
  <c r="Z29" i="4"/>
  <c r="V752" i="36"/>
  <c r="W4" i="40"/>
  <c r="Y9" i="4"/>
  <c r="Z7" i="4" s="1"/>
  <c r="W42" i="36"/>
  <c r="Z41" i="5"/>
  <c r="W14" i="36" s="1"/>
  <c r="W557" i="36" s="1"/>
  <c r="Z15" i="4"/>
  <c r="Z16" i="4"/>
  <c r="Z15" i="5" s="1"/>
  <c r="Z13" i="5"/>
  <c r="Z18" i="4"/>
  <c r="Z20" i="4"/>
  <c r="Z44" i="5"/>
  <c r="Z51" i="4"/>
  <c r="Z45" i="5" s="1"/>
  <c r="Z71" i="4"/>
  <c r="Z62" i="5" s="1"/>
  <c r="Z60" i="5"/>
  <c r="Z75" i="4"/>
  <c r="Z73" i="4"/>
  <c r="Z70" i="4"/>
  <c r="W28" i="36"/>
  <c r="W556" i="36" s="1"/>
  <c r="Z43" i="5"/>
  <c r="Z37" i="4"/>
  <c r="Z40" i="4"/>
  <c r="Z42" i="4"/>
  <c r="Z38" i="4"/>
  <c r="Z33" i="5" s="1"/>
  <c r="Z31" i="5"/>
  <c r="Z53" i="5" l="1"/>
  <c r="W29" i="36"/>
  <c r="W587" i="36" s="1"/>
  <c r="Z63" i="4"/>
  <c r="Z55" i="5" s="1"/>
  <c r="Z54" i="5"/>
  <c r="W43" i="36"/>
  <c r="Z51" i="5"/>
  <c r="W15" i="36" s="1"/>
  <c r="W588" i="36" s="1"/>
  <c r="Z23" i="5"/>
  <c r="W12" i="36" s="1"/>
  <c r="W495" i="36" s="1"/>
  <c r="W40" i="36"/>
  <c r="W26" i="36"/>
  <c r="W494" i="36" s="1"/>
  <c r="Z25" i="5"/>
  <c r="Z26" i="5"/>
  <c r="Z30" i="4"/>
  <c r="Z27" i="5" s="1"/>
  <c r="W41" i="36"/>
  <c r="Z32" i="5"/>
  <c r="W13" i="36" s="1"/>
  <c r="W526" i="36" s="1"/>
  <c r="Z74" i="4"/>
  <c r="Z65" i="5" s="1"/>
  <c r="Z64" i="5"/>
  <c r="W39" i="36"/>
  <c r="Z14" i="5"/>
  <c r="W11" i="36" s="1"/>
  <c r="W464" i="36" s="1"/>
  <c r="W73" i="36"/>
  <c r="X19" i="40"/>
  <c r="W53" i="36"/>
  <c r="W90" i="36" s="1"/>
  <c r="Z16" i="5"/>
  <c r="W25" i="36"/>
  <c r="W463" i="36" s="1"/>
  <c r="Z5" i="5"/>
  <c r="Z8" i="4"/>
  <c r="Z10" i="4"/>
  <c r="Z7" i="5" s="1"/>
  <c r="Z8" i="5" s="1"/>
  <c r="W27" i="36"/>
  <c r="W525" i="36" s="1"/>
  <c r="Z34" i="5"/>
  <c r="W44" i="36"/>
  <c r="Z61" i="5"/>
  <c r="W16" i="36" s="1"/>
  <c r="W619" i="36" s="1"/>
  <c r="Z41" i="4"/>
  <c r="Z36" i="5" s="1"/>
  <c r="Z35" i="5"/>
  <c r="Z63" i="5"/>
  <c r="W30" i="36"/>
  <c r="W618" i="36" s="1"/>
  <c r="Z17" i="5"/>
  <c r="Z19" i="4"/>
  <c r="Z18" i="5" s="1"/>
  <c r="W74" i="36" l="1"/>
  <c r="X20" i="40"/>
  <c r="W54" i="36"/>
  <c r="W91" i="36" s="1"/>
  <c r="W51" i="36"/>
  <c r="W88" i="36" s="1"/>
  <c r="X17" i="40"/>
  <c r="W71" i="36"/>
  <c r="Z9" i="5"/>
  <c r="Z6" i="5"/>
  <c r="W10" i="36" s="1"/>
  <c r="W432" i="36" s="1"/>
  <c r="W38" i="36"/>
  <c r="W158" i="36"/>
  <c r="W168" i="36" s="1"/>
  <c r="X31" i="40"/>
  <c r="X21" i="40"/>
  <c r="W75" i="36"/>
  <c r="W55" i="36"/>
  <c r="W92" i="36" s="1"/>
  <c r="AA46" i="41"/>
  <c r="W103" i="36"/>
  <c r="X16" i="40"/>
  <c r="W70" i="36"/>
  <c r="W50" i="36"/>
  <c r="W87" i="36" s="1"/>
  <c r="X18" i="40"/>
  <c r="W52" i="36"/>
  <c r="W89" i="36" s="1"/>
  <c r="W72" i="36"/>
  <c r="W104" i="36" l="1"/>
  <c r="AA47" i="41"/>
  <c r="W159" i="36"/>
  <c r="W169" i="36" s="1"/>
  <c r="X32" i="40"/>
  <c r="X29" i="40"/>
  <c r="W156" i="36"/>
  <c r="W166" i="36" s="1"/>
  <c r="W101" i="36"/>
  <c r="AA44" i="41"/>
  <c r="W157" i="36"/>
  <c r="W167" i="36" s="1"/>
  <c r="X30" i="40"/>
  <c r="X28" i="40"/>
  <c r="W155" i="36"/>
  <c r="W165" i="36" s="1"/>
  <c r="W105" i="36"/>
  <c r="AA48" i="41"/>
  <c r="AA45" i="41"/>
  <c r="W102" i="36"/>
  <c r="W160" i="36"/>
  <c r="W170" i="36" s="1"/>
  <c r="X33" i="40"/>
  <c r="W49" i="36"/>
  <c r="W81" i="36" s="1"/>
  <c r="W83" i="36" s="1"/>
  <c r="W99" i="36" s="1"/>
  <c r="X15" i="40"/>
  <c r="W69" i="36"/>
  <c r="W558" i="36"/>
  <c r="W555" i="36" s="1"/>
  <c r="W115" i="36"/>
  <c r="AA43" i="41"/>
  <c r="W100" i="36"/>
  <c r="W589" i="36" l="1"/>
  <c r="W586" i="36" s="1"/>
  <c r="W116" i="36"/>
  <c r="W113" i="36"/>
  <c r="W496" i="36"/>
  <c r="W493" i="36" s="1"/>
  <c r="X27" i="40"/>
  <c r="W154" i="36"/>
  <c r="W164" i="36" s="1"/>
  <c r="AA49" i="41"/>
  <c r="AA55" i="41" s="1"/>
  <c r="AA67" i="41" s="1"/>
  <c r="W114" i="36"/>
  <c r="W527" i="36"/>
  <c r="W524" i="36" s="1"/>
  <c r="W111" i="36"/>
  <c r="W433" i="36"/>
  <c r="W430" i="36" s="1"/>
  <c r="W112" i="36"/>
  <c r="W465" i="36"/>
  <c r="W462" i="36" s="1"/>
  <c r="W620" i="36"/>
  <c r="W617" i="36" s="1"/>
  <c r="W117" i="36"/>
  <c r="AA58" i="41" l="1"/>
  <c r="AA70" i="41" s="1"/>
  <c r="AA33" i="41" s="1"/>
  <c r="AA13" i="41" s="1"/>
  <c r="W118" i="36"/>
  <c r="W123" i="36" s="1"/>
  <c r="W133" i="36" s="1"/>
  <c r="W146" i="36" s="1"/>
  <c r="AA56" i="41"/>
  <c r="AA68" i="41" s="1"/>
  <c r="AA54" i="41"/>
  <c r="AA66" i="41" s="1"/>
  <c r="AA57" i="41"/>
  <c r="AA69" i="41" s="1"/>
  <c r="W171" i="36"/>
  <c r="W175" i="36" s="1"/>
  <c r="AA76" i="41"/>
  <c r="AA30" i="41"/>
  <c r="AA10" i="41" s="1"/>
  <c r="AA79" i="41"/>
  <c r="AA53" i="41"/>
  <c r="AA65" i="41" s="1"/>
  <c r="AA29" i="41" l="1"/>
  <c r="AA9" i="41" s="1"/>
  <c r="AA75" i="41"/>
  <c r="AA110" i="41"/>
  <c r="AA87" i="41"/>
  <c r="AA31" i="41"/>
  <c r="AA11" i="41" s="1"/>
  <c r="AA77" i="41"/>
  <c r="W180" i="36"/>
  <c r="W177" i="36"/>
  <c r="W176" i="36"/>
  <c r="W179" i="36"/>
  <c r="W181" i="36"/>
  <c r="W178" i="36"/>
  <c r="W135" i="36"/>
  <c r="W148" i="36" s="1"/>
  <c r="W137" i="36"/>
  <c r="W150" i="36" s="1"/>
  <c r="W134" i="36"/>
  <c r="W147" i="36" s="1"/>
  <c r="W132" i="36"/>
  <c r="W136" i="36"/>
  <c r="W149" i="36" s="1"/>
  <c r="AA74" i="41"/>
  <c r="AA28" i="41"/>
  <c r="AA8" i="41" s="1"/>
  <c r="AA84" i="41"/>
  <c r="AA107" i="41"/>
  <c r="AA32" i="41"/>
  <c r="AA12" i="41" s="1"/>
  <c r="AA78" i="41"/>
  <c r="W138" i="36"/>
  <c r="W151" i="36" s="1"/>
  <c r="W182" i="36" l="1"/>
  <c r="AA86" i="41"/>
  <c r="AA109" i="41"/>
  <c r="AA82" i="41"/>
  <c r="AA105" i="41"/>
  <c r="AA85" i="41"/>
  <c r="AA108" i="41"/>
  <c r="W145" i="36"/>
  <c r="W152" i="36" s="1"/>
  <c r="W139" i="36"/>
  <c r="W141" i="36" s="1"/>
  <c r="W214" i="36"/>
  <c r="W215" i="36" s="1"/>
  <c r="AA106" i="41"/>
  <c r="AA83" i="41"/>
  <c r="W193" i="36" l="1"/>
  <c r="W203" i="36" s="1"/>
  <c r="W190" i="36"/>
  <c r="W195" i="36"/>
  <c r="W205" i="36" s="1"/>
  <c r="W194" i="36"/>
  <c r="W204" i="36" s="1"/>
  <c r="W191" i="36"/>
  <c r="W201" i="36" s="1"/>
  <c r="W192" i="36"/>
  <c r="W202" i="36" s="1"/>
  <c r="W196" i="36"/>
  <c r="W206" i="36" s="1"/>
  <c r="AA88" i="41"/>
  <c r="W235" i="36"/>
  <c r="W232" i="36"/>
  <c r="W223" i="36"/>
  <c r="W230" i="36"/>
  <c r="W231" i="36"/>
  <c r="W233" i="36"/>
  <c r="W219" i="36"/>
  <c r="W218" i="36"/>
  <c r="W217" i="36"/>
  <c r="W234" i="36"/>
  <c r="W229" i="36"/>
  <c r="W221" i="36"/>
  <c r="W239" i="36" l="1"/>
  <c r="W240" i="36" s="1"/>
  <c r="W256" i="36" s="1"/>
  <c r="W197" i="36"/>
  <c r="W209" i="36" s="1"/>
  <c r="W200" i="36"/>
  <c r="W207" i="36" s="1"/>
  <c r="W222" i="36" l="1"/>
  <c r="W220" i="36"/>
  <c r="W258" i="36"/>
  <c r="W259" i="36"/>
  <c r="W255" i="36"/>
  <c r="W244" i="36"/>
  <c r="W254" i="36"/>
  <c r="W257" i="36"/>
  <c r="W242" i="36"/>
  <c r="W246" i="36"/>
  <c r="W247" i="36"/>
  <c r="W260" i="36"/>
  <c r="W243" i="36"/>
  <c r="W245" i="36"/>
  <c r="W224" i="36" l="1"/>
  <c r="W226" i="36" s="1"/>
  <c r="W248" i="36" s="1"/>
  <c r="W249" i="36" s="1"/>
  <c r="W251" i="36" s="1"/>
  <c r="W264" i="36"/>
  <c r="W265" i="36" s="1"/>
  <c r="W272" i="36" s="1"/>
  <c r="W279" i="36" l="1"/>
  <c r="W273" i="36"/>
  <c r="W282" i="36"/>
  <c r="W285" i="36"/>
  <c r="W280" i="36"/>
  <c r="W271" i="36"/>
  <c r="W284" i="36"/>
  <c r="W283" i="36"/>
  <c r="W270" i="36"/>
  <c r="W267" i="36"/>
  <c r="W268" i="36"/>
  <c r="W281" i="36"/>
  <c r="W269" i="36"/>
  <c r="W289" i="36" l="1"/>
  <c r="W290" i="36" s="1"/>
  <c r="W295" i="36" s="1"/>
  <c r="W274" i="36"/>
  <c r="W276" i="36" s="1"/>
  <c r="W293" i="36" l="1"/>
  <c r="W305" i="36"/>
  <c r="W297" i="36"/>
  <c r="W304" i="36"/>
  <c r="W309" i="36"/>
  <c r="W306" i="36"/>
  <c r="W308" i="36"/>
  <c r="W307" i="36"/>
  <c r="W310" i="36"/>
  <c r="W296" i="36"/>
  <c r="W292" i="36"/>
  <c r="W294" i="36"/>
  <c r="W298" i="36"/>
  <c r="W314" i="36" l="1"/>
  <c r="W315" i="36" s="1"/>
  <c r="W323" i="36" s="1"/>
  <c r="W299" i="36"/>
  <c r="W301" i="36" s="1"/>
  <c r="W332" i="36" l="1"/>
  <c r="W322" i="36"/>
  <c r="W335" i="36"/>
  <c r="W317" i="36"/>
  <c r="W329" i="36"/>
  <c r="W318" i="36"/>
  <c r="W320" i="36"/>
  <c r="W319" i="36"/>
  <c r="W330" i="36"/>
  <c r="W331" i="36"/>
  <c r="W334" i="36"/>
  <c r="W333" i="36"/>
  <c r="W321" i="36"/>
  <c r="W324" i="36" l="1"/>
  <c r="W326" i="36" s="1"/>
  <c r="W339" i="36"/>
  <c r="W340" i="36" s="1"/>
  <c r="W359" i="36" s="1"/>
  <c r="W348" i="36" l="1"/>
  <c r="W344" i="36"/>
  <c r="W355" i="36"/>
  <c r="W347" i="36"/>
  <c r="W357" i="36"/>
  <c r="W342" i="36"/>
  <c r="W360" i="36"/>
  <c r="W343" i="36"/>
  <c r="W358" i="36"/>
  <c r="W356" i="36"/>
  <c r="W346" i="36"/>
  <c r="W354" i="36"/>
  <c r="W345" i="36"/>
  <c r="W349" i="36" l="1"/>
  <c r="W351" i="36" s="1"/>
  <c r="W364" i="36"/>
  <c r="W365" i="36" s="1"/>
  <c r="W369" i="36" l="1"/>
  <c r="W392" i="36" s="1"/>
  <c r="W403" i="36" s="1"/>
  <c r="W380" i="36"/>
  <c r="W381" i="36"/>
  <c r="W372" i="36"/>
  <c r="W395" i="36" s="1"/>
  <c r="W384" i="36"/>
  <c r="W379" i="36"/>
  <c r="W373" i="36"/>
  <c r="W396" i="36" s="1"/>
  <c r="W407" i="36" s="1"/>
  <c r="W383" i="36"/>
  <c r="W370" i="36"/>
  <c r="W393" i="36" s="1"/>
  <c r="W420" i="36" s="1"/>
  <c r="W523" i="36" s="1"/>
  <c r="W530" i="36" s="1"/>
  <c r="W532" i="36" s="1"/>
  <c r="W371" i="36"/>
  <c r="W394" i="36" s="1"/>
  <c r="W405" i="36" s="1"/>
  <c r="W368" i="36"/>
  <c r="W391" i="36" s="1"/>
  <c r="W367" i="36"/>
  <c r="W390" i="36" s="1"/>
  <c r="W385" i="36"/>
  <c r="W382" i="36"/>
  <c r="W419" i="36" l="1"/>
  <c r="W492" i="36" s="1"/>
  <c r="W499" i="36" s="1"/>
  <c r="W501" i="36" s="1"/>
  <c r="W534" i="36"/>
  <c r="W540" i="36" s="1"/>
  <c r="W533" i="36"/>
  <c r="W539" i="36" s="1"/>
  <c r="W423" i="36"/>
  <c r="W616" i="36" s="1"/>
  <c r="W623" i="36" s="1"/>
  <c r="W625" i="36" s="1"/>
  <c r="W631" i="36" s="1"/>
  <c r="W502" i="36"/>
  <c r="W508" i="36" s="1"/>
  <c r="W404" i="36"/>
  <c r="W397" i="36"/>
  <c r="W417" i="36"/>
  <c r="W429" i="36" s="1"/>
  <c r="W436" i="36" s="1"/>
  <c r="W439" i="36" s="1"/>
  <c r="W446" i="36" s="1"/>
  <c r="W418" i="36"/>
  <c r="W461" i="36" s="1"/>
  <c r="W468" i="36" s="1"/>
  <c r="W402" i="36"/>
  <c r="W422" i="36"/>
  <c r="W585" i="36" s="1"/>
  <c r="W592" i="36" s="1"/>
  <c r="W406" i="36"/>
  <c r="W401" i="36"/>
  <c r="W374" i="36"/>
  <c r="W376" i="36" s="1"/>
  <c r="W421" i="36"/>
  <c r="W554" i="36" s="1"/>
  <c r="W561" i="36" s="1"/>
  <c r="W507" i="36"/>
  <c r="W538" i="36"/>
  <c r="W503" i="36" l="1"/>
  <c r="W509" i="36" s="1"/>
  <c r="W537" i="36"/>
  <c r="W535" i="36"/>
  <c r="W542" i="36" s="1"/>
  <c r="W438" i="36"/>
  <c r="W445" i="36" s="1"/>
  <c r="W627" i="36"/>
  <c r="W633" i="36" s="1"/>
  <c r="W626" i="36"/>
  <c r="W632" i="36" s="1"/>
  <c r="W440" i="36"/>
  <c r="W447" i="36" s="1"/>
  <c r="W504" i="36"/>
  <c r="W511" i="36" s="1"/>
  <c r="W512" i="36" s="1"/>
  <c r="W506" i="36"/>
  <c r="W594" i="36"/>
  <c r="W596" i="36"/>
  <c r="W602" i="36" s="1"/>
  <c r="W595" i="36"/>
  <c r="W601" i="36" s="1"/>
  <c r="W470" i="36"/>
  <c r="W471" i="36"/>
  <c r="W477" i="36" s="1"/>
  <c r="W472" i="36"/>
  <c r="W478" i="36" s="1"/>
  <c r="W563" i="36"/>
  <c r="W565" i="36"/>
  <c r="W571" i="36" s="1"/>
  <c r="W564" i="36"/>
  <c r="W570" i="36" s="1"/>
  <c r="W543" i="36"/>
  <c r="W544" i="36" s="1"/>
  <c r="W549" i="36" s="1"/>
  <c r="W680" i="36" s="1"/>
  <c r="W729" i="36" s="1"/>
  <c r="W630" i="36" l="1"/>
  <c r="W441" i="36"/>
  <c r="W449" i="36" s="1"/>
  <c r="W450" i="36" s="1"/>
  <c r="W628" i="36"/>
  <c r="W635" i="36" s="1"/>
  <c r="W636" i="36" s="1"/>
  <c r="W641" i="36" s="1"/>
  <c r="W672" i="36" s="1"/>
  <c r="W720" i="36" s="1"/>
  <c r="W566" i="36"/>
  <c r="W573" i="36" s="1"/>
  <c r="W569" i="36"/>
  <c r="W568" i="36" s="1"/>
  <c r="W476" i="36"/>
  <c r="W475" i="36" s="1"/>
  <c r="W473" i="36"/>
  <c r="W480" i="36" s="1"/>
  <c r="W600" i="36"/>
  <c r="W599" i="36" s="1"/>
  <c r="W597" i="36"/>
  <c r="W604" i="36" s="1"/>
  <c r="W444" i="36"/>
  <c r="W517" i="36"/>
  <c r="W668" i="36" s="1"/>
  <c r="W716" i="36" s="1"/>
  <c r="W513" i="36"/>
  <c r="W518" i="36" s="1"/>
  <c r="W679" i="36" s="1"/>
  <c r="W728" i="36" s="1"/>
  <c r="W548" i="36"/>
  <c r="W669" i="36" s="1"/>
  <c r="W717" i="36" s="1"/>
  <c r="W545" i="36"/>
  <c r="W550" i="36" s="1"/>
  <c r="W691" i="36" s="1"/>
  <c r="W637" i="36" l="1"/>
  <c r="W642" i="36" s="1"/>
  <c r="W683" i="36" s="1"/>
  <c r="W732" i="36" s="1"/>
  <c r="W605" i="36"/>
  <c r="W606" i="36" s="1"/>
  <c r="W611" i="36" s="1"/>
  <c r="W682" i="36" s="1"/>
  <c r="W731" i="36" s="1"/>
  <c r="W481" i="36"/>
  <c r="W486" i="36" s="1"/>
  <c r="W667" i="36" s="1"/>
  <c r="W715" i="36" s="1"/>
  <c r="W574" i="36"/>
  <c r="W514" i="36"/>
  <c r="W519" i="36" s="1"/>
  <c r="W690" i="36" s="1"/>
  <c r="W741" i="36"/>
  <c r="W703" i="36"/>
  <c r="W455" i="36"/>
  <c r="W666" i="36" s="1"/>
  <c r="W451" i="36"/>
  <c r="W456" i="36" s="1"/>
  <c r="W677" i="36" s="1"/>
  <c r="W610" i="36" l="1"/>
  <c r="W671" i="36" s="1"/>
  <c r="W719" i="36" s="1"/>
  <c r="W607" i="36"/>
  <c r="W612" i="36" s="1"/>
  <c r="W693" i="36" s="1"/>
  <c r="W743" i="36" s="1"/>
  <c r="W638" i="36"/>
  <c r="W643" i="36" s="1"/>
  <c r="W694" i="36" s="1"/>
  <c r="W744" i="36" s="1"/>
  <c r="W482" i="36"/>
  <c r="W487" i="36" s="1"/>
  <c r="W678" i="36" s="1"/>
  <c r="W727" i="36" s="1"/>
  <c r="W579" i="36"/>
  <c r="W670" i="36" s="1"/>
  <c r="W718" i="36" s="1"/>
  <c r="W575" i="36"/>
  <c r="W452" i="36"/>
  <c r="W457" i="36" s="1"/>
  <c r="W688" i="36" s="1"/>
  <c r="W738" i="36" s="1"/>
  <c r="X7" i="40"/>
  <c r="Z39" i="4"/>
  <c r="AA35" i="4" s="1"/>
  <c r="W755" i="36"/>
  <c r="W726" i="36"/>
  <c r="AB2" i="4"/>
  <c r="W702" i="36"/>
  <c r="W740" i="36"/>
  <c r="W705" i="36" l="1"/>
  <c r="W757" i="36" s="1"/>
  <c r="W706" i="36"/>
  <c r="W758" i="36" s="1"/>
  <c r="W700" i="36"/>
  <c r="X4" i="40" s="1"/>
  <c r="W663" i="36"/>
  <c r="W483" i="36"/>
  <c r="W488" i="36" s="1"/>
  <c r="W689" i="36" s="1"/>
  <c r="W576" i="36"/>
  <c r="W581" i="36" s="1"/>
  <c r="W692" i="36" s="1"/>
  <c r="W580" i="36"/>
  <c r="W681" i="36" s="1"/>
  <c r="W730" i="36" s="1"/>
  <c r="AA31" i="5"/>
  <c r="AA38" i="4"/>
  <c r="AA33" i="5" s="1"/>
  <c r="AA37" i="4"/>
  <c r="AA40" i="4"/>
  <c r="AA42" i="4"/>
  <c r="W754" i="36"/>
  <c r="Z28" i="4"/>
  <c r="AA24" i="4" s="1"/>
  <c r="X6" i="40"/>
  <c r="X9" i="40" l="1"/>
  <c r="Z61" i="4"/>
  <c r="AA58" i="4" s="1"/>
  <c r="AA50" i="5" s="1"/>
  <c r="AA51" i="5" s="1"/>
  <c r="X15" i="36" s="1"/>
  <c r="X588" i="36" s="1"/>
  <c r="Z72" i="4"/>
  <c r="AA69" i="4" s="1"/>
  <c r="AA75" i="4" s="1"/>
  <c r="X10" i="40"/>
  <c r="Z9" i="4"/>
  <c r="AA7" i="4" s="1"/>
  <c r="AA10" i="4" s="1"/>
  <c r="AA7" i="5" s="1"/>
  <c r="AA8" i="5" s="1"/>
  <c r="W752" i="36"/>
  <c r="W701" i="36"/>
  <c r="W739" i="36"/>
  <c r="W704" i="36"/>
  <c r="W742" i="36"/>
  <c r="AA35" i="5"/>
  <c r="AA41" i="4"/>
  <c r="AA36" i="5" s="1"/>
  <c r="AA31" i="4"/>
  <c r="AA29" i="4"/>
  <c r="AA27" i="4"/>
  <c r="AA24" i="5" s="1"/>
  <c r="AA26" i="4"/>
  <c r="AA22" i="5"/>
  <c r="X27" i="36"/>
  <c r="X525" i="36" s="1"/>
  <c r="AA34" i="5"/>
  <c r="X41" i="36"/>
  <c r="AA32" i="5"/>
  <c r="X13" i="36" s="1"/>
  <c r="X526" i="36" s="1"/>
  <c r="X43" i="36" l="1"/>
  <c r="X74" i="36" s="1"/>
  <c r="AA64" i="4"/>
  <c r="AA62" i="4"/>
  <c r="AA63" i="4" s="1"/>
  <c r="AA55" i="5" s="1"/>
  <c r="AA59" i="4"/>
  <c r="AA60" i="4"/>
  <c r="AA52" i="5" s="1"/>
  <c r="AA70" i="4"/>
  <c r="AA60" i="5"/>
  <c r="X44" i="36" s="1"/>
  <c r="AA71" i="4"/>
  <c r="AA62" i="5" s="1"/>
  <c r="AA63" i="5" s="1"/>
  <c r="AA73" i="4"/>
  <c r="AA74" i="4" s="1"/>
  <c r="AA65" i="5" s="1"/>
  <c r="AA5" i="5"/>
  <c r="X38" i="36" s="1"/>
  <c r="AA8" i="4"/>
  <c r="W753" i="36"/>
  <c r="X5" i="40"/>
  <c r="Z17" i="4"/>
  <c r="AA14" i="4" s="1"/>
  <c r="W756" i="36"/>
  <c r="X8" i="40"/>
  <c r="Z49" i="4"/>
  <c r="AA46" i="4" s="1"/>
  <c r="X72" i="36"/>
  <c r="X52" i="36"/>
  <c r="X89" i="36" s="1"/>
  <c r="Y18" i="40"/>
  <c r="AA23" i="5"/>
  <c r="X12" i="36" s="1"/>
  <c r="X495" i="36" s="1"/>
  <c r="X40" i="36"/>
  <c r="Y20" i="40"/>
  <c r="X26" i="36"/>
  <c r="X494" i="36" s="1"/>
  <c r="AA25" i="5"/>
  <c r="AA30" i="4"/>
  <c r="AA27" i="5" s="1"/>
  <c r="AA26" i="5"/>
  <c r="AA6" i="5" l="1"/>
  <c r="X10" i="36" s="1"/>
  <c r="X432" i="36" s="1"/>
  <c r="X54" i="36"/>
  <c r="X91" i="36" s="1"/>
  <c r="AB47" i="41" s="1"/>
  <c r="AA61" i="5"/>
  <c r="X16" i="36" s="1"/>
  <c r="X619" i="36" s="1"/>
  <c r="AA64" i="5"/>
  <c r="X30" i="36"/>
  <c r="X618" i="36" s="1"/>
  <c r="AA54" i="5"/>
  <c r="AA9" i="5"/>
  <c r="AA53" i="5"/>
  <c r="X29" i="36"/>
  <c r="X587" i="36" s="1"/>
  <c r="AA18" i="4"/>
  <c r="AA16" i="4"/>
  <c r="AA15" i="5" s="1"/>
  <c r="AA20" i="4"/>
  <c r="AA15" i="4"/>
  <c r="AA13" i="5"/>
  <c r="AA47" i="4"/>
  <c r="AA52" i="4"/>
  <c r="AA48" i="4"/>
  <c r="AA42" i="5" s="1"/>
  <c r="AA50" i="4"/>
  <c r="AA40" i="5"/>
  <c r="X75" i="36"/>
  <c r="X55" i="36"/>
  <c r="X92" i="36" s="1"/>
  <c r="Y21" i="40"/>
  <c r="Y32" i="40"/>
  <c r="X159" i="36"/>
  <c r="X169" i="36" s="1"/>
  <c r="Y15" i="40"/>
  <c r="X49" i="36"/>
  <c r="X81" i="36" s="1"/>
  <c r="X83" i="36" s="1"/>
  <c r="X99" i="36" s="1"/>
  <c r="X69" i="36"/>
  <c r="X51" i="36"/>
  <c r="X88" i="36" s="1"/>
  <c r="X71" i="36"/>
  <c r="Y17" i="40"/>
  <c r="X102" i="36"/>
  <c r="AB45" i="41"/>
  <c r="Y30" i="40"/>
  <c r="X157" i="36"/>
  <c r="X167" i="36" s="1"/>
  <c r="X104" i="36" l="1"/>
  <c r="X589" i="36" s="1"/>
  <c r="X586" i="36" s="1"/>
  <c r="AA16" i="5"/>
  <c r="X25" i="36"/>
  <c r="X463" i="36" s="1"/>
  <c r="X39" i="36"/>
  <c r="AA14" i="5"/>
  <c r="X11" i="36" s="1"/>
  <c r="X464" i="36" s="1"/>
  <c r="AA17" i="5"/>
  <c r="AA19" i="4"/>
  <c r="AA18" i="5" s="1"/>
  <c r="AA51" i="4"/>
  <c r="AA45" i="5" s="1"/>
  <c r="AA44" i="5"/>
  <c r="AA43" i="5"/>
  <c r="X28" i="36"/>
  <c r="X556" i="36" s="1"/>
  <c r="AA41" i="5"/>
  <c r="X14" i="36" s="1"/>
  <c r="X557" i="36" s="1"/>
  <c r="X42" i="36"/>
  <c r="X105" i="36"/>
  <c r="AB48" i="41"/>
  <c r="Y33" i="40"/>
  <c r="X160" i="36"/>
  <c r="X170" i="36" s="1"/>
  <c r="X111" i="36"/>
  <c r="X433" i="36"/>
  <c r="X430" i="36" s="1"/>
  <c r="X156" i="36"/>
  <c r="X166" i="36" s="1"/>
  <c r="Y29" i="40"/>
  <c r="AB44" i="41"/>
  <c r="X101" i="36"/>
  <c r="X114" i="36"/>
  <c r="X527" i="36"/>
  <c r="X524" i="36" s="1"/>
  <c r="Y27" i="40"/>
  <c r="X154" i="36"/>
  <c r="X164" i="36" s="1"/>
  <c r="X116" i="36" l="1"/>
  <c r="X50" i="36"/>
  <c r="X87" i="36" s="1"/>
  <c r="Y16" i="40"/>
  <c r="X70" i="36"/>
  <c r="X73" i="36"/>
  <c r="Y19" i="40"/>
  <c r="X53" i="36"/>
  <c r="X90" i="36" s="1"/>
  <c r="X117" i="36"/>
  <c r="X620" i="36"/>
  <c r="X617" i="36" s="1"/>
  <c r="X113" i="36"/>
  <c r="X496" i="36"/>
  <c r="X493" i="36" s="1"/>
  <c r="X155" i="36" l="1"/>
  <c r="X165" i="36" s="1"/>
  <c r="Y28" i="40"/>
  <c r="AB43" i="41"/>
  <c r="X100" i="36"/>
  <c r="AB46" i="41"/>
  <c r="X103" i="36"/>
  <c r="Y31" i="40"/>
  <c r="X158" i="36"/>
  <c r="X168" i="36" s="1"/>
  <c r="X171" i="36" l="1"/>
  <c r="X175" i="36" s="1"/>
  <c r="X112" i="36"/>
  <c r="X465" i="36"/>
  <c r="X462" i="36" s="1"/>
  <c r="AB49" i="41"/>
  <c r="X558" i="36"/>
  <c r="X555" i="36" s="1"/>
  <c r="X115" i="36"/>
  <c r="X180" i="36" l="1"/>
  <c r="X177" i="36"/>
  <c r="X176" i="36"/>
  <c r="X179" i="36"/>
  <c r="X181" i="36"/>
  <c r="X178" i="36"/>
  <c r="AB54" i="41"/>
  <c r="AB66" i="41" s="1"/>
  <c r="AB56" i="41"/>
  <c r="AB68" i="41" s="1"/>
  <c r="AB58" i="41"/>
  <c r="AB70" i="41" s="1"/>
  <c r="AB55" i="41"/>
  <c r="AB67" i="41" s="1"/>
  <c r="AB57" i="41"/>
  <c r="AB69" i="41" s="1"/>
  <c r="AB53" i="41"/>
  <c r="AB65" i="41" s="1"/>
  <c r="X118" i="36"/>
  <c r="X123" i="36" s="1"/>
  <c r="X136" i="36" s="1"/>
  <c r="X149" i="36" s="1"/>
  <c r="X182" i="36" l="1"/>
  <c r="X214" i="36"/>
  <c r="X215" i="36" s="1"/>
  <c r="X233" i="36" s="1"/>
  <c r="AB30" i="41"/>
  <c r="AB10" i="41" s="1"/>
  <c r="AB76" i="41"/>
  <c r="AB33" i="41"/>
  <c r="AB13" i="41" s="1"/>
  <c r="AB79" i="41"/>
  <c r="AB28" i="41"/>
  <c r="AB8" i="41" s="1"/>
  <c r="AB74" i="41"/>
  <c r="AB31" i="41"/>
  <c r="AB11" i="41" s="1"/>
  <c r="AB77" i="41"/>
  <c r="AB32" i="41"/>
  <c r="AB12" i="41" s="1"/>
  <c r="AB78" i="41"/>
  <c r="AB29" i="41"/>
  <c r="AB9" i="41" s="1"/>
  <c r="AB75" i="41"/>
  <c r="X133" i="36"/>
  <c r="X146" i="36" s="1"/>
  <c r="X132" i="36"/>
  <c r="X138" i="36"/>
  <c r="X151" i="36" s="1"/>
  <c r="X134" i="36"/>
  <c r="X147" i="36" s="1"/>
  <c r="X137" i="36"/>
  <c r="X150" i="36" s="1"/>
  <c r="X135" i="36"/>
  <c r="X148" i="36" s="1"/>
  <c r="X234" i="36" l="1"/>
  <c r="X217" i="36"/>
  <c r="X218" i="36"/>
  <c r="X229" i="36"/>
  <c r="X219" i="36"/>
  <c r="X221" i="36"/>
  <c r="X231" i="36"/>
  <c r="X232" i="36"/>
  <c r="X220" i="36"/>
  <c r="X235" i="36"/>
  <c r="X223" i="36"/>
  <c r="X230" i="36"/>
  <c r="AB85" i="41"/>
  <c r="AB108" i="41"/>
  <c r="AB87" i="41"/>
  <c r="AB110" i="41"/>
  <c r="AB83" i="41"/>
  <c r="AB106" i="41"/>
  <c r="AB109" i="41"/>
  <c r="AB86" i="41"/>
  <c r="AB105" i="41"/>
  <c r="AB82" i="41"/>
  <c r="AB107" i="41"/>
  <c r="AB84" i="41"/>
  <c r="X145" i="36"/>
  <c r="X152" i="36" s="1"/>
  <c r="X139" i="36"/>
  <c r="X141" i="36" s="1"/>
  <c r="X239" i="36" l="1"/>
  <c r="X240" i="36" s="1"/>
  <c r="X259" i="36" s="1"/>
  <c r="AB88" i="41"/>
  <c r="X196" i="36"/>
  <c r="X206" i="36" s="1"/>
  <c r="X191" i="36"/>
  <c r="X201" i="36" s="1"/>
  <c r="X193" i="36"/>
  <c r="X203" i="36" s="1"/>
  <c r="X192" i="36"/>
  <c r="X202" i="36" s="1"/>
  <c r="X195" i="36"/>
  <c r="X205" i="36" s="1"/>
  <c r="X190" i="36"/>
  <c r="X194" i="36"/>
  <c r="X204" i="36" s="1"/>
  <c r="X260" i="36" l="1"/>
  <c r="X255" i="36"/>
  <c r="X243" i="36"/>
  <c r="X244" i="36"/>
  <c r="X254" i="36"/>
  <c r="X242" i="36"/>
  <c r="X257" i="36"/>
  <c r="X256" i="36"/>
  <c r="X246" i="36"/>
  <c r="X245" i="36"/>
  <c r="X247" i="36"/>
  <c r="X258" i="36"/>
  <c r="X200" i="36"/>
  <c r="X207" i="36" s="1"/>
  <c r="X197" i="36"/>
  <c r="X209" i="36" s="1"/>
  <c r="X222" i="36" s="1"/>
  <c r="X224" i="36" s="1"/>
  <c r="X226" i="36" s="1"/>
  <c r="X248" i="36" s="1"/>
  <c r="X264" i="36" l="1"/>
  <c r="X265" i="36" s="1"/>
  <c r="X285" i="36" s="1"/>
  <c r="X249" i="36"/>
  <c r="X251" i="36" s="1"/>
  <c r="X268" i="36" l="1"/>
  <c r="X281" i="36"/>
  <c r="X271" i="36"/>
  <c r="X269" i="36"/>
  <c r="X282" i="36"/>
  <c r="X267" i="36"/>
  <c r="X284" i="36"/>
  <c r="X283" i="36"/>
  <c r="X279" i="36"/>
  <c r="X270" i="36"/>
  <c r="X280" i="36"/>
  <c r="X272" i="36"/>
  <c r="X273" i="36"/>
  <c r="X289" i="36" l="1"/>
  <c r="X290" i="36" s="1"/>
  <c r="X306" i="36" s="1"/>
  <c r="X274" i="36"/>
  <c r="X276" i="36" s="1"/>
  <c r="X294" i="36" l="1"/>
  <c r="X298" i="36"/>
  <c r="X308" i="36"/>
  <c r="X296" i="36"/>
  <c r="X310" i="36"/>
  <c r="X307" i="36"/>
  <c r="X293" i="36"/>
  <c r="X309" i="36"/>
  <c r="X292" i="36"/>
  <c r="X304" i="36"/>
  <c r="X297" i="36"/>
  <c r="X305" i="36"/>
  <c r="X295" i="36"/>
  <c r="X314" i="36" l="1"/>
  <c r="X315" i="36" s="1"/>
  <c r="X319" i="36" s="1"/>
  <c r="X299" i="36"/>
  <c r="X301" i="36" s="1"/>
  <c r="X318" i="36" l="1"/>
  <c r="X323" i="36"/>
  <c r="X320" i="36"/>
  <c r="X332" i="36"/>
  <c r="X331" i="36"/>
  <c r="X334" i="36"/>
  <c r="X330" i="36"/>
  <c r="X321" i="36"/>
  <c r="X329" i="36"/>
  <c r="X335" i="36"/>
  <c r="X333" i="36"/>
  <c r="X322" i="36"/>
  <c r="X317" i="36"/>
  <c r="X324" i="36" l="1"/>
  <c r="X326" i="36" s="1"/>
  <c r="X339" i="36"/>
  <c r="X340" i="36" s="1"/>
  <c r="X348" i="36" s="1"/>
  <c r="X347" i="36" l="1"/>
  <c r="X354" i="36"/>
  <c r="X343" i="36"/>
  <c r="X355" i="36"/>
  <c r="X345" i="36"/>
  <c r="X342" i="36"/>
  <c r="X359" i="36"/>
  <c r="X358" i="36"/>
  <c r="X344" i="36"/>
  <c r="X356" i="36"/>
  <c r="X360" i="36"/>
  <c r="X346" i="36"/>
  <c r="X357" i="36"/>
  <c r="X349" i="36" l="1"/>
  <c r="X351" i="36" s="1"/>
  <c r="X364" i="36"/>
  <c r="X365" i="36" s="1"/>
  <c r="X382" i="36" s="1"/>
  <c r="X371" i="36" l="1"/>
  <c r="X394" i="36" s="1"/>
  <c r="X405" i="36" s="1"/>
  <c r="X384" i="36"/>
  <c r="X369" i="36"/>
  <c r="X392" i="36" s="1"/>
  <c r="X368" i="36"/>
  <c r="X391" i="36" s="1"/>
  <c r="X418" i="36" s="1"/>
  <c r="X461" i="36" s="1"/>
  <c r="X468" i="36" s="1"/>
  <c r="X471" i="36" s="1"/>
  <c r="X477" i="36" s="1"/>
  <c r="X383" i="36"/>
  <c r="X379" i="36"/>
  <c r="X367" i="36"/>
  <c r="X390" i="36" s="1"/>
  <c r="X381" i="36"/>
  <c r="X380" i="36"/>
  <c r="X372" i="36"/>
  <c r="X395" i="36" s="1"/>
  <c r="X422" i="36" s="1"/>
  <c r="X585" i="36" s="1"/>
  <c r="X592" i="36" s="1"/>
  <c r="X595" i="36" s="1"/>
  <c r="X601" i="36" s="1"/>
  <c r="X385" i="36"/>
  <c r="X370" i="36"/>
  <c r="X393" i="36" s="1"/>
  <c r="X404" i="36" s="1"/>
  <c r="X373" i="36"/>
  <c r="X396" i="36" s="1"/>
  <c r="X407" i="36" s="1"/>
  <c r="X421" i="36" l="1"/>
  <c r="X554" i="36" s="1"/>
  <c r="X561" i="36" s="1"/>
  <c r="X564" i="36" s="1"/>
  <c r="X570" i="36" s="1"/>
  <c r="X406" i="36"/>
  <c r="X596" i="36"/>
  <c r="X602" i="36" s="1"/>
  <c r="X420" i="36"/>
  <c r="X523" i="36" s="1"/>
  <c r="X530" i="36" s="1"/>
  <c r="X532" i="36" s="1"/>
  <c r="X470" i="36"/>
  <c r="X476" i="36" s="1"/>
  <c r="X472" i="36"/>
  <c r="X478" i="36" s="1"/>
  <c r="X423" i="36"/>
  <c r="X616" i="36" s="1"/>
  <c r="X623" i="36" s="1"/>
  <c r="X625" i="36" s="1"/>
  <c r="X631" i="36" s="1"/>
  <c r="X374" i="36"/>
  <c r="X376" i="36" s="1"/>
  <c r="X402" i="36"/>
  <c r="X417" i="36"/>
  <c r="X429" i="36" s="1"/>
  <c r="X436" i="36" s="1"/>
  <c r="X401" i="36"/>
  <c r="X403" i="36"/>
  <c r="X419" i="36"/>
  <c r="X492" i="36" s="1"/>
  <c r="X499" i="36" s="1"/>
  <c r="X594" i="36"/>
  <c r="X600" i="36" s="1"/>
  <c r="X397" i="36"/>
  <c r="X565" i="36" l="1"/>
  <c r="X571" i="36" s="1"/>
  <c r="X563" i="36"/>
  <c r="X599" i="36"/>
  <c r="X533" i="36"/>
  <c r="X539" i="36" s="1"/>
  <c r="X534" i="36"/>
  <c r="X540" i="36" s="1"/>
  <c r="X475" i="36"/>
  <c r="X473" i="36"/>
  <c r="X480" i="36" s="1"/>
  <c r="X481" i="36" s="1"/>
  <c r="X486" i="36" s="1"/>
  <c r="X667" i="36" s="1"/>
  <c r="X715" i="36" s="1"/>
  <c r="X626" i="36"/>
  <c r="X597" i="36"/>
  <c r="X604" i="36" s="1"/>
  <c r="X605" i="36" s="1"/>
  <c r="X606" i="36" s="1"/>
  <c r="X611" i="36" s="1"/>
  <c r="X682" i="36" s="1"/>
  <c r="X731" i="36" s="1"/>
  <c r="X627" i="36"/>
  <c r="X633" i="36" s="1"/>
  <c r="X502" i="36"/>
  <c r="X508" i="36" s="1"/>
  <c r="X501" i="36"/>
  <c r="X503" i="36"/>
  <c r="X509" i="36" s="1"/>
  <c r="X440" i="36"/>
  <c r="X447" i="36" s="1"/>
  <c r="X438" i="36"/>
  <c r="X439" i="36"/>
  <c r="X446" i="36" s="1"/>
  <c r="X538" i="36"/>
  <c r="X566" i="36" l="1"/>
  <c r="X573" i="36" s="1"/>
  <c r="X569" i="36"/>
  <c r="X568" i="36" s="1"/>
  <c r="X535" i="36"/>
  <c r="X542" i="36" s="1"/>
  <c r="X537" i="36"/>
  <c r="X628" i="36"/>
  <c r="X635" i="36" s="1"/>
  <c r="X636" i="36" s="1"/>
  <c r="X641" i="36" s="1"/>
  <c r="X672" i="36" s="1"/>
  <c r="X720" i="36" s="1"/>
  <c r="X482" i="36"/>
  <c r="X487" i="36" s="1"/>
  <c r="X678" i="36" s="1"/>
  <c r="X727" i="36" s="1"/>
  <c r="X632" i="36"/>
  <c r="X630" i="36" s="1"/>
  <c r="X507" i="36"/>
  <c r="X506" i="36" s="1"/>
  <c r="X504" i="36"/>
  <c r="X511" i="36" s="1"/>
  <c r="X445" i="36"/>
  <c r="X444" i="36" s="1"/>
  <c r="X441" i="36"/>
  <c r="X449" i="36" s="1"/>
  <c r="X574" i="36"/>
  <c r="X579" i="36" s="1"/>
  <c r="X670" i="36" s="1"/>
  <c r="X718" i="36" s="1"/>
  <c r="X610" i="36"/>
  <c r="X671" i="36" s="1"/>
  <c r="X719" i="36" s="1"/>
  <c r="X607" i="36"/>
  <c r="X612" i="36" s="1"/>
  <c r="X693" i="36" s="1"/>
  <c r="X543" i="36"/>
  <c r="X483" i="36" l="1"/>
  <c r="X488" i="36" s="1"/>
  <c r="X689" i="36" s="1"/>
  <c r="X739" i="36" s="1"/>
  <c r="X637" i="36"/>
  <c r="X642" i="36" s="1"/>
  <c r="X683" i="36" s="1"/>
  <c r="X732" i="36" s="1"/>
  <c r="X512" i="36"/>
  <c r="X575" i="36"/>
  <c r="X580" i="36" s="1"/>
  <c r="X681" i="36" s="1"/>
  <c r="X730" i="36" s="1"/>
  <c r="X450" i="36"/>
  <c r="X743" i="36"/>
  <c r="X705" i="36"/>
  <c r="X544" i="36"/>
  <c r="X548" i="36"/>
  <c r="X669" i="36" s="1"/>
  <c r="X701" i="36" l="1"/>
  <c r="Y5" i="40" s="1"/>
  <c r="X638" i="36"/>
  <c r="X643" i="36" s="1"/>
  <c r="X694" i="36" s="1"/>
  <c r="X451" i="36"/>
  <c r="X456" i="36" s="1"/>
  <c r="X677" i="36" s="1"/>
  <c r="X726" i="36" s="1"/>
  <c r="X455" i="36"/>
  <c r="X666" i="36" s="1"/>
  <c r="X576" i="36"/>
  <c r="X581" i="36" s="1"/>
  <c r="X692" i="36" s="1"/>
  <c r="X704" i="36" s="1"/>
  <c r="X513" i="36"/>
  <c r="X517" i="36"/>
  <c r="X668" i="36" s="1"/>
  <c r="X716" i="36" s="1"/>
  <c r="Y9" i="40"/>
  <c r="X757" i="36"/>
  <c r="AA61" i="4"/>
  <c r="AB58" i="4" s="1"/>
  <c r="X717" i="36"/>
  <c r="X549" i="36"/>
  <c r="X680" i="36" s="1"/>
  <c r="X729" i="36" s="1"/>
  <c r="X545" i="36"/>
  <c r="X550" i="36" s="1"/>
  <c r="X691" i="36" s="1"/>
  <c r="AA17" i="4" l="1"/>
  <c r="AB14" i="4" s="1"/>
  <c r="AB18" i="4" s="1"/>
  <c r="AB17" i="5" s="1"/>
  <c r="X753" i="36"/>
  <c r="X744" i="36"/>
  <c r="X706" i="36"/>
  <c r="X663" i="36"/>
  <c r="X742" i="36"/>
  <c r="X518" i="36"/>
  <c r="X679" i="36" s="1"/>
  <c r="X728" i="36" s="1"/>
  <c r="X514" i="36"/>
  <c r="X519" i="36" s="1"/>
  <c r="X690" i="36" s="1"/>
  <c r="X452" i="36"/>
  <c r="X457" i="36" s="1"/>
  <c r="X688" i="36" s="1"/>
  <c r="AB50" i="5"/>
  <c r="AB62" i="4"/>
  <c r="AB64" i="4"/>
  <c r="AB60" i="4"/>
  <c r="AB52" i="5" s="1"/>
  <c r="AB59" i="4"/>
  <c r="X741" i="36"/>
  <c r="X703" i="36"/>
  <c r="Y8" i="40"/>
  <c r="X756" i="36"/>
  <c r="AA49" i="4"/>
  <c r="AB46" i="4" s="1"/>
  <c r="AB20" i="4" l="1"/>
  <c r="AB16" i="4"/>
  <c r="AB15" i="5" s="1"/>
  <c r="AB16" i="5" s="1"/>
  <c r="AB13" i="5"/>
  <c r="Y39" i="36" s="1"/>
  <c r="Y50" i="36" s="1"/>
  <c r="Y87" i="36" s="1"/>
  <c r="Y100" i="36" s="1"/>
  <c r="AB15" i="4"/>
  <c r="AB19" i="4"/>
  <c r="AB18" i="5" s="1"/>
  <c r="Y10" i="40"/>
  <c r="AA72" i="4"/>
  <c r="AB69" i="4" s="1"/>
  <c r="X758" i="36"/>
  <c r="X700" i="36"/>
  <c r="X738" i="36"/>
  <c r="X740" i="36"/>
  <c r="X702" i="36"/>
  <c r="AB63" i="4"/>
  <c r="AB55" i="5" s="1"/>
  <c r="AB54" i="5"/>
  <c r="Y29" i="36"/>
  <c r="Y587" i="36" s="1"/>
  <c r="AB53" i="5"/>
  <c r="Y43" i="36"/>
  <c r="AB51" i="5"/>
  <c r="Y15" i="36" s="1"/>
  <c r="Y588" i="36" s="1"/>
  <c r="AA39" i="4"/>
  <c r="AB35" i="4" s="1"/>
  <c r="Y7" i="40"/>
  <c r="X755" i="36"/>
  <c r="AB48" i="4"/>
  <c r="AB42" i="5" s="1"/>
  <c r="AB50" i="4"/>
  <c r="AB40" i="5"/>
  <c r="AB52" i="4"/>
  <c r="AB47" i="4"/>
  <c r="AB14" i="5" l="1"/>
  <c r="Y11" i="36" s="1"/>
  <c r="Y464" i="36" s="1"/>
  <c r="Y25" i="36"/>
  <c r="Y463" i="36" s="1"/>
  <c r="Z16" i="40"/>
  <c r="Y70" i="36"/>
  <c r="AC43" i="41"/>
  <c r="AB71" i="4"/>
  <c r="AB62" i="5" s="1"/>
  <c r="AB73" i="4"/>
  <c r="AB60" i="5"/>
  <c r="AB70" i="4"/>
  <c r="AB75" i="4"/>
  <c r="Y6" i="40"/>
  <c r="X754" i="36"/>
  <c r="AA28" i="4"/>
  <c r="AB24" i="4" s="1"/>
  <c r="X752" i="36"/>
  <c r="AA9" i="4"/>
  <c r="AB7" i="4" s="1"/>
  <c r="Y4" i="40"/>
  <c r="Y74" i="36"/>
  <c r="Z20" i="40"/>
  <c r="Y54" i="36"/>
  <c r="Y91" i="36" s="1"/>
  <c r="AB37" i="4"/>
  <c r="AB42" i="4"/>
  <c r="AB31" i="5"/>
  <c r="AB40" i="4"/>
  <c r="AB38" i="4"/>
  <c r="AB33" i="5" s="1"/>
  <c r="Y28" i="36"/>
  <c r="Y556" i="36" s="1"/>
  <c r="AB43" i="5"/>
  <c r="Y42" i="36"/>
  <c r="AB41" i="5"/>
  <c r="Y14" i="36" s="1"/>
  <c r="Y557" i="36" s="1"/>
  <c r="AB51" i="4"/>
  <c r="AB45" i="5" s="1"/>
  <c r="AB44" i="5"/>
  <c r="Y465" i="36"/>
  <c r="Y462" i="36" l="1"/>
  <c r="Y112" i="36"/>
  <c r="Z28" i="40"/>
  <c r="Y155" i="36"/>
  <c r="Y165" i="36" s="1"/>
  <c r="AB61" i="5"/>
  <c r="Y16" i="36" s="1"/>
  <c r="Y619" i="36" s="1"/>
  <c r="Y44" i="36"/>
  <c r="AB74" i="4"/>
  <c r="AB65" i="5" s="1"/>
  <c r="AB64" i="5"/>
  <c r="AB63" i="5"/>
  <c r="Y30" i="36"/>
  <c r="Y618" i="36" s="1"/>
  <c r="AB26" i="4"/>
  <c r="AB27" i="4"/>
  <c r="AB24" i="5" s="1"/>
  <c r="AB31" i="4"/>
  <c r="AB22" i="5"/>
  <c r="AB29" i="4"/>
  <c r="AB10" i="4"/>
  <c r="AB7" i="5" s="1"/>
  <c r="AB8" i="5" s="1"/>
  <c r="AB8" i="4"/>
  <c r="AB5" i="5"/>
  <c r="Y104" i="36"/>
  <c r="AC47" i="41"/>
  <c r="Y159" i="36"/>
  <c r="Y169" i="36" s="1"/>
  <c r="Z32" i="40"/>
  <c r="AB35" i="5"/>
  <c r="AB41" i="4"/>
  <c r="AB36" i="5" s="1"/>
  <c r="Y41" i="36"/>
  <c r="AB32" i="5"/>
  <c r="Y13" i="36" s="1"/>
  <c r="Y526" i="36" s="1"/>
  <c r="Y27" i="36"/>
  <c r="Y525" i="36" s="1"/>
  <c r="AB34" i="5"/>
  <c r="Z19" i="40"/>
  <c r="Y73" i="36"/>
  <c r="Y53" i="36"/>
  <c r="Y90" i="36" s="1"/>
  <c r="Y55" i="36" l="1"/>
  <c r="Y92" i="36" s="1"/>
  <c r="Z21" i="40"/>
  <c r="Y75" i="36"/>
  <c r="AB6" i="5"/>
  <c r="Y10" i="36" s="1"/>
  <c r="Y432" i="36" s="1"/>
  <c r="Y38" i="36"/>
  <c r="AB9" i="5"/>
  <c r="AB23" i="5"/>
  <c r="Y12" i="36" s="1"/>
  <c r="Y495" i="36" s="1"/>
  <c r="Y40" i="36"/>
  <c r="AB25" i="5"/>
  <c r="Y26" i="36"/>
  <c r="Y494" i="36" s="1"/>
  <c r="AB30" i="4"/>
  <c r="AB27" i="5" s="1"/>
  <c r="AB26" i="5"/>
  <c r="Y116" i="36"/>
  <c r="Y589" i="36"/>
  <c r="Y586" i="36" s="1"/>
  <c r="Y52" i="36"/>
  <c r="Y89" i="36" s="1"/>
  <c r="Y72" i="36"/>
  <c r="Z18" i="40"/>
  <c r="Y103" i="36"/>
  <c r="AC46" i="41"/>
  <c r="Z31" i="40"/>
  <c r="Y158" i="36"/>
  <c r="Y168" i="36" s="1"/>
  <c r="Z33" i="40" l="1"/>
  <c r="Y160" i="36"/>
  <c r="Y170" i="36" s="1"/>
  <c r="AC48" i="41"/>
  <c r="Y105" i="36"/>
  <c r="Y49" i="36"/>
  <c r="Y81" i="36" s="1"/>
  <c r="Y83" i="36" s="1"/>
  <c r="Y99" i="36" s="1"/>
  <c r="Y69" i="36"/>
  <c r="Z15" i="40"/>
  <c r="Y71" i="36"/>
  <c r="Y51" i="36"/>
  <c r="Y88" i="36" s="1"/>
  <c r="Z17" i="40"/>
  <c r="Z30" i="40"/>
  <c r="Y157" i="36"/>
  <c r="Y167" i="36" s="1"/>
  <c r="AC45" i="41"/>
  <c r="Y102" i="36"/>
  <c r="Y558" i="36"/>
  <c r="Y555" i="36" s="1"/>
  <c r="Y115" i="36"/>
  <c r="Y117" i="36" l="1"/>
  <c r="Y620" i="36"/>
  <c r="Y617" i="36" s="1"/>
  <c r="Y156" i="36"/>
  <c r="Y166" i="36" s="1"/>
  <c r="Z29" i="40"/>
  <c r="Y154" i="36"/>
  <c r="Y164" i="36" s="1"/>
  <c r="Z27" i="40"/>
  <c r="Y101" i="36"/>
  <c r="AC44" i="41"/>
  <c r="AC49" i="41" s="1"/>
  <c r="Y433" i="36"/>
  <c r="Y430" i="36" s="1"/>
  <c r="Y111" i="36"/>
  <c r="Y527" i="36"/>
  <c r="Y524" i="36" s="1"/>
  <c r="Y114" i="36"/>
  <c r="Y171" i="36" l="1"/>
  <c r="Y179" i="36" s="1"/>
  <c r="AC56" i="41"/>
  <c r="AC68" i="41" s="1"/>
  <c r="AC54" i="41"/>
  <c r="AC66" i="41" s="1"/>
  <c r="AC75" i="41" s="1"/>
  <c r="AC55" i="41"/>
  <c r="AC67" i="41" s="1"/>
  <c r="AC76" i="41" s="1"/>
  <c r="AC58" i="41"/>
  <c r="AC70" i="41" s="1"/>
  <c r="AC79" i="41" s="1"/>
  <c r="AC57" i="41"/>
  <c r="AC69" i="41" s="1"/>
  <c r="AC78" i="41" s="1"/>
  <c r="AC53" i="41"/>
  <c r="AC65" i="41" s="1"/>
  <c r="AC74" i="41" s="1"/>
  <c r="Y177" i="36"/>
  <c r="Y113" i="36"/>
  <c r="Y118" i="36" s="1"/>
  <c r="Y123" i="36" s="1"/>
  <c r="Y496" i="36"/>
  <c r="Y493" i="36" s="1"/>
  <c r="Y178" i="36" l="1"/>
  <c r="AC28" i="41"/>
  <c r="AC8" i="41" s="1"/>
  <c r="Y176" i="36"/>
  <c r="Y180" i="36"/>
  <c r="Y175" i="36"/>
  <c r="Y181" i="36"/>
  <c r="AC33" i="41"/>
  <c r="AC13" i="41" s="1"/>
  <c r="AC30" i="41"/>
  <c r="AC10" i="41" s="1"/>
  <c r="AC32" i="41"/>
  <c r="AC12" i="41" s="1"/>
  <c r="AC29" i="41"/>
  <c r="AC9" i="41" s="1"/>
  <c r="Y137" i="36"/>
  <c r="Y150" i="36" s="1"/>
  <c r="Y135" i="36"/>
  <c r="Y148" i="36" s="1"/>
  <c r="Y136" i="36"/>
  <c r="Y149" i="36" s="1"/>
  <c r="Y132" i="36"/>
  <c r="Y145" i="36" s="1"/>
  <c r="Y133" i="36"/>
  <c r="Y146" i="36" s="1"/>
  <c r="Y138" i="36"/>
  <c r="Y151" i="36" s="1"/>
  <c r="Y134" i="36"/>
  <c r="Y147" i="36" s="1"/>
  <c r="AC77" i="41"/>
  <c r="AC31" i="41"/>
  <c r="AC11" i="41" s="1"/>
  <c r="AC105" i="41"/>
  <c r="AC82" i="41"/>
  <c r="AC87" i="41"/>
  <c r="AC110" i="41"/>
  <c r="AC109" i="41"/>
  <c r="AC86" i="41"/>
  <c r="AC83" i="41"/>
  <c r="AC106" i="41"/>
  <c r="AC107" i="41"/>
  <c r="AC84" i="41"/>
  <c r="Y182" i="36" l="1"/>
  <c r="Y214" i="36"/>
  <c r="Y215" i="36" s="1"/>
  <c r="Y218" i="36" s="1"/>
  <c r="Y139" i="36"/>
  <c r="Y141" i="36" s="1"/>
  <c r="Y196" i="36" s="1"/>
  <c r="Y206" i="36" s="1"/>
  <c r="AC108" i="41"/>
  <c r="AC85" i="41"/>
  <c r="AC88" i="41" s="1"/>
  <c r="Y152" i="36"/>
  <c r="Y233" i="36" l="1"/>
  <c r="Y230" i="36"/>
  <c r="Y235" i="36"/>
  <c r="Y232" i="36"/>
  <c r="Y231" i="36"/>
  <c r="Y221" i="36"/>
  <c r="Y217" i="36"/>
  <c r="Y229" i="36"/>
  <c r="Y222" i="36"/>
  <c r="Y219" i="36"/>
  <c r="Y234" i="36"/>
  <c r="Y195" i="36"/>
  <c r="Y205" i="36" s="1"/>
  <c r="Y193" i="36"/>
  <c r="Y203" i="36" s="1"/>
  <c r="Y194" i="36"/>
  <c r="Y204" i="36" s="1"/>
  <c r="Y192" i="36"/>
  <c r="Y202" i="36" s="1"/>
  <c r="Y191" i="36"/>
  <c r="Y201" i="36" s="1"/>
  <c r="Y190" i="36"/>
  <c r="Y239" i="36" l="1"/>
  <c r="Y240" i="36" s="1"/>
  <c r="Y255" i="36" s="1"/>
  <c r="Y197" i="36"/>
  <c r="Y209" i="36" s="1"/>
  <c r="Y223" i="36" s="1"/>
  <c r="Y200" i="36"/>
  <c r="Y207" i="36" s="1"/>
  <c r="Y220" i="36" l="1"/>
  <c r="Y224" i="36" s="1"/>
  <c r="Y226" i="36" s="1"/>
  <c r="Y246" i="36" s="1"/>
  <c r="Y256" i="36"/>
  <c r="Y244" i="36"/>
  <c r="Y248" i="36"/>
  <c r="Y243" i="36"/>
  <c r="Y245" i="36"/>
  <c r="Y254" i="36"/>
  <c r="Y242" i="36"/>
  <c r="Y258" i="36"/>
  <c r="Y259" i="36"/>
  <c r="Y257" i="36"/>
  <c r="Y260" i="36"/>
  <c r="Y247" i="36"/>
  <c r="Y264" i="36" l="1"/>
  <c r="Y265" i="36" s="1"/>
  <c r="Y272" i="36" s="1"/>
  <c r="Y249" i="36"/>
  <c r="Y251" i="36" s="1"/>
  <c r="Y285" i="36" l="1"/>
  <c r="Y273" i="36"/>
  <c r="Y267" i="36"/>
  <c r="Y280" i="36"/>
  <c r="Y283" i="36"/>
  <c r="Y282" i="36"/>
  <c r="Y279" i="36"/>
  <c r="Y268" i="36"/>
  <c r="Y269" i="36"/>
  <c r="Y271" i="36"/>
  <c r="Y270" i="36"/>
  <c r="Y284" i="36"/>
  <c r="Y281" i="36"/>
  <c r="Y289" i="36" l="1"/>
  <c r="Y290" i="36" s="1"/>
  <c r="Y293" i="36" s="1"/>
  <c r="Y274" i="36"/>
  <c r="Y276" i="36" s="1"/>
  <c r="Y306" i="36" l="1"/>
  <c r="Y307" i="36"/>
  <c r="Y305" i="36"/>
  <c r="Y310" i="36"/>
  <c r="Y295" i="36"/>
  <c r="Y292" i="36"/>
  <c r="Y308" i="36"/>
  <c r="Y304" i="36"/>
  <c r="Y309" i="36"/>
  <c r="Y298" i="36"/>
  <c r="Y294" i="36"/>
  <c r="Y297" i="36"/>
  <c r="Y296" i="36"/>
  <c r="Y314" i="36" l="1"/>
  <c r="Y315" i="36" s="1"/>
  <c r="Y332" i="36" s="1"/>
  <c r="Y299" i="36"/>
  <c r="Y301" i="36" s="1"/>
  <c r="Y320" i="36" l="1"/>
  <c r="Y319" i="36"/>
  <c r="Y330" i="36"/>
  <c r="Y322" i="36"/>
  <c r="Y318" i="36"/>
  <c r="Y317" i="36"/>
  <c r="Y331" i="36"/>
  <c r="Y323" i="36"/>
  <c r="Y333" i="36"/>
  <c r="Y334" i="36"/>
  <c r="Y321" i="36"/>
  <c r="Y329" i="36"/>
  <c r="Y335" i="36"/>
  <c r="Y339" i="36" l="1"/>
  <c r="Y340" i="36" s="1"/>
  <c r="Y324" i="36"/>
  <c r="Y326" i="36" s="1"/>
  <c r="Y342" i="36" l="1"/>
  <c r="Y346" i="36"/>
  <c r="Y359" i="36"/>
  <c r="Y357" i="36"/>
  <c r="Y360" i="36"/>
  <c r="Y358" i="36"/>
  <c r="Y345" i="36"/>
  <c r="Y354" i="36"/>
  <c r="Y343" i="36"/>
  <c r="Y347" i="36"/>
  <c r="Y348" i="36"/>
  <c r="Y344" i="36"/>
  <c r="Y355" i="36"/>
  <c r="Y356" i="36"/>
  <c r="Y364" i="36" l="1"/>
  <c r="Y365" i="36" s="1"/>
  <c r="Y379" i="36" s="1"/>
  <c r="Y349" i="36"/>
  <c r="Y351" i="36" s="1"/>
  <c r="Y368" i="36" l="1"/>
  <c r="Y391" i="36" s="1"/>
  <c r="Y402" i="36" s="1"/>
  <c r="Y369" i="36"/>
  <c r="Y392" i="36" s="1"/>
  <c r="Y403" i="36" s="1"/>
  <c r="Y373" i="36"/>
  <c r="Y396" i="36" s="1"/>
  <c r="Y407" i="36" s="1"/>
  <c r="Y381" i="36"/>
  <c r="Y382" i="36"/>
  <c r="Y383" i="36"/>
  <c r="Y371" i="36"/>
  <c r="Y394" i="36" s="1"/>
  <c r="Y421" i="36" s="1"/>
  <c r="Y554" i="36" s="1"/>
  <c r="Y561" i="36" s="1"/>
  <c r="Y565" i="36" s="1"/>
  <c r="Y571" i="36" s="1"/>
  <c r="Y380" i="36"/>
  <c r="Y370" i="36"/>
  <c r="Y393" i="36" s="1"/>
  <c r="Y404" i="36" s="1"/>
  <c r="Y384" i="36"/>
  <c r="Y367" i="36"/>
  <c r="Y390" i="36" s="1"/>
  <c r="Y385" i="36"/>
  <c r="Y372" i="36"/>
  <c r="Y395" i="36" s="1"/>
  <c r="Y422" i="36" s="1"/>
  <c r="Y585" i="36" s="1"/>
  <c r="Y592" i="36" s="1"/>
  <c r="Y595" i="36" s="1"/>
  <c r="Y601" i="36" s="1"/>
  <c r="Y423" i="36" l="1"/>
  <c r="Y616" i="36" s="1"/>
  <c r="Y623" i="36" s="1"/>
  <c r="Y627" i="36" s="1"/>
  <c r="Y633" i="36" s="1"/>
  <c r="Y418" i="36"/>
  <c r="Y461" i="36" s="1"/>
  <c r="Y468" i="36" s="1"/>
  <c r="Y472" i="36" s="1"/>
  <c r="Y478" i="36" s="1"/>
  <c r="Y419" i="36"/>
  <c r="Y492" i="36" s="1"/>
  <c r="Y499" i="36" s="1"/>
  <c r="Y501" i="36" s="1"/>
  <c r="Y507" i="36" s="1"/>
  <c r="Y594" i="36"/>
  <c r="Y397" i="36"/>
  <c r="Y564" i="36"/>
  <c r="Y570" i="36" s="1"/>
  <c r="Y563" i="36"/>
  <c r="Y569" i="36" s="1"/>
  <c r="Y417" i="36"/>
  <c r="Y429" i="36" s="1"/>
  <c r="Y436" i="36" s="1"/>
  <c r="Y440" i="36" s="1"/>
  <c r="Y447" i="36" s="1"/>
  <c r="Y405" i="36"/>
  <c r="Y596" i="36"/>
  <c r="Y602" i="36" s="1"/>
  <c r="Y406" i="36"/>
  <c r="Y401" i="36"/>
  <c r="Y374" i="36"/>
  <c r="Y376" i="36" s="1"/>
  <c r="Y420" i="36"/>
  <c r="Y523" i="36" s="1"/>
  <c r="Y530" i="36" s="1"/>
  <c r="Y470" i="36"/>
  <c r="Y476" i="36" s="1"/>
  <c r="Y471" i="36"/>
  <c r="Y477" i="36" s="1"/>
  <c r="Y625" i="36"/>
  <c r="Y631" i="36" s="1"/>
  <c r="Y626" i="36"/>
  <c r="Y632" i="36" s="1"/>
  <c r="Y503" i="36"/>
  <c r="Y509" i="36" s="1"/>
  <c r="Y600" i="36"/>
  <c r="Y502" i="36" l="1"/>
  <c r="Y508" i="36" s="1"/>
  <c r="Y597" i="36"/>
  <c r="Y604" i="36" s="1"/>
  <c r="Y605" i="36" s="1"/>
  <c r="Y438" i="36"/>
  <c r="Y445" i="36" s="1"/>
  <c r="Y566" i="36"/>
  <c r="Y573" i="36" s="1"/>
  <c r="Y574" i="36" s="1"/>
  <c r="Y575" i="36" s="1"/>
  <c r="Y580" i="36" s="1"/>
  <c r="Y681" i="36" s="1"/>
  <c r="Y730" i="36" s="1"/>
  <c r="Y568" i="36"/>
  <c r="Y439" i="36"/>
  <c r="Y446" i="36" s="1"/>
  <c r="Y475" i="36"/>
  <c r="Y599" i="36"/>
  <c r="Y473" i="36"/>
  <c r="Y480" i="36" s="1"/>
  <c r="Y481" i="36" s="1"/>
  <c r="Y486" i="36" s="1"/>
  <c r="Y667" i="36" s="1"/>
  <c r="Y715" i="36" s="1"/>
  <c r="Y532" i="36"/>
  <c r="Y533" i="36"/>
  <c r="Y539" i="36" s="1"/>
  <c r="Y534" i="36"/>
  <c r="Y540" i="36" s="1"/>
  <c r="Y628" i="36"/>
  <c r="Y635" i="36" s="1"/>
  <c r="Y636" i="36" s="1"/>
  <c r="Y504" i="36"/>
  <c r="Y511" i="36" s="1"/>
  <c r="Y512" i="36" s="1"/>
  <c r="Y513" i="36" s="1"/>
  <c r="Y518" i="36" s="1"/>
  <c r="Y679" i="36" s="1"/>
  <c r="Y728" i="36" s="1"/>
  <c r="Y506" i="36"/>
  <c r="Y630" i="36"/>
  <c r="Y441" i="36" l="1"/>
  <c r="Y449" i="36" s="1"/>
  <c r="Y450" i="36" s="1"/>
  <c r="Y455" i="36" s="1"/>
  <c r="Y666" i="36" s="1"/>
  <c r="Y535" i="36"/>
  <c r="Y542" i="36" s="1"/>
  <c r="Y538" i="36"/>
  <c r="Y537" i="36" s="1"/>
  <c r="Y444" i="36"/>
  <c r="Y606" i="36"/>
  <c r="Y610" i="36"/>
  <c r="Y671" i="36" s="1"/>
  <c r="Y719" i="36" s="1"/>
  <c r="Y579" i="36"/>
  <c r="Y670" i="36" s="1"/>
  <c r="Y718" i="36" s="1"/>
  <c r="Y576" i="36"/>
  <c r="Y581" i="36" s="1"/>
  <c r="Y692" i="36" s="1"/>
  <c r="Y637" i="36"/>
  <c r="Y641" i="36"/>
  <c r="Y672" i="36" s="1"/>
  <c r="Y720" i="36" s="1"/>
  <c r="Y482" i="36"/>
  <c r="Y517" i="36"/>
  <c r="Y668" i="36" s="1"/>
  <c r="Y716" i="36" s="1"/>
  <c r="Y514" i="36"/>
  <c r="Y519" i="36" s="1"/>
  <c r="Y690" i="36" s="1"/>
  <c r="Y543" i="36" l="1"/>
  <c r="Y544" i="36" s="1"/>
  <c r="Y549" i="36" s="1"/>
  <c r="Y680" i="36" s="1"/>
  <c r="Y729" i="36" s="1"/>
  <c r="Y487" i="36"/>
  <c r="Y678" i="36" s="1"/>
  <c r="Y727" i="36" s="1"/>
  <c r="Y483" i="36"/>
  <c r="Y488" i="36" s="1"/>
  <c r="Y689" i="36" s="1"/>
  <c r="Y611" i="36"/>
  <c r="Y682" i="36" s="1"/>
  <c r="Y731" i="36" s="1"/>
  <c r="Y607" i="36"/>
  <c r="Y612" i="36" s="1"/>
  <c r="Y693" i="36" s="1"/>
  <c r="Y642" i="36"/>
  <c r="Y683" i="36" s="1"/>
  <c r="Y732" i="36" s="1"/>
  <c r="Y638" i="36"/>
  <c r="Y643" i="36" s="1"/>
  <c r="Y694" i="36" s="1"/>
  <c r="Y740" i="36"/>
  <c r="Y702" i="36"/>
  <c r="Y742" i="36"/>
  <c r="Y704" i="36"/>
  <c r="Y451" i="36"/>
  <c r="Y456" i="36" s="1"/>
  <c r="Y677" i="36" s="1"/>
  <c r="Y726" i="36" s="1"/>
  <c r="Y548" i="36" l="1"/>
  <c r="Y669" i="36" s="1"/>
  <c r="Y545" i="36"/>
  <c r="Y550" i="36" s="1"/>
  <c r="Y691" i="36" s="1"/>
  <c r="Y452" i="36"/>
  <c r="Y457" i="36" s="1"/>
  <c r="Y688" i="36" s="1"/>
  <c r="Y738" i="36" s="1"/>
  <c r="AB49" i="4"/>
  <c r="AC46" i="4" s="1"/>
  <c r="Z8" i="40"/>
  <c r="Y756" i="36"/>
  <c r="Y705" i="36"/>
  <c r="Y743" i="36"/>
  <c r="Z6" i="40"/>
  <c r="AB28" i="4"/>
  <c r="AC24" i="4" s="1"/>
  <c r="Y754" i="36"/>
  <c r="Y701" i="36"/>
  <c r="Y739" i="36"/>
  <c r="Y706" i="36"/>
  <c r="Y744" i="36"/>
  <c r="Y717" i="36" l="1"/>
  <c r="Y663" i="36"/>
  <c r="Y703" i="36"/>
  <c r="Y741" i="36"/>
  <c r="Y700" i="36"/>
  <c r="AB9" i="4" s="1"/>
  <c r="AC7" i="4" s="1"/>
  <c r="Y757" i="36"/>
  <c r="AB61" i="4"/>
  <c r="AC58" i="4" s="1"/>
  <c r="Z9" i="40"/>
  <c r="Z5" i="40"/>
  <c r="AB17" i="4"/>
  <c r="AC14" i="4" s="1"/>
  <c r="Y753" i="36"/>
  <c r="Z10" i="40"/>
  <c r="AB72" i="4"/>
  <c r="AC69" i="4" s="1"/>
  <c r="Y758" i="36"/>
  <c r="AC29" i="4"/>
  <c r="AC22" i="5"/>
  <c r="AC26" i="4"/>
  <c r="AC27" i="4"/>
  <c r="AC24" i="5" s="1"/>
  <c r="AC31" i="4"/>
  <c r="AC52" i="4"/>
  <c r="AC48" i="4"/>
  <c r="AC42" i="5" s="1"/>
  <c r="AC47" i="4"/>
  <c r="AC40" i="5"/>
  <c r="AC50" i="4"/>
  <c r="Y752" i="36" l="1"/>
  <c r="Z4" i="40"/>
  <c r="Z7" i="40"/>
  <c r="Y755" i="36"/>
  <c r="AB39" i="4"/>
  <c r="AC35" i="4" s="1"/>
  <c r="AC43" i="5"/>
  <c r="Z28" i="36"/>
  <c r="Z556" i="36" s="1"/>
  <c r="AC64" i="4"/>
  <c r="AC60" i="4"/>
  <c r="AC52" i="5" s="1"/>
  <c r="AC50" i="5"/>
  <c r="AC62" i="4"/>
  <c r="AC59" i="4"/>
  <c r="AC41" i="5"/>
  <c r="Z14" i="36" s="1"/>
  <c r="Z557" i="36" s="1"/>
  <c r="Z42" i="36"/>
  <c r="AC26" i="5"/>
  <c r="AC30" i="4"/>
  <c r="AC27" i="5" s="1"/>
  <c r="AC8" i="4"/>
  <c r="AC10" i="4"/>
  <c r="AC7" i="5" s="1"/>
  <c r="AC8" i="5" s="1"/>
  <c r="AC5" i="5"/>
  <c r="AC18" i="4"/>
  <c r="AC16" i="4"/>
  <c r="AC15" i="5" s="1"/>
  <c r="AC20" i="4"/>
  <c r="AC15" i="4"/>
  <c r="AC13" i="5"/>
  <c r="AC70" i="4"/>
  <c r="AC75" i="4"/>
  <c r="AC60" i="5"/>
  <c r="AC71" i="4"/>
  <c r="AC62" i="5" s="1"/>
  <c r="AC73" i="4"/>
  <c r="AC44" i="5"/>
  <c r="AC51" i="4"/>
  <c r="AC45" i="5" s="1"/>
  <c r="Z40" i="36"/>
  <c r="AC23" i="5"/>
  <c r="Z12" i="36" s="1"/>
  <c r="Z495" i="36" s="1"/>
  <c r="Z26" i="36"/>
  <c r="Z494" i="36" s="1"/>
  <c r="AC25" i="5"/>
  <c r="AC40" i="4" l="1"/>
  <c r="AC37" i="4"/>
  <c r="AC42" i="4"/>
  <c r="AC38" i="4"/>
  <c r="AC33" i="5" s="1"/>
  <c r="AC31" i="5"/>
  <c r="AC61" i="5"/>
  <c r="Z16" i="36" s="1"/>
  <c r="Z619" i="36" s="1"/>
  <c r="Z44" i="36"/>
  <c r="AC17" i="5"/>
  <c r="AC19" i="4"/>
  <c r="AC18" i="5" s="1"/>
  <c r="AC64" i="5"/>
  <c r="AC74" i="4"/>
  <c r="AC65" i="5" s="1"/>
  <c r="Z38" i="36"/>
  <c r="AC9" i="5"/>
  <c r="AC6" i="5"/>
  <c r="Z10" i="36" s="1"/>
  <c r="Z432" i="36" s="1"/>
  <c r="AC63" i="4"/>
  <c r="AC55" i="5" s="1"/>
  <c r="AC54" i="5"/>
  <c r="Z25" i="36"/>
  <c r="Z463" i="36" s="1"/>
  <c r="AC16" i="5"/>
  <c r="Z29" i="36"/>
  <c r="Z587" i="36" s="1"/>
  <c r="AC53" i="5"/>
  <c r="Z39" i="36"/>
  <c r="AC14" i="5"/>
  <c r="Z11" i="36" s="1"/>
  <c r="Z464" i="36" s="1"/>
  <c r="Z51" i="36"/>
  <c r="Z88" i="36" s="1"/>
  <c r="Z71" i="36"/>
  <c r="AA17" i="40"/>
  <c r="Z30" i="36"/>
  <c r="Z618" i="36" s="1"/>
  <c r="AC63" i="5"/>
  <c r="AA19" i="40"/>
  <c r="Z53" i="36"/>
  <c r="Z90" i="36" s="1"/>
  <c r="Z73" i="36"/>
  <c r="AC51" i="5"/>
  <c r="Z15" i="36" s="1"/>
  <c r="Z588" i="36" s="1"/>
  <c r="Z43" i="36"/>
  <c r="AC34" i="5" l="1"/>
  <c r="Z27" i="36"/>
  <c r="Z525" i="36" s="1"/>
  <c r="Z41" i="36"/>
  <c r="AC32" i="5"/>
  <c r="Z13" i="36" s="1"/>
  <c r="Z526" i="36" s="1"/>
  <c r="AC35" i="5"/>
  <c r="AC41" i="4"/>
  <c r="AC36" i="5" s="1"/>
  <c r="AA31" i="40"/>
  <c r="Z158" i="36"/>
  <c r="Z168" i="36" s="1"/>
  <c r="AA16" i="40"/>
  <c r="Z70" i="36"/>
  <c r="Z50" i="36"/>
  <c r="Z87" i="36" s="1"/>
  <c r="AD46" i="41"/>
  <c r="Z103" i="36"/>
  <c r="AA20" i="40"/>
  <c r="Z74" i="36"/>
  <c r="Z54" i="36"/>
  <c r="Z91" i="36" s="1"/>
  <c r="AA29" i="40"/>
  <c r="Z156" i="36"/>
  <c r="Z166" i="36" s="1"/>
  <c r="AA15" i="40"/>
  <c r="Z49" i="36"/>
  <c r="Z81" i="36" s="1"/>
  <c r="Z83" i="36" s="1"/>
  <c r="Z99" i="36" s="1"/>
  <c r="Z69" i="36"/>
  <c r="AD44" i="41"/>
  <c r="Z101" i="36"/>
  <c r="Z55" i="36"/>
  <c r="Z92" i="36" s="1"/>
  <c r="AA21" i="40"/>
  <c r="Z75" i="36"/>
  <c r="Z52" i="36" l="1"/>
  <c r="Z89" i="36" s="1"/>
  <c r="Z72" i="36"/>
  <c r="AA18" i="40"/>
  <c r="AA28" i="40"/>
  <c r="Z155" i="36"/>
  <c r="Z165" i="36" s="1"/>
  <c r="Z496" i="36"/>
  <c r="Z493" i="36" s="1"/>
  <c r="Z113" i="36"/>
  <c r="Z154" i="36"/>
  <c r="Z164" i="36" s="1"/>
  <c r="AA27" i="40"/>
  <c r="Z115" i="36"/>
  <c r="Z558" i="36"/>
  <c r="Z555" i="36" s="1"/>
  <c r="AD48" i="41"/>
  <c r="Z105" i="36"/>
  <c r="Z433" i="36"/>
  <c r="Z430" i="36" s="1"/>
  <c r="Z111" i="36"/>
  <c r="AD47" i="41"/>
  <c r="Z104" i="36"/>
  <c r="Z160" i="36"/>
  <c r="Z170" i="36" s="1"/>
  <c r="AA33" i="40"/>
  <c r="Z159" i="36"/>
  <c r="Z169" i="36" s="1"/>
  <c r="AA32" i="40"/>
  <c r="AD43" i="41"/>
  <c r="Z100" i="36"/>
  <c r="Z157" i="36" l="1"/>
  <c r="Z167" i="36" s="1"/>
  <c r="AA30" i="40"/>
  <c r="AD45" i="41"/>
  <c r="Z102" i="36"/>
  <c r="Z171" i="36"/>
  <c r="Z180" i="36" s="1"/>
  <c r="Z112" i="36"/>
  <c r="Z465" i="36"/>
  <c r="Z462" i="36" s="1"/>
  <c r="AD49" i="41"/>
  <c r="AD53" i="41" s="1"/>
  <c r="AD65" i="41" s="1"/>
  <c r="Z116" i="36"/>
  <c r="Z589" i="36"/>
  <c r="Z586" i="36" s="1"/>
  <c r="Z620" i="36"/>
  <c r="Z617" i="36" s="1"/>
  <c r="Z117" i="36"/>
  <c r="Z114" i="36" l="1"/>
  <c r="Z118" i="36" s="1"/>
  <c r="Z123" i="36" s="1"/>
  <c r="Z137" i="36" s="1"/>
  <c r="Z150" i="36" s="1"/>
  <c r="Z527" i="36"/>
  <c r="Z524" i="36" s="1"/>
  <c r="AD55" i="41"/>
  <c r="AD67" i="41" s="1"/>
  <c r="AD56" i="41"/>
  <c r="AD68" i="41" s="1"/>
  <c r="AD54" i="41"/>
  <c r="AD66" i="41" s="1"/>
  <c r="AD74" i="41"/>
  <c r="AD28" i="41"/>
  <c r="AD8" i="41" s="1"/>
  <c r="AD57" i="41"/>
  <c r="AD69" i="41" s="1"/>
  <c r="Z175" i="36"/>
  <c r="Z178" i="36"/>
  <c r="Z177" i="36"/>
  <c r="Z176" i="36"/>
  <c r="Z181" i="36"/>
  <c r="Z179" i="36"/>
  <c r="AD58" i="41"/>
  <c r="AD70" i="41" s="1"/>
  <c r="Z133" i="36" l="1"/>
  <c r="Z146" i="36" s="1"/>
  <c r="Z138" i="36"/>
  <c r="Z151" i="36" s="1"/>
  <c r="AD29" i="41"/>
  <c r="AD9" i="41" s="1"/>
  <c r="AD75" i="41"/>
  <c r="AD33" i="41"/>
  <c r="AD13" i="41" s="1"/>
  <c r="AD79" i="41"/>
  <c r="AD77" i="41"/>
  <c r="AD31" i="41"/>
  <c r="AD11" i="41" s="1"/>
  <c r="AD32" i="41"/>
  <c r="AD12" i="41" s="1"/>
  <c r="AD78" i="41"/>
  <c r="Z135" i="36"/>
  <c r="Z148" i="36" s="1"/>
  <c r="Z134" i="36"/>
  <c r="Z147" i="36" s="1"/>
  <c r="Z136" i="36"/>
  <c r="Z149" i="36" s="1"/>
  <c r="Z132" i="36"/>
  <c r="Z182" i="36"/>
  <c r="Z214" i="36"/>
  <c r="Z215" i="36" s="1"/>
  <c r="AD105" i="41"/>
  <c r="AD82" i="41"/>
  <c r="AD76" i="41"/>
  <c r="AD30" i="41"/>
  <c r="AD10" i="41" s="1"/>
  <c r="AD106" i="41" l="1"/>
  <c r="AD83" i="41"/>
  <c r="AD107" i="41"/>
  <c r="AD84" i="41"/>
  <c r="AD108" i="41"/>
  <c r="AD85" i="41"/>
  <c r="Z235" i="36"/>
  <c r="Z218" i="36"/>
  <c r="Z231" i="36"/>
  <c r="Z233" i="36"/>
  <c r="Z219" i="36"/>
  <c r="Z223" i="36"/>
  <c r="Z232" i="36"/>
  <c r="Z229" i="36"/>
  <c r="Z217" i="36"/>
  <c r="Z230" i="36"/>
  <c r="Z234" i="36"/>
  <c r="Z221" i="36"/>
  <c r="Z145" i="36"/>
  <c r="Z152" i="36" s="1"/>
  <c r="Z139" i="36"/>
  <c r="Z141" i="36" s="1"/>
  <c r="AD109" i="41"/>
  <c r="AD86" i="41"/>
  <c r="AD87" i="41"/>
  <c r="AD110" i="41"/>
  <c r="Z222" i="36"/>
  <c r="AD88" i="41" l="1"/>
  <c r="Z239" i="36"/>
  <c r="Z240" i="36" s="1"/>
  <c r="Z191" i="36"/>
  <c r="Z201" i="36" s="1"/>
  <c r="Z190" i="36"/>
  <c r="Z193" i="36"/>
  <c r="Z203" i="36" s="1"/>
  <c r="Z195" i="36"/>
  <c r="Z205" i="36" s="1"/>
  <c r="Z196" i="36"/>
  <c r="Z206" i="36" s="1"/>
  <c r="Z194" i="36"/>
  <c r="Z204" i="36" s="1"/>
  <c r="Z192" i="36"/>
  <c r="Z202" i="36" s="1"/>
  <c r="Z200" i="36" l="1"/>
  <c r="Z207" i="36" s="1"/>
  <c r="Z197" i="36"/>
  <c r="Z209" i="36" s="1"/>
  <c r="Z220" i="36" s="1"/>
  <c r="Z224" i="36" s="1"/>
  <c r="Z226" i="36" s="1"/>
  <c r="Z246" i="36" s="1"/>
  <c r="Z254" i="36"/>
  <c r="Z248" i="36"/>
  <c r="Z242" i="36"/>
  <c r="Z256" i="36"/>
  <c r="Z247" i="36"/>
  <c r="Z245" i="36"/>
  <c r="Z257" i="36"/>
  <c r="Z255" i="36"/>
  <c r="Z259" i="36"/>
  <c r="Z244" i="36"/>
  <c r="Z258" i="36"/>
  <c r="Z260" i="36"/>
  <c r="Z243" i="36"/>
  <c r="Z264" i="36" l="1"/>
  <c r="Z265" i="36" s="1"/>
  <c r="Z283" i="36" s="1"/>
  <c r="Z249" i="36"/>
  <c r="Z251" i="36" s="1"/>
  <c r="Z268" i="36" l="1"/>
  <c r="Z279" i="36"/>
  <c r="Z284" i="36"/>
  <c r="Z282" i="36"/>
  <c r="Z269" i="36"/>
  <c r="Z280" i="36"/>
  <c r="Z272" i="36"/>
  <c r="Z270" i="36"/>
  <c r="Z267" i="36"/>
  <c r="Z271" i="36"/>
  <c r="Z285" i="36"/>
  <c r="Z281" i="36"/>
  <c r="Z273" i="36"/>
  <c r="Z289" i="36" l="1"/>
  <c r="Z290" i="36" s="1"/>
  <c r="Z304" i="36" s="1"/>
  <c r="Z274" i="36"/>
  <c r="Z276" i="36" s="1"/>
  <c r="Z298" i="36" l="1"/>
  <c r="Z309" i="36"/>
  <c r="Z308" i="36"/>
  <c r="Z305" i="36"/>
  <c r="Z292" i="36"/>
  <c r="Z294" i="36"/>
  <c r="Z310" i="36"/>
  <c r="Z307" i="36"/>
  <c r="Z297" i="36"/>
  <c r="Z306" i="36"/>
  <c r="Z293" i="36"/>
  <c r="Z296" i="36"/>
  <c r="Z295" i="36"/>
  <c r="Z314" i="36" l="1"/>
  <c r="Z315" i="36" s="1"/>
  <c r="Z320" i="36" s="1"/>
  <c r="Z299" i="36"/>
  <c r="Z301" i="36" s="1"/>
  <c r="Z321" i="36" l="1"/>
  <c r="Z334" i="36"/>
  <c r="Z333" i="36"/>
  <c r="Z331" i="36"/>
  <c r="Z323" i="36"/>
  <c r="Z317" i="36"/>
  <c r="Z319" i="36"/>
  <c r="Z335" i="36"/>
  <c r="Z318" i="36"/>
  <c r="Z329" i="36"/>
  <c r="Z332" i="36"/>
  <c r="Z330" i="36"/>
  <c r="Z322" i="36"/>
  <c r="Z339" i="36" l="1"/>
  <c r="Z340" i="36" s="1"/>
  <c r="Z348" i="36" s="1"/>
  <c r="Z324" i="36"/>
  <c r="Z326" i="36" s="1"/>
  <c r="Z345" i="36" l="1"/>
  <c r="Z354" i="36"/>
  <c r="Z360" i="36"/>
  <c r="Z342" i="36"/>
  <c r="Z356" i="36"/>
  <c r="Z343" i="36"/>
  <c r="Z359" i="36"/>
  <c r="Z355" i="36"/>
  <c r="Z347" i="36"/>
  <c r="Z346" i="36"/>
  <c r="Z357" i="36"/>
  <c r="Z358" i="36"/>
  <c r="Z344" i="36"/>
  <c r="Z364" i="36" l="1"/>
  <c r="Z365" i="36" s="1"/>
  <c r="Z384" i="36" s="1"/>
  <c r="Z349" i="36"/>
  <c r="Z351" i="36" s="1"/>
  <c r="Z383" i="36" l="1"/>
  <c r="Z372" i="36"/>
  <c r="Z395" i="36" s="1"/>
  <c r="Z422" i="36" s="1"/>
  <c r="Z585" i="36" s="1"/>
  <c r="Z592" i="36" s="1"/>
  <c r="Z368" i="36"/>
  <c r="Z391" i="36" s="1"/>
  <c r="Z402" i="36" s="1"/>
  <c r="Z373" i="36"/>
  <c r="Z396" i="36" s="1"/>
  <c r="Z407" i="36" s="1"/>
  <c r="Z382" i="36"/>
  <c r="Z381" i="36"/>
  <c r="Z379" i="36"/>
  <c r="Z371" i="36"/>
  <c r="Z394" i="36" s="1"/>
  <c r="Z421" i="36" s="1"/>
  <c r="Z554" i="36" s="1"/>
  <c r="Z561" i="36" s="1"/>
  <c r="Z367" i="36"/>
  <c r="Z385" i="36"/>
  <c r="Z380" i="36"/>
  <c r="Z369" i="36"/>
  <c r="Z392" i="36" s="1"/>
  <c r="Z403" i="36" s="1"/>
  <c r="Z370" i="36"/>
  <c r="Z393" i="36" s="1"/>
  <c r="Z420" i="36" s="1"/>
  <c r="Z523" i="36" s="1"/>
  <c r="Z530" i="36" s="1"/>
  <c r="Z390" i="36"/>
  <c r="Z418" i="36" l="1"/>
  <c r="Z461" i="36" s="1"/>
  <c r="Z468" i="36" s="1"/>
  <c r="Z471" i="36" s="1"/>
  <c r="Z477" i="36" s="1"/>
  <c r="Z406" i="36"/>
  <c r="Z404" i="36"/>
  <c r="Z423" i="36"/>
  <c r="Z616" i="36" s="1"/>
  <c r="Z623" i="36" s="1"/>
  <c r="Z626" i="36" s="1"/>
  <c r="Z632" i="36" s="1"/>
  <c r="Z419" i="36"/>
  <c r="Z492" i="36" s="1"/>
  <c r="Z499" i="36" s="1"/>
  <c r="Z503" i="36" s="1"/>
  <c r="Z509" i="36" s="1"/>
  <c r="Z405" i="36"/>
  <c r="Z374" i="36"/>
  <c r="Z376" i="36" s="1"/>
  <c r="Z472" i="36"/>
  <c r="Z478" i="36" s="1"/>
  <c r="Z470" i="36"/>
  <c r="Z596" i="36"/>
  <c r="Z602" i="36" s="1"/>
  <c r="Z594" i="36"/>
  <c r="Z595" i="36"/>
  <c r="Z601" i="36" s="1"/>
  <c r="Z401" i="36"/>
  <c r="Z397" i="36"/>
  <c r="Z417" i="36"/>
  <c r="Z429" i="36" s="1"/>
  <c r="Z436" i="36" s="1"/>
  <c r="Z533" i="36"/>
  <c r="Z539" i="36" s="1"/>
  <c r="Z532" i="36"/>
  <c r="Z534" i="36"/>
  <c r="Z540" i="36" s="1"/>
  <c r="Z564" i="36"/>
  <c r="Z570" i="36" s="1"/>
  <c r="Z563" i="36"/>
  <c r="Z565" i="36"/>
  <c r="Z571" i="36" s="1"/>
  <c r="Z627" i="36" l="1"/>
  <c r="Z633" i="36" s="1"/>
  <c r="Z625" i="36"/>
  <c r="Z502" i="36"/>
  <c r="Z508" i="36" s="1"/>
  <c r="Z501" i="36"/>
  <c r="Z507" i="36" s="1"/>
  <c r="Z569" i="36"/>
  <c r="Z568" i="36" s="1"/>
  <c r="Z566" i="36"/>
  <c r="Z573" i="36" s="1"/>
  <c r="Z438" i="36"/>
  <c r="Z439" i="36"/>
  <c r="Z446" i="36" s="1"/>
  <c r="Z440" i="36"/>
  <c r="Z447" i="36" s="1"/>
  <c r="Z631" i="36"/>
  <c r="Z600" i="36"/>
  <c r="Z599" i="36" s="1"/>
  <c r="Z597" i="36"/>
  <c r="Z604" i="36" s="1"/>
  <c r="Z535" i="36"/>
  <c r="Z542" i="36" s="1"/>
  <c r="Z538" i="36"/>
  <c r="Z537" i="36" s="1"/>
  <c r="Z476" i="36"/>
  <c r="Z475" i="36" s="1"/>
  <c r="Z473" i="36"/>
  <c r="Z480" i="36" s="1"/>
  <c r="Z628" i="36" l="1"/>
  <c r="Z635" i="36" s="1"/>
  <c r="Z630" i="36"/>
  <c r="Z504" i="36"/>
  <c r="Z511" i="36" s="1"/>
  <c r="Z512" i="36" s="1"/>
  <c r="Z506" i="36"/>
  <c r="Z636" i="36"/>
  <c r="Z637" i="36" s="1"/>
  <c r="Z642" i="36" s="1"/>
  <c r="Z683" i="36" s="1"/>
  <c r="Z732" i="36" s="1"/>
  <c r="Z543" i="36"/>
  <c r="Z548" i="36" s="1"/>
  <c r="Z669" i="36" s="1"/>
  <c r="Z717" i="36" s="1"/>
  <c r="Z441" i="36"/>
  <c r="Z449" i="36" s="1"/>
  <c r="Z445" i="36"/>
  <c r="Z574" i="36"/>
  <c r="Z575" i="36" s="1"/>
  <c r="Z580" i="36" s="1"/>
  <c r="Z681" i="36" s="1"/>
  <c r="Z730" i="36" s="1"/>
  <c r="Z481" i="36"/>
  <c r="Z486" i="36" s="1"/>
  <c r="Z667" i="36" s="1"/>
  <c r="Z715" i="36" s="1"/>
  <c r="Z605" i="36"/>
  <c r="Z641" i="36" l="1"/>
  <c r="Z672" i="36" s="1"/>
  <c r="Z720" i="36" s="1"/>
  <c r="Z638" i="36"/>
  <c r="Z643" i="36" s="1"/>
  <c r="Z694" i="36" s="1"/>
  <c r="Z744" i="36" s="1"/>
  <c r="Z544" i="36"/>
  <c r="Z549" i="36" s="1"/>
  <c r="Z680" i="36" s="1"/>
  <c r="Z729" i="36" s="1"/>
  <c r="Z482" i="36"/>
  <c r="Z487" i="36" s="1"/>
  <c r="Z678" i="36" s="1"/>
  <c r="Z727" i="36" s="1"/>
  <c r="Z606" i="36"/>
  <c r="Z611" i="36" s="1"/>
  <c r="Z682" i="36" s="1"/>
  <c r="Z731" i="36" s="1"/>
  <c r="Z610" i="36"/>
  <c r="Z671" i="36" s="1"/>
  <c r="Z719" i="36" s="1"/>
  <c r="Z450" i="36"/>
  <c r="Z444" i="36"/>
  <c r="Z513" i="36"/>
  <c r="Z517" i="36"/>
  <c r="Z668" i="36" s="1"/>
  <c r="Z716" i="36" s="1"/>
  <c r="Z579" i="36"/>
  <c r="Z670" i="36" s="1"/>
  <c r="Z718" i="36" s="1"/>
  <c r="Z576" i="36"/>
  <c r="Z581" i="36" s="1"/>
  <c r="Z692" i="36" s="1"/>
  <c r="Z706" i="36" l="1"/>
  <c r="AA10" i="40" s="1"/>
  <c r="Z545" i="36"/>
  <c r="Z550" i="36" s="1"/>
  <c r="Z691" i="36" s="1"/>
  <c r="Z483" i="36"/>
  <c r="Z488" i="36" s="1"/>
  <c r="Z689" i="36" s="1"/>
  <c r="Z701" i="36" s="1"/>
  <c r="Z607" i="36"/>
  <c r="Z612" i="36" s="1"/>
  <c r="Z693" i="36" s="1"/>
  <c r="Z705" i="36" s="1"/>
  <c r="Z455" i="36"/>
  <c r="Z666" i="36" s="1"/>
  <c r="Z663" i="36" s="1"/>
  <c r="Z704" i="36"/>
  <c r="Z742" i="36"/>
  <c r="Z518" i="36"/>
  <c r="Z679" i="36" s="1"/>
  <c r="Z728" i="36" s="1"/>
  <c r="Z514" i="36"/>
  <c r="Z519" i="36" s="1"/>
  <c r="Z690" i="36" s="1"/>
  <c r="Z451" i="36"/>
  <c r="Z456" i="36" s="1"/>
  <c r="Z677" i="36" s="1"/>
  <c r="Z726" i="36" s="1"/>
  <c r="Z758" i="36" l="1"/>
  <c r="AC72" i="4"/>
  <c r="AD69" i="4" s="1"/>
  <c r="AD60" i="5" s="1"/>
  <c r="AD61" i="5" s="1"/>
  <c r="AA16" i="36" s="1"/>
  <c r="AA619" i="36" s="1"/>
  <c r="Z743" i="36"/>
  <c r="Z703" i="36"/>
  <c r="Z741" i="36"/>
  <c r="Z739" i="36"/>
  <c r="Z740" i="36"/>
  <c r="Z702" i="36"/>
  <c r="Z452" i="36"/>
  <c r="Z457" i="36" s="1"/>
  <c r="Z688" i="36" s="1"/>
  <c r="Z757" i="36"/>
  <c r="AA9" i="40"/>
  <c r="AC61" i="4"/>
  <c r="AD58" i="4" s="1"/>
  <c r="AC49" i="4"/>
  <c r="AD46" i="4" s="1"/>
  <c r="AA8" i="40"/>
  <c r="Z756" i="36"/>
  <c r="AA5" i="40"/>
  <c r="AC17" i="4"/>
  <c r="AD14" i="4" s="1"/>
  <c r="Z753" i="36"/>
  <c r="AA44" i="36" l="1"/>
  <c r="AA55" i="36" s="1"/>
  <c r="AA92" i="36" s="1"/>
  <c r="AD75" i="4"/>
  <c r="AD73" i="4"/>
  <c r="AD70" i="4"/>
  <c r="AD71" i="4"/>
  <c r="AD62" i="5" s="1"/>
  <c r="Z755" i="36"/>
  <c r="AC39" i="4"/>
  <c r="AD35" i="4" s="1"/>
  <c r="AA7" i="40"/>
  <c r="AD40" i="5"/>
  <c r="AD52" i="4"/>
  <c r="AD50" i="4"/>
  <c r="AD48" i="4"/>
  <c r="AD42" i="5" s="1"/>
  <c r="AD47" i="4"/>
  <c r="AD60" i="4"/>
  <c r="AD52" i="5" s="1"/>
  <c r="AD50" i="5"/>
  <c r="AD59" i="4"/>
  <c r="AD64" i="4"/>
  <c r="AD62" i="4"/>
  <c r="AC28" i="4"/>
  <c r="AD24" i="4" s="1"/>
  <c r="AA6" i="40"/>
  <c r="Z754" i="36"/>
  <c r="AD20" i="4"/>
  <c r="AD13" i="5"/>
  <c r="AD15" i="4"/>
  <c r="AD18" i="4"/>
  <c r="AD16" i="4"/>
  <c r="AD15" i="5" s="1"/>
  <c r="Z738" i="36"/>
  <c r="Z700" i="36"/>
  <c r="AA75" i="36"/>
  <c r="AB21" i="40" l="1"/>
  <c r="AA30" i="36"/>
  <c r="AA618" i="36" s="1"/>
  <c r="AD63" i="5"/>
  <c r="AD64" i="5"/>
  <c r="AD74" i="4"/>
  <c r="AD65" i="5" s="1"/>
  <c r="AD38" i="4"/>
  <c r="AD33" i="5" s="1"/>
  <c r="AD31" i="5"/>
  <c r="AD37" i="4"/>
  <c r="AD40" i="4"/>
  <c r="AD42" i="4"/>
  <c r="Z752" i="36"/>
  <c r="AC9" i="4"/>
  <c r="AD7" i="4" s="1"/>
  <c r="AA4" i="40"/>
  <c r="AD29" i="4"/>
  <c r="AD31" i="4"/>
  <c r="AD26" i="4"/>
  <c r="AD27" i="4"/>
  <c r="AD24" i="5" s="1"/>
  <c r="AD22" i="5"/>
  <c r="AD51" i="5"/>
  <c r="AA15" i="36" s="1"/>
  <c r="AA588" i="36" s="1"/>
  <c r="AA43" i="36"/>
  <c r="AA25" i="36"/>
  <c r="AA463" i="36" s="1"/>
  <c r="AD16" i="5"/>
  <c r="AD54" i="5"/>
  <c r="AD63" i="4"/>
  <c r="AD55" i="5" s="1"/>
  <c r="AA29" i="36"/>
  <c r="AA587" i="36" s="1"/>
  <c r="AD53" i="5"/>
  <c r="AD43" i="5"/>
  <c r="AA28" i="36"/>
  <c r="AA556" i="36" s="1"/>
  <c r="AD14" i="5"/>
  <c r="AA11" i="36" s="1"/>
  <c r="AA464" i="36" s="1"/>
  <c r="AA39" i="36"/>
  <c r="AD44" i="5"/>
  <c r="AD51" i="4"/>
  <c r="AD45" i="5" s="1"/>
  <c r="AD19" i="4"/>
  <c r="AD18" i="5" s="1"/>
  <c r="AD17" i="5"/>
  <c r="AD41" i="5"/>
  <c r="AA14" i="36" s="1"/>
  <c r="AA557" i="36" s="1"/>
  <c r="AA42" i="36"/>
  <c r="AA105" i="36"/>
  <c r="AE48" i="41"/>
  <c r="AB33" i="40"/>
  <c r="AA160" i="36"/>
  <c r="AA170" i="36" s="1"/>
  <c r="AD35" i="5" l="1"/>
  <c r="AD41" i="4"/>
  <c r="AD36" i="5" s="1"/>
  <c r="AA41" i="36"/>
  <c r="AD32" i="5"/>
  <c r="AA13" i="36" s="1"/>
  <c r="AA526" i="36" s="1"/>
  <c r="AD34" i="5"/>
  <c r="AA27" i="36"/>
  <c r="AA525" i="36" s="1"/>
  <c r="AA26" i="36"/>
  <c r="AA494" i="36" s="1"/>
  <c r="AD25" i="5"/>
  <c r="AD30" i="4"/>
  <c r="AD27" i="5" s="1"/>
  <c r="AD26" i="5"/>
  <c r="AA53" i="36"/>
  <c r="AA90" i="36" s="1"/>
  <c r="AA73" i="36"/>
  <c r="AB19" i="40"/>
  <c r="AA54" i="36"/>
  <c r="AA91" i="36" s="1"/>
  <c r="AA74" i="36"/>
  <c r="AB20" i="40"/>
  <c r="AD8" i="4"/>
  <c r="AD5" i="5"/>
  <c r="AD10" i="4"/>
  <c r="AD7" i="5" s="1"/>
  <c r="AD8" i="5" s="1"/>
  <c r="AA50" i="36"/>
  <c r="AA87" i="36" s="1"/>
  <c r="AA70" i="36"/>
  <c r="AB16" i="40"/>
  <c r="AD23" i="5"/>
  <c r="AA12" i="36" s="1"/>
  <c r="AA495" i="36" s="1"/>
  <c r="AA40" i="36"/>
  <c r="AA620" i="36"/>
  <c r="AA617" i="36" s="1"/>
  <c r="AA117" i="36"/>
  <c r="AB18" i="40" l="1"/>
  <c r="AA52" i="36"/>
  <c r="AA89" i="36" s="1"/>
  <c r="AA72" i="36"/>
  <c r="AA104" i="36"/>
  <c r="AE47" i="41"/>
  <c r="AB28" i="40"/>
  <c r="AA155" i="36"/>
  <c r="AA165" i="36" s="1"/>
  <c r="AD6" i="5"/>
  <c r="AA10" i="36" s="1"/>
  <c r="AA432" i="36" s="1"/>
  <c r="AA38" i="36"/>
  <c r="AD9" i="5"/>
  <c r="AB17" i="40"/>
  <c r="AA51" i="36"/>
  <c r="AA88" i="36" s="1"/>
  <c r="AA71" i="36"/>
  <c r="AE43" i="41"/>
  <c r="AA100" i="36"/>
  <c r="AA158" i="36"/>
  <c r="AA168" i="36" s="1"/>
  <c r="AB31" i="40"/>
  <c r="AA159" i="36"/>
  <c r="AA169" i="36" s="1"/>
  <c r="AB32" i="40"/>
  <c r="AA103" i="36"/>
  <c r="AE46" i="41"/>
  <c r="AB30" i="40" l="1"/>
  <c r="AA157" i="36"/>
  <c r="AA167" i="36" s="1"/>
  <c r="AA102" i="36"/>
  <c r="AE45" i="41"/>
  <c r="AA115" i="36"/>
  <c r="AA558" i="36"/>
  <c r="AA555" i="36" s="1"/>
  <c r="AA465" i="36"/>
  <c r="AA462" i="36" s="1"/>
  <c r="AA112" i="36"/>
  <c r="AB29" i="40"/>
  <c r="AA156" i="36"/>
  <c r="AA166" i="36" s="1"/>
  <c r="AA69" i="36"/>
  <c r="AA49" i="36"/>
  <c r="AA81" i="36" s="1"/>
  <c r="AA83" i="36" s="1"/>
  <c r="AA99" i="36" s="1"/>
  <c r="AB15" i="40"/>
  <c r="AE44" i="41"/>
  <c r="AA101" i="36"/>
  <c r="AA589" i="36"/>
  <c r="AA586" i="36" s="1"/>
  <c r="AA116" i="36"/>
  <c r="AA114" i="36" l="1"/>
  <c r="AA527" i="36"/>
  <c r="AA524" i="36" s="1"/>
  <c r="AE49" i="41"/>
  <c r="AE55" i="41" s="1"/>
  <c r="AE67" i="41" s="1"/>
  <c r="AA433" i="36"/>
  <c r="AA430" i="36" s="1"/>
  <c r="AA111" i="36"/>
  <c r="AA113" i="36"/>
  <c r="AA496" i="36"/>
  <c r="AA493" i="36" s="1"/>
  <c r="AB27" i="40"/>
  <c r="AA154" i="36"/>
  <c r="AA164" i="36" s="1"/>
  <c r="AE54" i="41" l="1"/>
  <c r="AE66" i="41" s="1"/>
  <c r="AE75" i="41" s="1"/>
  <c r="AE57" i="41"/>
  <c r="AE69" i="41" s="1"/>
  <c r="AE32" i="41" s="1"/>
  <c r="AE12" i="41" s="1"/>
  <c r="AE58" i="41"/>
  <c r="AE70" i="41" s="1"/>
  <c r="AE33" i="41" s="1"/>
  <c r="AE13" i="41" s="1"/>
  <c r="AE53" i="41"/>
  <c r="AE65" i="41" s="1"/>
  <c r="AE74" i="41" s="1"/>
  <c r="AE56" i="41"/>
  <c r="AE68" i="41" s="1"/>
  <c r="AE77" i="41" s="1"/>
  <c r="AA171" i="36"/>
  <c r="AA175" i="36" s="1"/>
  <c r="AE30" i="41"/>
  <c r="AE10" i="41" s="1"/>
  <c r="AE76" i="41"/>
  <c r="AA118" i="36"/>
  <c r="AA123" i="36" s="1"/>
  <c r="AA132" i="36" s="1"/>
  <c r="AE29" i="41" l="1"/>
  <c r="AE9" i="41" s="1"/>
  <c r="AE78" i="41"/>
  <c r="AE86" i="41" s="1"/>
  <c r="AE31" i="41"/>
  <c r="AE11" i="41" s="1"/>
  <c r="AE79" i="41"/>
  <c r="AE110" i="41" s="1"/>
  <c r="AE28" i="41"/>
  <c r="AE8" i="41" s="1"/>
  <c r="AA134" i="36"/>
  <c r="AA147" i="36" s="1"/>
  <c r="AE107" i="41"/>
  <c r="AE84" i="41"/>
  <c r="AE83" i="41"/>
  <c r="AE106" i="41"/>
  <c r="AE85" i="41"/>
  <c r="AE108" i="41"/>
  <c r="AA145" i="36"/>
  <c r="AE109" i="41"/>
  <c r="AA133" i="36"/>
  <c r="AA146" i="36" s="1"/>
  <c r="AA138" i="36"/>
  <c r="AA151" i="36" s="1"/>
  <c r="AA135" i="36"/>
  <c r="AA148" i="36" s="1"/>
  <c r="AA136" i="36"/>
  <c r="AA149" i="36" s="1"/>
  <c r="AA137" i="36"/>
  <c r="AA150" i="36" s="1"/>
  <c r="AA178" i="36"/>
  <c r="AA181" i="36"/>
  <c r="AA176" i="36"/>
  <c r="AA180" i="36"/>
  <c r="AA179" i="36"/>
  <c r="AA177" i="36"/>
  <c r="AE105" i="41"/>
  <c r="AE82" i="41"/>
  <c r="AE87" i="41" l="1"/>
  <c r="AE88" i="41" s="1"/>
  <c r="AA214" i="36"/>
  <c r="AA215" i="36" s="1"/>
  <c r="AA231" i="36" s="1"/>
  <c r="AA182" i="36"/>
  <c r="AA152" i="36"/>
  <c r="AA139" i="36"/>
  <c r="AA141" i="36" s="1"/>
  <c r="AA230" i="36" l="1"/>
  <c r="AA221" i="36"/>
  <c r="AA217" i="36"/>
  <c r="AA218" i="36"/>
  <c r="AA219" i="36"/>
  <c r="AA223" i="36"/>
  <c r="AA234" i="36"/>
  <c r="AA232" i="36"/>
  <c r="AA235" i="36"/>
  <c r="AA222" i="36"/>
  <c r="AA233" i="36"/>
  <c r="AA229" i="36"/>
  <c r="AA193" i="36"/>
  <c r="AA203" i="36" s="1"/>
  <c r="AA190" i="36"/>
  <c r="AA194" i="36"/>
  <c r="AA204" i="36" s="1"/>
  <c r="AA196" i="36"/>
  <c r="AA206" i="36" s="1"/>
  <c r="AA192" i="36"/>
  <c r="AA202" i="36" s="1"/>
  <c r="AA191" i="36"/>
  <c r="AA201" i="36" s="1"/>
  <c r="AA195" i="36"/>
  <c r="AA205" i="36" s="1"/>
  <c r="AA239" i="36" l="1"/>
  <c r="AA240" i="36" s="1"/>
  <c r="AA258" i="36" s="1"/>
  <c r="AA200" i="36"/>
  <c r="AA207" i="36" s="1"/>
  <c r="AA197" i="36"/>
  <c r="AA209" i="36" s="1"/>
  <c r="AA220" i="36" s="1"/>
  <c r="AA224" i="36" s="1"/>
  <c r="AA226" i="36" s="1"/>
  <c r="AA246" i="36" l="1"/>
  <c r="AA244" i="36"/>
  <c r="AA242" i="36"/>
  <c r="AA260" i="36"/>
  <c r="AA248" i="36"/>
  <c r="AA259" i="36"/>
  <c r="AA245" i="36"/>
  <c r="AA257" i="36"/>
  <c r="AA255" i="36"/>
  <c r="AA247" i="36"/>
  <c r="AA256" i="36"/>
  <c r="AA243" i="36"/>
  <c r="AA254" i="36"/>
  <c r="AA249" i="36" l="1"/>
  <c r="AA251" i="36" s="1"/>
  <c r="AA264" i="36"/>
  <c r="AA265" i="36" s="1"/>
  <c r="AA268" i="36" s="1"/>
  <c r="AA271" i="36" l="1"/>
  <c r="AA279" i="36"/>
  <c r="AA269" i="36"/>
  <c r="AA281" i="36"/>
  <c r="AA272" i="36"/>
  <c r="AA284" i="36"/>
  <c r="AA285" i="36"/>
  <c r="AA282" i="36"/>
  <c r="AA283" i="36"/>
  <c r="AA270" i="36"/>
  <c r="AA273" i="36"/>
  <c r="AA280" i="36"/>
  <c r="AA267" i="36"/>
  <c r="AA289" i="36" l="1"/>
  <c r="AA290" i="36" s="1"/>
  <c r="AA274" i="36"/>
  <c r="AA276" i="36" s="1"/>
  <c r="AA297" i="36" l="1"/>
  <c r="AA293" i="36"/>
  <c r="AA295" i="36"/>
  <c r="AA307" i="36"/>
  <c r="AA309" i="36"/>
  <c r="AA306" i="36"/>
  <c r="AA296" i="36"/>
  <c r="AA305" i="36"/>
  <c r="AA304" i="36"/>
  <c r="AA294" i="36"/>
  <c r="AA292" i="36"/>
  <c r="AA310" i="36"/>
  <c r="AA308" i="36"/>
  <c r="AA298" i="36"/>
  <c r="AA314" i="36" l="1"/>
  <c r="AA315" i="36" s="1"/>
  <c r="AA330" i="36" s="1"/>
  <c r="AA299" i="36"/>
  <c r="AA301" i="36" s="1"/>
  <c r="AA322" i="36" l="1"/>
  <c r="AA321" i="36"/>
  <c r="AA329" i="36"/>
  <c r="AA333" i="36"/>
  <c r="AA318" i="36"/>
  <c r="AA331" i="36"/>
  <c r="AA332" i="36"/>
  <c r="AA334" i="36"/>
  <c r="AA319" i="36"/>
  <c r="AA320" i="36"/>
  <c r="AA317" i="36"/>
  <c r="AA323" i="36"/>
  <c r="AA335" i="36"/>
  <c r="AA324" i="36" l="1"/>
  <c r="AA326" i="36" s="1"/>
  <c r="AA339" i="36"/>
  <c r="AA340" i="36" s="1"/>
  <c r="AA345" i="36" s="1"/>
  <c r="AA342" i="36" l="1"/>
  <c r="AA347" i="36"/>
  <c r="AA360" i="36"/>
  <c r="AA343" i="36"/>
  <c r="AA359" i="36"/>
  <c r="AA357" i="36"/>
  <c r="AA348" i="36"/>
  <c r="AA344" i="36"/>
  <c r="AA356" i="36"/>
  <c r="AA358" i="36"/>
  <c r="AA354" i="36"/>
  <c r="AA355" i="36"/>
  <c r="AA346" i="36"/>
  <c r="AA349" i="36" l="1"/>
  <c r="AA351" i="36" s="1"/>
  <c r="AA364" i="36"/>
  <c r="AA365" i="36" s="1"/>
  <c r="AA372" i="36" s="1"/>
  <c r="AA395" i="36" s="1"/>
  <c r="AA369" i="36" l="1"/>
  <c r="AA392" i="36" s="1"/>
  <c r="AA403" i="36" s="1"/>
  <c r="AA370" i="36"/>
  <c r="AA393" i="36" s="1"/>
  <c r="AA420" i="36" s="1"/>
  <c r="AA523" i="36" s="1"/>
  <c r="AA530" i="36" s="1"/>
  <c r="AA532" i="36" s="1"/>
  <c r="AA380" i="36"/>
  <c r="AA371" i="36"/>
  <c r="AA394" i="36" s="1"/>
  <c r="AA421" i="36" s="1"/>
  <c r="AA554" i="36" s="1"/>
  <c r="AA561" i="36" s="1"/>
  <c r="AA563" i="36" s="1"/>
  <c r="AA385" i="36"/>
  <c r="AA381" i="36"/>
  <c r="AA406" i="36"/>
  <c r="AA422" i="36"/>
  <c r="AA585" i="36" s="1"/>
  <c r="AA592" i="36" s="1"/>
  <c r="AA594" i="36" s="1"/>
  <c r="AA367" i="36"/>
  <c r="AA379" i="36"/>
  <c r="AA368" i="36"/>
  <c r="AA391" i="36" s="1"/>
  <c r="AA384" i="36"/>
  <c r="AA382" i="36"/>
  <c r="AA373" i="36"/>
  <c r="AA396" i="36" s="1"/>
  <c r="AA383" i="36"/>
  <c r="AA419" i="36" l="1"/>
  <c r="AA492" i="36" s="1"/>
  <c r="AA499" i="36" s="1"/>
  <c r="AA503" i="36" s="1"/>
  <c r="AA509" i="36" s="1"/>
  <c r="AA404" i="36"/>
  <c r="AA534" i="36"/>
  <c r="AA540" i="36" s="1"/>
  <c r="AA533" i="36"/>
  <c r="AA539" i="36" s="1"/>
  <c r="AA595" i="36"/>
  <c r="AA601" i="36" s="1"/>
  <c r="AA564" i="36"/>
  <c r="AA570" i="36" s="1"/>
  <c r="AA565" i="36"/>
  <c r="AA571" i="36" s="1"/>
  <c r="AA405" i="36"/>
  <c r="AA596" i="36"/>
  <c r="AA602" i="36" s="1"/>
  <c r="AA374" i="36"/>
  <c r="AA376" i="36" s="1"/>
  <c r="AA390" i="36"/>
  <c r="AA407" i="36"/>
  <c r="AA423" i="36"/>
  <c r="AA616" i="36" s="1"/>
  <c r="AA623" i="36" s="1"/>
  <c r="AA402" i="36"/>
  <c r="AA418" i="36"/>
  <c r="AA461" i="36" s="1"/>
  <c r="AA468" i="36" s="1"/>
  <c r="AA569" i="36"/>
  <c r="AA600" i="36"/>
  <c r="AA538" i="36"/>
  <c r="AA502" i="36" l="1"/>
  <c r="AA508" i="36" s="1"/>
  <c r="AA501" i="36"/>
  <c r="AA507" i="36" s="1"/>
  <c r="AA537" i="36"/>
  <c r="AA535" i="36"/>
  <c r="AA542" i="36" s="1"/>
  <c r="AA543" i="36" s="1"/>
  <c r="AA548" i="36" s="1"/>
  <c r="AA669" i="36" s="1"/>
  <c r="AA717" i="36" s="1"/>
  <c r="AA597" i="36"/>
  <c r="AA604" i="36" s="1"/>
  <c r="AA605" i="36" s="1"/>
  <c r="AA610" i="36" s="1"/>
  <c r="AA671" i="36" s="1"/>
  <c r="AA719" i="36" s="1"/>
  <c r="AA566" i="36"/>
  <c r="AA573" i="36" s="1"/>
  <c r="AA574" i="36" s="1"/>
  <c r="AA579" i="36" s="1"/>
  <c r="AA670" i="36" s="1"/>
  <c r="AA718" i="36" s="1"/>
  <c r="AA568" i="36"/>
  <c r="AA599" i="36"/>
  <c r="AA470" i="36"/>
  <c r="AA472" i="36"/>
  <c r="AA478" i="36" s="1"/>
  <c r="AA471" i="36"/>
  <c r="AA477" i="36" s="1"/>
  <c r="AA417" i="36"/>
  <c r="AA429" i="36" s="1"/>
  <c r="AA436" i="36" s="1"/>
  <c r="AA401" i="36"/>
  <c r="AA397" i="36"/>
  <c r="AA625" i="36"/>
  <c r="AA626" i="36"/>
  <c r="AA632" i="36" s="1"/>
  <c r="AA627" i="36"/>
  <c r="AA633" i="36" s="1"/>
  <c r="AA506" i="36" l="1"/>
  <c r="AA504" i="36"/>
  <c r="AA511" i="36" s="1"/>
  <c r="AA512" i="36" s="1"/>
  <c r="AA517" i="36" s="1"/>
  <c r="AA668" i="36" s="1"/>
  <c r="AA716" i="36" s="1"/>
  <c r="AA628" i="36"/>
  <c r="AA635" i="36" s="1"/>
  <c r="AA631" i="36"/>
  <c r="AA630" i="36" s="1"/>
  <c r="AA440" i="36"/>
  <c r="AA447" i="36" s="1"/>
  <c r="AA438" i="36"/>
  <c r="AA439" i="36"/>
  <c r="AA446" i="36" s="1"/>
  <c r="AA473" i="36"/>
  <c r="AA480" i="36" s="1"/>
  <c r="AA476" i="36"/>
  <c r="AA475" i="36" s="1"/>
  <c r="AA606" i="36"/>
  <c r="AA611" i="36" s="1"/>
  <c r="AA682" i="36" s="1"/>
  <c r="AA731" i="36" s="1"/>
  <c r="AA575" i="36"/>
  <c r="AA544" i="36"/>
  <c r="AA513" i="36" l="1"/>
  <c r="AA518" i="36" s="1"/>
  <c r="AA679" i="36" s="1"/>
  <c r="AA728" i="36" s="1"/>
  <c r="AA481" i="36"/>
  <c r="AA486" i="36" s="1"/>
  <c r="AA667" i="36" s="1"/>
  <c r="AA715" i="36" s="1"/>
  <c r="AA636" i="36"/>
  <c r="AA441" i="36"/>
  <c r="AA449" i="36" s="1"/>
  <c r="AA445" i="36"/>
  <c r="AA607" i="36"/>
  <c r="AA612" i="36" s="1"/>
  <c r="AA693" i="36" s="1"/>
  <c r="AA743" i="36" s="1"/>
  <c r="AA580" i="36"/>
  <c r="AA681" i="36" s="1"/>
  <c r="AA730" i="36" s="1"/>
  <c r="AA576" i="36"/>
  <c r="AA581" i="36" s="1"/>
  <c r="AA692" i="36" s="1"/>
  <c r="AA549" i="36"/>
  <c r="AA680" i="36" s="1"/>
  <c r="AA729" i="36" s="1"/>
  <c r="AA545" i="36"/>
  <c r="AA550" i="36" s="1"/>
  <c r="AA691" i="36" s="1"/>
  <c r="AA514" i="36" l="1"/>
  <c r="AA519" i="36" s="1"/>
  <c r="AA690" i="36" s="1"/>
  <c r="AA740" i="36" s="1"/>
  <c r="AA482" i="36"/>
  <c r="AA487" i="36" s="1"/>
  <c r="AA678" i="36" s="1"/>
  <c r="AA727" i="36" s="1"/>
  <c r="AA641" i="36"/>
  <c r="AA672" i="36" s="1"/>
  <c r="AA720" i="36" s="1"/>
  <c r="AA637" i="36"/>
  <c r="AA444" i="36"/>
  <c r="AA450" i="36"/>
  <c r="AA705" i="36"/>
  <c r="AB9" i="40" s="1"/>
  <c r="AA704" i="36"/>
  <c r="AA742" i="36"/>
  <c r="AA703" i="36"/>
  <c r="AA741" i="36"/>
  <c r="AA702" i="36" l="1"/>
  <c r="AB6" i="40" s="1"/>
  <c r="AA483" i="36"/>
  <c r="AA488" i="36" s="1"/>
  <c r="AA689" i="36" s="1"/>
  <c r="AA701" i="36" s="1"/>
  <c r="AB5" i="40" s="1"/>
  <c r="AA642" i="36"/>
  <c r="AA683" i="36" s="1"/>
  <c r="AA732" i="36" s="1"/>
  <c r="AA638" i="36"/>
  <c r="AA643" i="36" s="1"/>
  <c r="AA694" i="36" s="1"/>
  <c r="AD28" i="4"/>
  <c r="AE24" i="4" s="1"/>
  <c r="AE31" i="4" s="1"/>
  <c r="AA455" i="36"/>
  <c r="AA666" i="36" s="1"/>
  <c r="AA663" i="36" s="1"/>
  <c r="AA451" i="36"/>
  <c r="AA456" i="36" s="1"/>
  <c r="AA677" i="36" s="1"/>
  <c r="AA726" i="36" s="1"/>
  <c r="AA757" i="36"/>
  <c r="AD61" i="4"/>
  <c r="AE58" i="4" s="1"/>
  <c r="AE59" i="4" s="1"/>
  <c r="AA755" i="36"/>
  <c r="AD39" i="4"/>
  <c r="AE35" i="4" s="1"/>
  <c r="AB7" i="40"/>
  <c r="AA756" i="36"/>
  <c r="AB8" i="40"/>
  <c r="AD49" i="4"/>
  <c r="AE46" i="4" s="1"/>
  <c r="AA754" i="36" l="1"/>
  <c r="AA739" i="36"/>
  <c r="AD17" i="4"/>
  <c r="AE14" i="4" s="1"/>
  <c r="AE18" i="4" s="1"/>
  <c r="AE17" i="5" s="1"/>
  <c r="AA753" i="36"/>
  <c r="AA452" i="36"/>
  <c r="AA457" i="36" s="1"/>
  <c r="AA688" i="36" s="1"/>
  <c r="AA700" i="36" s="1"/>
  <c r="AE29" i="4"/>
  <c r="AE30" i="4" s="1"/>
  <c r="AE27" i="5" s="1"/>
  <c r="AE27" i="4"/>
  <c r="AE24" i="5" s="1"/>
  <c r="AB26" i="36" s="1"/>
  <c r="AB494" i="36" s="1"/>
  <c r="AE22" i="5"/>
  <c r="AE23" i="5" s="1"/>
  <c r="AB12" i="36" s="1"/>
  <c r="AB495" i="36" s="1"/>
  <c r="AE26" i="4"/>
  <c r="AA706" i="36"/>
  <c r="AA744" i="36"/>
  <c r="AE64" i="4"/>
  <c r="AE60" i="4"/>
  <c r="AE52" i="5" s="1"/>
  <c r="AE53" i="5" s="1"/>
  <c r="AE50" i="5"/>
  <c r="AB43" i="36" s="1"/>
  <c r="AE62" i="4"/>
  <c r="AE54" i="5" s="1"/>
  <c r="AE47" i="4"/>
  <c r="AE52" i="4"/>
  <c r="AE40" i="5"/>
  <c r="AE48" i="4"/>
  <c r="AE42" i="5" s="1"/>
  <c r="AE50" i="4"/>
  <c r="AE31" i="5"/>
  <c r="AE37" i="4"/>
  <c r="AE40" i="4"/>
  <c r="AE42" i="4"/>
  <c r="AE38" i="4"/>
  <c r="AE33" i="5" s="1"/>
  <c r="AE19" i="4" l="1"/>
  <c r="AE18" i="5" s="1"/>
  <c r="AE15" i="4"/>
  <c r="AE16" i="4"/>
  <c r="AE15" i="5" s="1"/>
  <c r="AB25" i="36" s="1"/>
  <c r="AB463" i="36" s="1"/>
  <c r="AE13" i="5"/>
  <c r="AE14" i="5" s="1"/>
  <c r="AB11" i="36" s="1"/>
  <c r="AB464" i="36" s="1"/>
  <c r="AE20" i="4"/>
  <c r="AA738" i="36"/>
  <c r="AE25" i="5"/>
  <c r="AE26" i="5"/>
  <c r="AB40" i="36"/>
  <c r="AB51" i="36" s="1"/>
  <c r="AB88" i="36" s="1"/>
  <c r="AB10" i="40"/>
  <c r="AD72" i="4"/>
  <c r="AE69" i="4" s="1"/>
  <c r="AA758" i="36"/>
  <c r="AB4" i="40"/>
  <c r="AA752" i="36"/>
  <c r="AD9" i="4"/>
  <c r="AE7" i="4" s="1"/>
  <c r="AE63" i="4"/>
  <c r="AE55" i="5" s="1"/>
  <c r="AB29" i="36"/>
  <c r="AB587" i="36" s="1"/>
  <c r="AE51" i="5"/>
  <c r="AB15" i="36" s="1"/>
  <c r="AB588" i="36" s="1"/>
  <c r="AE34" i="5"/>
  <c r="AB27" i="36"/>
  <c r="AB525" i="36" s="1"/>
  <c r="AB41" i="36"/>
  <c r="AE32" i="5"/>
  <c r="AB13" i="36" s="1"/>
  <c r="AB526" i="36" s="1"/>
  <c r="AE51" i="4"/>
  <c r="AE45" i="5" s="1"/>
  <c r="AE44" i="5"/>
  <c r="AB28" i="36"/>
  <c r="AB556" i="36" s="1"/>
  <c r="AE43" i="5"/>
  <c r="AB74" i="36"/>
  <c r="AB159" i="36" s="1"/>
  <c r="AB169" i="36" s="1"/>
  <c r="AB54" i="36"/>
  <c r="AB91" i="36" s="1"/>
  <c r="AE41" i="4"/>
  <c r="AE36" i="5" s="1"/>
  <c r="AE35" i="5"/>
  <c r="AB42" i="36"/>
  <c r="AE41" i="5"/>
  <c r="AB14" i="36" s="1"/>
  <c r="AB557" i="36" s="1"/>
  <c r="AB39" i="36" l="1"/>
  <c r="AB50" i="36" s="1"/>
  <c r="AB87" i="36" s="1"/>
  <c r="AB100" i="36" s="1"/>
  <c r="AE16" i="5"/>
  <c r="AB71" i="36"/>
  <c r="AB156" i="36" s="1"/>
  <c r="AB166" i="36" s="1"/>
  <c r="AE60" i="5"/>
  <c r="AE73" i="4"/>
  <c r="AE75" i="4"/>
  <c r="AE71" i="4"/>
  <c r="AE62" i="5" s="1"/>
  <c r="AE70" i="4"/>
  <c r="AE8" i="4"/>
  <c r="AE5" i="5"/>
  <c r="AE10" i="4"/>
  <c r="AE7" i="5" s="1"/>
  <c r="AE8" i="5" s="1"/>
  <c r="AB104" i="36"/>
  <c r="AF47" i="41"/>
  <c r="AB53" i="36"/>
  <c r="AB90" i="36" s="1"/>
  <c r="AB73" i="36"/>
  <c r="AB158" i="36" s="1"/>
  <c r="AB168" i="36" s="1"/>
  <c r="AB52" i="36"/>
  <c r="AB89" i="36" s="1"/>
  <c r="AB72" i="36"/>
  <c r="AB157" i="36" s="1"/>
  <c r="AB167" i="36" s="1"/>
  <c r="AF44" i="41"/>
  <c r="AB101" i="36"/>
  <c r="AF43" i="41" l="1"/>
  <c r="AB70" i="36"/>
  <c r="AB155" i="36" s="1"/>
  <c r="AB165" i="36" s="1"/>
  <c r="AE63" i="5"/>
  <c r="AB30" i="36"/>
  <c r="AB618" i="36" s="1"/>
  <c r="AE74" i="4"/>
  <c r="AE65" i="5" s="1"/>
  <c r="AE64" i="5"/>
  <c r="AB44" i="36"/>
  <c r="AE61" i="5"/>
  <c r="AB16" i="36" s="1"/>
  <c r="AB619" i="36" s="1"/>
  <c r="AE6" i="5"/>
  <c r="AB10" i="36" s="1"/>
  <c r="AB432" i="36" s="1"/>
  <c r="AE9" i="5"/>
  <c r="AB38" i="36"/>
  <c r="AB113" i="36"/>
  <c r="AB496" i="36"/>
  <c r="AB493" i="36" s="1"/>
  <c r="AB589" i="36"/>
  <c r="AB586" i="36" s="1"/>
  <c r="AB116" i="36"/>
  <c r="AB102" i="36"/>
  <c r="AF45" i="41"/>
  <c r="AB103" i="36"/>
  <c r="AF46" i="41"/>
  <c r="AB465" i="36"/>
  <c r="AB462" i="36" s="1"/>
  <c r="AB112" i="36"/>
  <c r="AB75" i="36" l="1"/>
  <c r="AB160" i="36" s="1"/>
  <c r="AB170" i="36" s="1"/>
  <c r="AB55" i="36"/>
  <c r="AB92" i="36" s="1"/>
  <c r="AB49" i="36"/>
  <c r="AB81" i="36" s="1"/>
  <c r="AB83" i="36" s="1"/>
  <c r="AB99" i="36" s="1"/>
  <c r="AB69" i="36"/>
  <c r="AB154" i="36" s="1"/>
  <c r="AB164" i="36" s="1"/>
  <c r="AB527" i="36"/>
  <c r="AB524" i="36" s="1"/>
  <c r="AB114" i="36"/>
  <c r="AB558" i="36"/>
  <c r="AB555" i="36" s="1"/>
  <c r="AB115" i="36"/>
  <c r="AF48" i="41" l="1"/>
  <c r="AF49" i="41" s="1"/>
  <c r="AF55" i="41" s="1"/>
  <c r="AF67" i="41" s="1"/>
  <c r="AF30" i="41" s="1"/>
  <c r="AF10" i="41" s="1"/>
  <c r="AB105" i="36"/>
  <c r="AB171" i="36"/>
  <c r="AB433" i="36"/>
  <c r="AB430" i="36" s="1"/>
  <c r="AB111" i="36"/>
  <c r="AF76" i="41" l="1"/>
  <c r="AF54" i="41"/>
  <c r="AF66" i="41" s="1"/>
  <c r="AF29" i="41" s="1"/>
  <c r="AF9" i="41" s="1"/>
  <c r="AF57" i="41"/>
  <c r="AF69" i="41" s="1"/>
  <c r="AF32" i="41" s="1"/>
  <c r="AF12" i="41" s="1"/>
  <c r="AF56" i="41"/>
  <c r="AF68" i="41" s="1"/>
  <c r="AF31" i="41" s="1"/>
  <c r="AF11" i="41" s="1"/>
  <c r="AF53" i="41"/>
  <c r="AF65" i="41" s="1"/>
  <c r="AF74" i="41" s="1"/>
  <c r="AF58" i="41"/>
  <c r="AF70" i="41" s="1"/>
  <c r="AF79" i="41" s="1"/>
  <c r="AF110" i="41" s="1"/>
  <c r="AB620" i="36"/>
  <c r="AB617" i="36" s="1"/>
  <c r="AB117" i="36"/>
  <c r="AB118" i="36" s="1"/>
  <c r="AB123" i="36" s="1"/>
  <c r="AB178" i="36"/>
  <c r="AB181" i="36"/>
  <c r="AB180" i="36"/>
  <c r="AB179" i="36"/>
  <c r="AB176" i="36"/>
  <c r="AB177" i="36"/>
  <c r="AB175" i="36"/>
  <c r="AF28" i="41"/>
  <c r="AF8" i="41" s="1"/>
  <c r="AF107" i="41"/>
  <c r="AF84" i="41"/>
  <c r="AF33" i="41" l="1"/>
  <c r="AF13" i="41" s="1"/>
  <c r="AF87" i="41"/>
  <c r="AF75" i="41"/>
  <c r="AF83" i="41" s="1"/>
  <c r="AF78" i="41"/>
  <c r="AF109" i="41" s="1"/>
  <c r="AF77" i="41"/>
  <c r="AB133" i="36"/>
  <c r="AB146" i="36" s="1"/>
  <c r="AB132" i="36"/>
  <c r="AB145" i="36" s="1"/>
  <c r="AB136" i="36"/>
  <c r="AB149" i="36" s="1"/>
  <c r="AB135" i="36"/>
  <c r="AB148" i="36" s="1"/>
  <c r="AB138" i="36"/>
  <c r="AB151" i="36" s="1"/>
  <c r="AB137" i="36"/>
  <c r="AB150" i="36" s="1"/>
  <c r="AB134" i="36"/>
  <c r="AB147" i="36" s="1"/>
  <c r="AB182" i="36"/>
  <c r="AB214" i="36"/>
  <c r="AB215" i="36" s="1"/>
  <c r="AF106" i="41"/>
  <c r="AF105" i="41"/>
  <c r="AF82" i="41"/>
  <c r="AF86" i="41" l="1"/>
  <c r="AF108" i="41"/>
  <c r="AF85" i="41"/>
  <c r="AB152" i="36"/>
  <c r="AB139" i="36"/>
  <c r="AB141" i="36" s="1"/>
  <c r="AB195" i="36" s="1"/>
  <c r="AB205" i="36" s="1"/>
  <c r="AB232" i="36"/>
  <c r="AB218" i="36"/>
  <c r="AB235" i="36"/>
  <c r="AB220" i="36"/>
  <c r="AB230" i="36"/>
  <c r="AB231" i="36"/>
  <c r="AB233" i="36"/>
  <c r="AB234" i="36"/>
  <c r="AB222" i="36"/>
  <c r="AB217" i="36"/>
  <c r="AB229" i="36"/>
  <c r="AB219" i="36"/>
  <c r="AF88" i="41" l="1"/>
  <c r="AB194" i="36"/>
  <c r="AB204" i="36" s="1"/>
  <c r="AB193" i="36"/>
  <c r="AB203" i="36" s="1"/>
  <c r="AB196" i="36"/>
  <c r="AB206" i="36" s="1"/>
  <c r="AB190" i="36"/>
  <c r="AB200" i="36" s="1"/>
  <c r="AB191" i="36"/>
  <c r="AB201" i="36" s="1"/>
  <c r="AB192" i="36"/>
  <c r="AB202" i="36" s="1"/>
  <c r="AB239" i="36"/>
  <c r="AB240" i="36" s="1"/>
  <c r="AB207" i="36" l="1"/>
  <c r="AB197" i="36"/>
  <c r="AB209" i="36" s="1"/>
  <c r="AB259" i="36"/>
  <c r="AB243" i="36"/>
  <c r="AB246" i="36"/>
  <c r="AB247" i="36"/>
  <c r="AB245" i="36"/>
  <c r="AB242" i="36"/>
  <c r="AB254" i="36"/>
  <c r="AB257" i="36"/>
  <c r="AB255" i="36"/>
  <c r="AB260" i="36"/>
  <c r="AB258" i="36"/>
  <c r="AB256" i="36"/>
  <c r="AB248" i="36"/>
  <c r="AB223" i="36" l="1"/>
  <c r="AB221" i="36"/>
  <c r="AB264" i="36"/>
  <c r="AB265" i="36" s="1"/>
  <c r="AB224" i="36" l="1"/>
  <c r="AB226" i="36" s="1"/>
  <c r="AB244" i="36" s="1"/>
  <c r="AB249" i="36" s="1"/>
  <c r="AB251" i="36" s="1"/>
  <c r="AB269" i="36" s="1"/>
  <c r="AB285" i="36"/>
  <c r="AB279" i="36"/>
  <c r="AB281" i="36"/>
  <c r="AB273" i="36"/>
  <c r="AB267" i="36"/>
  <c r="AB282" i="36"/>
  <c r="AB280" i="36"/>
  <c r="AB272" i="36"/>
  <c r="AB268" i="36"/>
  <c r="AB284" i="36"/>
  <c r="AB271" i="36"/>
  <c r="AB270" i="36"/>
  <c r="AB283" i="36"/>
  <c r="AB289" i="36" l="1"/>
  <c r="AB290" i="36" s="1"/>
  <c r="AB274" i="36"/>
  <c r="AB276" i="36" s="1"/>
  <c r="AB296" i="36" l="1"/>
  <c r="AB304" i="36"/>
  <c r="AB308" i="36"/>
  <c r="AB309" i="36"/>
  <c r="AB306" i="36"/>
  <c r="AB305" i="36"/>
  <c r="AB293" i="36"/>
  <c r="AB292" i="36"/>
  <c r="AB294" i="36"/>
  <c r="AB295" i="36"/>
  <c r="AB298" i="36"/>
  <c r="AB310" i="36"/>
  <c r="AB297" i="36"/>
  <c r="AB307" i="36"/>
  <c r="AB299" i="36" l="1"/>
  <c r="AB301" i="36" s="1"/>
  <c r="AB314" i="36"/>
  <c r="AB315" i="36" s="1"/>
  <c r="AB331" i="36" l="1"/>
  <c r="AB333" i="36"/>
  <c r="AB330" i="36"/>
  <c r="AB320" i="36"/>
  <c r="AB319" i="36"/>
  <c r="AB323" i="36"/>
  <c r="AB321" i="36"/>
  <c r="AB335" i="36"/>
  <c r="AB334" i="36"/>
  <c r="AB318" i="36"/>
  <c r="AB317" i="36"/>
  <c r="AB329" i="36"/>
  <c r="AB322" i="36"/>
  <c r="AB332" i="36"/>
  <c r="AB339" i="36" l="1"/>
  <c r="AB340" i="36" s="1"/>
  <c r="AB344" i="36" s="1"/>
  <c r="AB324" i="36"/>
  <c r="AB326" i="36" s="1"/>
  <c r="AB357" i="36" l="1"/>
  <c r="AB346" i="36"/>
  <c r="AB348" i="36"/>
  <c r="AB342" i="36"/>
  <c r="AB359" i="36"/>
  <c r="AB347" i="36"/>
  <c r="AB356" i="36"/>
  <c r="AB360" i="36"/>
  <c r="AB358" i="36"/>
  <c r="AB343" i="36"/>
  <c r="AB355" i="36"/>
  <c r="AB354" i="36"/>
  <c r="AB345" i="36"/>
  <c r="AB364" i="36" l="1"/>
  <c r="AB365" i="36" s="1"/>
  <c r="AB383" i="36" s="1"/>
  <c r="AB349" i="36"/>
  <c r="AB351" i="36" s="1"/>
  <c r="AB367" i="36" l="1"/>
  <c r="AB390" i="36" s="1"/>
  <c r="AB401" i="36" s="1"/>
  <c r="AB373" i="36"/>
  <c r="AB396" i="36" s="1"/>
  <c r="AB423" i="36" s="1"/>
  <c r="AB616" i="36" s="1"/>
  <c r="AB623" i="36" s="1"/>
  <c r="AB372" i="36"/>
  <c r="AB395" i="36" s="1"/>
  <c r="AB406" i="36" s="1"/>
  <c r="AB369" i="36"/>
  <c r="AB392" i="36" s="1"/>
  <c r="AB419" i="36" s="1"/>
  <c r="AB492" i="36" s="1"/>
  <c r="AB499" i="36" s="1"/>
  <c r="AB502" i="36" s="1"/>
  <c r="AB508" i="36" s="1"/>
  <c r="AB380" i="36"/>
  <c r="AB371" i="36"/>
  <c r="AB394" i="36" s="1"/>
  <c r="AB405" i="36" s="1"/>
  <c r="AB370" i="36"/>
  <c r="AB393" i="36" s="1"/>
  <c r="AB420" i="36" s="1"/>
  <c r="AB523" i="36" s="1"/>
  <c r="AB530" i="36" s="1"/>
  <c r="AB533" i="36" s="1"/>
  <c r="AB539" i="36" s="1"/>
  <c r="AB384" i="36"/>
  <c r="AB368" i="36"/>
  <c r="AB391" i="36" s="1"/>
  <c r="AB418" i="36" s="1"/>
  <c r="AB461" i="36" s="1"/>
  <c r="AB468" i="36" s="1"/>
  <c r="AB381" i="36"/>
  <c r="AB385" i="36"/>
  <c r="AB379" i="36"/>
  <c r="AB382" i="36"/>
  <c r="AB417" i="36"/>
  <c r="AB429" i="36" s="1"/>
  <c r="AB436" i="36" s="1"/>
  <c r="AB440" i="36" s="1"/>
  <c r="AB447" i="36" s="1"/>
  <c r="AB402" i="36" l="1"/>
  <c r="AB407" i="36"/>
  <c r="AB421" i="36"/>
  <c r="AB554" i="36" s="1"/>
  <c r="AB561" i="36" s="1"/>
  <c r="AB564" i="36" s="1"/>
  <c r="AB570" i="36" s="1"/>
  <c r="AB422" i="36"/>
  <c r="AB585" i="36" s="1"/>
  <c r="AB592" i="36" s="1"/>
  <c r="AB594" i="36" s="1"/>
  <c r="AB600" i="36" s="1"/>
  <c r="AB532" i="36"/>
  <c r="AB538" i="36" s="1"/>
  <c r="AB404" i="36"/>
  <c r="AB534" i="36"/>
  <c r="AB540" i="36" s="1"/>
  <c r="AB397" i="36"/>
  <c r="AB403" i="36"/>
  <c r="AB501" i="36"/>
  <c r="AB507" i="36" s="1"/>
  <c r="AB503" i="36"/>
  <c r="AB509" i="36" s="1"/>
  <c r="AB374" i="36"/>
  <c r="AB376" i="36" s="1"/>
  <c r="AB438" i="36"/>
  <c r="AB445" i="36" s="1"/>
  <c r="AB439" i="36"/>
  <c r="AB446" i="36" s="1"/>
  <c r="AB627" i="36"/>
  <c r="AB633" i="36" s="1"/>
  <c r="AB625" i="36"/>
  <c r="AB626" i="36"/>
  <c r="AB632" i="36" s="1"/>
  <c r="AB472" i="36"/>
  <c r="AB478" i="36" s="1"/>
  <c r="AB470" i="36"/>
  <c r="AB471" i="36"/>
  <c r="AB477" i="36" s="1"/>
  <c r="AB565" i="36" l="1"/>
  <c r="AB571" i="36" s="1"/>
  <c r="AB563" i="36"/>
  <c r="AB596" i="36"/>
  <c r="AB602" i="36" s="1"/>
  <c r="AB506" i="36"/>
  <c r="AB595" i="36"/>
  <c r="AB601" i="36" s="1"/>
  <c r="AB537" i="36"/>
  <c r="AB535" i="36"/>
  <c r="AB542" i="36" s="1"/>
  <c r="AB543" i="36" s="1"/>
  <c r="AB544" i="36" s="1"/>
  <c r="AB549" i="36" s="1"/>
  <c r="AB680" i="36" s="1"/>
  <c r="AB729" i="36" s="1"/>
  <c r="AB504" i="36"/>
  <c r="AB511" i="36" s="1"/>
  <c r="AB512" i="36" s="1"/>
  <c r="AB513" i="36" s="1"/>
  <c r="AB518" i="36" s="1"/>
  <c r="AB679" i="36" s="1"/>
  <c r="AB728" i="36" s="1"/>
  <c r="AB441" i="36"/>
  <c r="AB449" i="36" s="1"/>
  <c r="AB450" i="36" s="1"/>
  <c r="AB451" i="36" s="1"/>
  <c r="AB456" i="36" s="1"/>
  <c r="AB677" i="36" s="1"/>
  <c r="AB726" i="36" s="1"/>
  <c r="AB569" i="36"/>
  <c r="AB568" i="36" s="1"/>
  <c r="AB628" i="36"/>
  <c r="AB635" i="36" s="1"/>
  <c r="AB631" i="36"/>
  <c r="AB630" i="36" s="1"/>
  <c r="AB473" i="36"/>
  <c r="AB480" i="36" s="1"/>
  <c r="AB476" i="36"/>
  <c r="AB475" i="36" s="1"/>
  <c r="AB444" i="36"/>
  <c r="AB566" i="36" l="1"/>
  <c r="AB573" i="36" s="1"/>
  <c r="AB599" i="36"/>
  <c r="AB597" i="36"/>
  <c r="AB604" i="36" s="1"/>
  <c r="AB605" i="36" s="1"/>
  <c r="AB606" i="36" s="1"/>
  <c r="AB611" i="36" s="1"/>
  <c r="AB682" i="36" s="1"/>
  <c r="AB731" i="36" s="1"/>
  <c r="AB514" i="36"/>
  <c r="AB519" i="36" s="1"/>
  <c r="AB690" i="36" s="1"/>
  <c r="AB702" i="36" s="1"/>
  <c r="AB545" i="36"/>
  <c r="AB550" i="36" s="1"/>
  <c r="AB691" i="36" s="1"/>
  <c r="AB703" i="36" s="1"/>
  <c r="AB517" i="36"/>
  <c r="AB668" i="36" s="1"/>
  <c r="AB716" i="36" s="1"/>
  <c r="AB548" i="36"/>
  <c r="AB669" i="36" s="1"/>
  <c r="AB717" i="36" s="1"/>
  <c r="AB636" i="36"/>
  <c r="AB574" i="36"/>
  <c r="AB481" i="36"/>
  <c r="AB455" i="36"/>
  <c r="AB666" i="36" s="1"/>
  <c r="AB452" i="36"/>
  <c r="AB457" i="36" s="1"/>
  <c r="AB688" i="36" s="1"/>
  <c r="AB610" i="36" l="1"/>
  <c r="AB671" i="36" s="1"/>
  <c r="AB719" i="36" s="1"/>
  <c r="AB740" i="36"/>
  <c r="AB741" i="36"/>
  <c r="AB607" i="36"/>
  <c r="AB612" i="36" s="1"/>
  <c r="AB693" i="36" s="1"/>
  <c r="AB705" i="36" s="1"/>
  <c r="AE61" i="4" s="1"/>
  <c r="AB575" i="36"/>
  <c r="AB580" i="36" s="1"/>
  <c r="AB681" i="36" s="1"/>
  <c r="AB730" i="36" s="1"/>
  <c r="AB579" i="36"/>
  <c r="AB670" i="36" s="1"/>
  <c r="AB718" i="36" s="1"/>
  <c r="AB641" i="36"/>
  <c r="AB672" i="36" s="1"/>
  <c r="AB720" i="36" s="1"/>
  <c r="AB637" i="36"/>
  <c r="AB482" i="36"/>
  <c r="AB487" i="36" s="1"/>
  <c r="AB678" i="36" s="1"/>
  <c r="AB727" i="36" s="1"/>
  <c r="AB486" i="36"/>
  <c r="AB667" i="36" s="1"/>
  <c r="AB715" i="36" s="1"/>
  <c r="AB700" i="36"/>
  <c r="AB738" i="36"/>
  <c r="AB754" i="36"/>
  <c r="AE28" i="4"/>
  <c r="AB755" i="36"/>
  <c r="AE39" i="4"/>
  <c r="AB757" i="36" l="1"/>
  <c r="AB743" i="36"/>
  <c r="AB576" i="36"/>
  <c r="AB581" i="36" s="1"/>
  <c r="AB692" i="36" s="1"/>
  <c r="AB742" i="36" s="1"/>
  <c r="AB483" i="36"/>
  <c r="AB488" i="36" s="1"/>
  <c r="AB689" i="36" s="1"/>
  <c r="AB739" i="36" s="1"/>
  <c r="AB642" i="36"/>
  <c r="AB683" i="36" s="1"/>
  <c r="AB732" i="36" s="1"/>
  <c r="AB638" i="36"/>
  <c r="AB643" i="36" s="1"/>
  <c r="AB694" i="36" s="1"/>
  <c r="AB663" i="36"/>
  <c r="AB752" i="36"/>
  <c r="AE9" i="4"/>
  <c r="AB701" i="36" l="1"/>
  <c r="AE17" i="4" s="1"/>
  <c r="AB704" i="36"/>
  <c r="AB756" i="36" s="1"/>
  <c r="AB706" i="36"/>
  <c r="AB744" i="36"/>
  <c r="AB753" i="36" l="1"/>
  <c r="AE49" i="4"/>
  <c r="AE72" i="4"/>
  <c r="AB758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Яковлева Лидия Леонидовна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</authors>
  <commentList>
    <comment ref="A3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Windows User</author>
  </authors>
  <commentList>
    <comment ref="F1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Lavlin</author>
    <author>Яковлева Лидия Леонидовна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Windows User</author>
  </authors>
  <commentList>
    <comment ref="B82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кафедра ПИМ</author>
    <author>Windows User</author>
  </authors>
  <commentList>
    <comment ref="B3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<sst xmlns="http://schemas.openxmlformats.org/spreadsheetml/2006/main" count="1045" uniqueCount="268">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</sst>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 xr:uid="{00000000-0005-0000-0000-000001000000}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CDD-A9D9-53BB6DEC1D71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CDD-A9D9-53BB6DEC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#\ ##0.00_р_._-;\-* #\ 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0.61123699261165343</c:v>
                </c:pt>
                <c:pt idx="10">
                  <c:v>0.60620375667215654</c:v>
                </c:pt>
                <c:pt idx="11">
                  <c:v>0.60444964663965217</c:v>
                </c:pt>
                <c:pt idx="12">
                  <c:v>0.67357237382625179</c:v>
                </c:pt>
                <c:pt idx="13">
                  <c:v>0.66451521412336845</c:v>
                </c:pt>
                <c:pt idx="14">
                  <c:v>0.66677453549169863</c:v>
                </c:pt>
                <c:pt idx="15">
                  <c:v>0.67736000961963772</c:v>
                </c:pt>
                <c:pt idx="16">
                  <c:v>0.69509770585673969</c:v>
                </c:pt>
                <c:pt idx="17">
                  <c:v>0.70266608187106527</c:v>
                </c:pt>
                <c:pt idx="18">
                  <c:v>0.71601446493398335</c:v>
                </c:pt>
                <c:pt idx="19">
                  <c:v>0.72148234477856221</c:v>
                </c:pt>
                <c:pt idx="20">
                  <c:v>0.7311047828444962</c:v>
                </c:pt>
                <c:pt idx="21">
                  <c:v>0.76158511204504853</c:v>
                </c:pt>
                <c:pt idx="22">
                  <c:v>0.80266462197006894</c:v>
                </c:pt>
                <c:pt idx="23">
                  <c:v>0.80578094031993031</c:v>
                </c:pt>
                <c:pt idx="24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84-BAA4-E248CF64219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84-BAA4-E248CF6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#\ ##0.00_р_._-;\-* #\ 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3083</c:v>
                </c:pt>
                <c:pt idx="9">
                  <c:v>2508</c:v>
                </c:pt>
                <c:pt idx="10">
                  <c:v>2376</c:v>
                </c:pt>
                <c:pt idx="11">
                  <c:v>2400</c:v>
                </c:pt>
                <c:pt idx="12">
                  <c:v>3328</c:v>
                </c:pt>
                <c:pt idx="13">
                  <c:v>5141</c:v>
                </c:pt>
                <c:pt idx="14">
                  <c:v>5996</c:v>
                </c:pt>
                <c:pt idx="15">
                  <c:v>5255</c:v>
                </c:pt>
                <c:pt idx="16">
                  <c:v>4064</c:v>
                </c:pt>
                <c:pt idx="17">
                  <c:v>3457</c:v>
                </c:pt>
                <c:pt idx="18">
                  <c:v>3077</c:v>
                </c:pt>
                <c:pt idx="19">
                  <c:v>2356</c:v>
                </c:pt>
                <c:pt idx="20">
                  <c:v>1529</c:v>
                </c:pt>
                <c:pt idx="21">
                  <c:v>2326</c:v>
                </c:pt>
                <c:pt idx="22">
                  <c:v>2890</c:v>
                </c:pt>
                <c:pt idx="23">
                  <c:v>2726</c:v>
                </c:pt>
                <c:pt idx="2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#\ ##0.00_р_._-;\-* #\ 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150925.66090898652</c:v>
                </c:pt>
                <c:pt idx="10">
                  <c:v>150217.2689171964</c:v>
                </c:pt>
                <c:pt idx="11">
                  <c:v>149298.79996813563</c:v>
                </c:pt>
                <c:pt idx="12">
                  <c:v>148370.69382483599</c:v>
                </c:pt>
                <c:pt idx="13">
                  <c:v>148521.71991048308</c:v>
                </c:pt>
                <c:pt idx="14">
                  <c:v>150662.02598673329</c:v>
                </c:pt>
                <c:pt idx="15">
                  <c:v>153782.11997964108</c:v>
                </c:pt>
                <c:pt idx="16">
                  <c:v>156140.49946058518</c:v>
                </c:pt>
                <c:pt idx="17">
                  <c:v>157127.33702903311</c:v>
                </c:pt>
                <c:pt idx="18">
                  <c:v>157452.01245589936</c:v>
                </c:pt>
                <c:pt idx="19">
                  <c:v>157422.07902383653</c:v>
                </c:pt>
                <c:pt idx="20">
                  <c:v>156756.73845112318</c:v>
                </c:pt>
                <c:pt idx="21">
                  <c:v>155417.14506170229</c:v>
                </c:pt>
                <c:pt idx="22">
                  <c:v>155136.03705944936</c:v>
                </c:pt>
                <c:pt idx="23">
                  <c:v>155855.15180047657</c:v>
                </c:pt>
                <c:pt idx="24">
                  <c:v>156654.98469078451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#\ ##0.00_р_._-;\-* #\ 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7F4-AB5D-C3354DC8C70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7F4-AB5D-C3354DC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#\ ##0.00_р_._-;\-* #\ 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597</c:v>
                </c:pt>
                <c:pt idx="9">
                  <c:v>463</c:v>
                </c:pt>
                <c:pt idx="10">
                  <c:v>889</c:v>
                </c:pt>
                <c:pt idx="11">
                  <c:v>538</c:v>
                </c:pt>
                <c:pt idx="12">
                  <c:v>630</c:v>
                </c:pt>
                <c:pt idx="13">
                  <c:v>1019</c:v>
                </c:pt>
                <c:pt idx="14">
                  <c:v>2755</c:v>
                </c:pt>
                <c:pt idx="15">
                  <c:v>343</c:v>
                </c:pt>
                <c:pt idx="16">
                  <c:v>1218</c:v>
                </c:pt>
                <c:pt idx="17">
                  <c:v>437</c:v>
                </c:pt>
                <c:pt idx="18">
                  <c:v>988</c:v>
                </c:pt>
                <c:pt idx="19">
                  <c:v>598</c:v>
                </c:pt>
                <c:pt idx="20">
                  <c:v>1893</c:v>
                </c:pt>
                <c:pt idx="21">
                  <c:v>854</c:v>
                </c:pt>
                <c:pt idx="22">
                  <c:v>836</c:v>
                </c:pt>
                <c:pt idx="23">
                  <c:v>965</c:v>
                </c:pt>
                <c:pt idx="24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#\ ##0.00_р_._-;\-* #\ 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13783.041782871485</c:v>
                </c:pt>
                <c:pt idx="10">
                  <c:v>14060.04915220875</c:v>
                </c:pt>
                <c:pt idx="11">
                  <c:v>14777.706086916298</c:v>
                </c:pt>
                <c:pt idx="12">
                  <c:v>15092.593206865935</c:v>
                </c:pt>
                <c:pt idx="13">
                  <c:v>15510.984839225421</c:v>
                </c:pt>
                <c:pt idx="14">
                  <c:v>16324.882202487845</c:v>
                </c:pt>
                <c:pt idx="15">
                  <c:v>19014.633380462965</c:v>
                </c:pt>
                <c:pt idx="16">
                  <c:v>19089.888720913928</c:v>
                </c:pt>
                <c:pt idx="17">
                  <c:v>20173.989833704789</c:v>
                </c:pt>
                <c:pt idx="18">
                  <c:v>20314.354855932383</c:v>
                </c:pt>
                <c:pt idx="19">
                  <c:v>21154.362752393445</c:v>
                </c:pt>
                <c:pt idx="20">
                  <c:v>21458.689368359155</c:v>
                </c:pt>
                <c:pt idx="21">
                  <c:v>23247.102474675565</c:v>
                </c:pt>
                <c:pt idx="22">
                  <c:v>23980.631449928809</c:v>
                </c:pt>
                <c:pt idx="23">
                  <c:v>24688.825135429521</c:v>
                </c:pt>
                <c:pt idx="24">
                  <c:v>25518.936884075229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#\ ##0.0000_р_._-;\-* #\ 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1.2789300355916423E-2</c:v>
                </c:pt>
                <c:pt idx="10">
                  <c:v>1.3152967875633559E-2</c:v>
                </c:pt>
                <c:pt idx="11">
                  <c:v>1.3943402592777458E-2</c:v>
                </c:pt>
                <c:pt idx="12">
                  <c:v>1.5327549241571384E-2</c:v>
                </c:pt>
                <c:pt idx="13">
                  <c:v>1.5836405610300867E-2</c:v>
                </c:pt>
                <c:pt idx="14">
                  <c:v>1.6765847073890072E-2</c:v>
                </c:pt>
                <c:pt idx="15">
                  <c:v>1.9573440163788758E-2</c:v>
                </c:pt>
                <c:pt idx="16">
                  <c:v>1.9873559094100764E-2</c:v>
                </c:pt>
                <c:pt idx="17">
                  <c:v>2.1234631125228682E-2</c:v>
                </c:pt>
                <c:pt idx="18">
                  <c:v>2.1698892997407383E-2</c:v>
                </c:pt>
                <c:pt idx="19">
                  <c:v>2.2955311774210313E-2</c:v>
                </c:pt>
                <c:pt idx="20">
                  <c:v>2.3687970677946157E-2</c:v>
                </c:pt>
                <c:pt idx="21">
                  <c:v>2.5891410083591498E-2</c:v>
                </c:pt>
                <c:pt idx="22">
                  <c:v>2.6944226993432647E-2</c:v>
                </c:pt>
                <c:pt idx="23">
                  <c:v>2.7994581491865251E-2</c:v>
                </c:pt>
                <c:pt idx="24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142-896F-505B6A1F3C6B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142-896F-505B6A1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#\ ##0.00_р_._-;\-* #\ 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1112</c:v>
                </c:pt>
                <c:pt idx="9">
                  <c:v>1139</c:v>
                </c:pt>
                <c:pt idx="10">
                  <c:v>1184</c:v>
                </c:pt>
                <c:pt idx="11">
                  <c:v>1235</c:v>
                </c:pt>
                <c:pt idx="12">
                  <c:v>119</c:v>
                </c:pt>
                <c:pt idx="13">
                  <c:v>961</c:v>
                </c:pt>
                <c:pt idx="14">
                  <c:v>1845</c:v>
                </c:pt>
                <c:pt idx="15">
                  <c:v>1304</c:v>
                </c:pt>
                <c:pt idx="16">
                  <c:v>1143</c:v>
                </c:pt>
                <c:pt idx="17">
                  <c:v>1115</c:v>
                </c:pt>
                <c:pt idx="18">
                  <c:v>1166</c:v>
                </c:pt>
                <c:pt idx="19">
                  <c:v>1168</c:v>
                </c:pt>
                <c:pt idx="20">
                  <c:v>2013</c:v>
                </c:pt>
                <c:pt idx="21">
                  <c:v>1469</c:v>
                </c:pt>
                <c:pt idx="22">
                  <c:v>1298</c:v>
                </c:pt>
                <c:pt idx="23">
                  <c:v>1508</c:v>
                </c:pt>
                <c:pt idx="24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#\ ##0.00_р_._-;\-* #\ 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27302.791294093044</c:v>
                </c:pt>
                <c:pt idx="10">
                  <c:v>28049.721805747828</c:v>
                </c:pt>
                <c:pt idx="11">
                  <c:v>28769.822199344813</c:v>
                </c:pt>
                <c:pt idx="12">
                  <c:v>29489.701092187624</c:v>
                </c:pt>
                <c:pt idx="13">
                  <c:v>29056.531714904602</c:v>
                </c:pt>
                <c:pt idx="14">
                  <c:v>29618.074952227507</c:v>
                </c:pt>
                <c:pt idx="15">
                  <c:v>31178.894202705233</c:v>
                </c:pt>
                <c:pt idx="16">
                  <c:v>32192.105260678181</c:v>
                </c:pt>
                <c:pt idx="17">
                  <c:v>32998.975688019898</c:v>
                </c:pt>
                <c:pt idx="18">
                  <c:v>33731.982324316334</c:v>
                </c:pt>
                <c:pt idx="19">
                  <c:v>34527.209935310464</c:v>
                </c:pt>
                <c:pt idx="20">
                  <c:v>35352.598006700864</c:v>
                </c:pt>
                <c:pt idx="21">
                  <c:v>37036.072026633854</c:v>
                </c:pt>
                <c:pt idx="22">
                  <c:v>38157.711306367521</c:v>
                </c:pt>
                <c:pt idx="23">
                  <c:v>39109.134193303849</c:v>
                </c:pt>
                <c:pt idx="24">
                  <c:v>40263.04285137081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#\ ##0.00_р_._-;\-* #\ 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2.533429150951242E-2</c:v>
                </c:pt>
                <c:pt idx="10">
                  <c:v>2.6240099578421563E-2</c:v>
                </c:pt>
                <c:pt idx="11">
                  <c:v>2.7145567186727004E-2</c:v>
                </c:pt>
                <c:pt idx="12">
                  <c:v>3.1897596364829868E-2</c:v>
                </c:pt>
                <c:pt idx="13">
                  <c:v>3.1744587753371752E-2</c:v>
                </c:pt>
                <c:pt idx="14">
                  <c:v>3.2599028013639411E-2</c:v>
                </c:pt>
                <c:pt idx="15">
                  <c:v>3.4465114093516755E-2</c:v>
                </c:pt>
                <c:pt idx="16">
                  <c:v>3.5886853268108594E-2</c:v>
                </c:pt>
                <c:pt idx="17">
                  <c:v>3.718685298205477E-2</c:v>
                </c:pt>
                <c:pt idx="18">
                  <c:v>3.8508151820142375E-2</c:v>
                </c:pt>
                <c:pt idx="19">
                  <c:v>4.0008330290533585E-2</c:v>
                </c:pt>
                <c:pt idx="20">
                  <c:v>4.1600143080439189E-2</c:v>
                </c:pt>
                <c:pt idx="21">
                  <c:v>4.3881590299080925E-2</c:v>
                </c:pt>
                <c:pt idx="22">
                  <c:v>4.5523079707601881E-2</c:v>
                </c:pt>
                <c:pt idx="23">
                  <c:v>4.7013399551447822E-2</c:v>
                </c:pt>
                <c:pt idx="24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E37-804E-559433CCBF36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E37-804E-559433C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2597</c:v>
                </c:pt>
                <c:pt idx="9">
                  <c:v>7493</c:v>
                </c:pt>
                <c:pt idx="10">
                  <c:v>2948</c:v>
                </c:pt>
                <c:pt idx="11">
                  <c:v>5836</c:v>
                </c:pt>
                <c:pt idx="12">
                  <c:v>4976</c:v>
                </c:pt>
                <c:pt idx="13">
                  <c:v>24481</c:v>
                </c:pt>
                <c:pt idx="14">
                  <c:v>4472</c:v>
                </c:pt>
                <c:pt idx="15">
                  <c:v>19191</c:v>
                </c:pt>
                <c:pt idx="16">
                  <c:v>2023</c:v>
                </c:pt>
                <c:pt idx="17">
                  <c:v>4145</c:v>
                </c:pt>
                <c:pt idx="18">
                  <c:v>4650</c:v>
                </c:pt>
                <c:pt idx="19">
                  <c:v>17726</c:v>
                </c:pt>
                <c:pt idx="20">
                  <c:v>2767</c:v>
                </c:pt>
                <c:pt idx="21">
                  <c:v>14387</c:v>
                </c:pt>
                <c:pt idx="22">
                  <c:v>7880</c:v>
                </c:pt>
                <c:pt idx="23">
                  <c:v>9096</c:v>
                </c:pt>
                <c:pt idx="24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158533.40315999518</c:v>
                </c:pt>
                <c:pt idx="10">
                  <c:v>164491.06912839523</c:v>
                </c:pt>
                <c:pt idx="11">
                  <c:v>164480.05227722609</c:v>
                </c:pt>
                <c:pt idx="12">
                  <c:v>168616.75029649184</c:v>
                </c:pt>
                <c:pt idx="13">
                  <c:v>171431.35312555547</c:v>
                </c:pt>
                <c:pt idx="14">
                  <c:v>194335.03959429992</c:v>
                </c:pt>
                <c:pt idx="15">
                  <c:v>196773.58674072404</c:v>
                </c:pt>
                <c:pt idx="16">
                  <c:v>214061.85087331678</c:v>
                </c:pt>
                <c:pt idx="17">
                  <c:v>212735.9108469316</c:v>
                </c:pt>
                <c:pt idx="18">
                  <c:v>214413.33070744757</c:v>
                </c:pt>
                <c:pt idx="19">
                  <c:v>216598.77609499785</c:v>
                </c:pt>
                <c:pt idx="20">
                  <c:v>232259.78833404789</c:v>
                </c:pt>
                <c:pt idx="21">
                  <c:v>232114.95974217405</c:v>
                </c:pt>
                <c:pt idx="22">
                  <c:v>244223.81014475229</c:v>
                </c:pt>
                <c:pt idx="23">
                  <c:v>249817.5720433048</c:v>
                </c:pt>
                <c:pt idx="24">
                  <c:v>256523.39632287176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0.14710332750920263</c:v>
                </c:pt>
                <c:pt idx="10">
                  <c:v>0.15387896049670077</c:v>
                </c:pt>
                <c:pt idx="11">
                  <c:v>0.15519401819832909</c:v>
                </c:pt>
                <c:pt idx="12">
                  <c:v>0.1653629875013376</c:v>
                </c:pt>
                <c:pt idx="13">
                  <c:v>0.16974393066433399</c:v>
                </c:pt>
                <c:pt idx="14">
                  <c:v>0.19401485344840846</c:v>
                </c:pt>
                <c:pt idx="15">
                  <c:v>0.19872031516466271</c:v>
                </c:pt>
                <c:pt idx="16">
                  <c:v>0.2187058414320073</c:v>
                </c:pt>
                <c:pt idx="17">
                  <c:v>0.22065066663849814</c:v>
                </c:pt>
                <c:pt idx="18">
                  <c:v>0.22608027658640473</c:v>
                </c:pt>
                <c:pt idx="19">
                  <c:v>0.23261798994649527</c:v>
                </c:pt>
                <c:pt idx="20">
                  <c:v>0.25387265390287361</c:v>
                </c:pt>
                <c:pt idx="21">
                  <c:v>0.25683010712263565</c:v>
                </c:pt>
                <c:pt idx="22">
                  <c:v>0.27286722437273631</c:v>
                </c:pt>
                <c:pt idx="23">
                  <c:v>0.28202358755228196</c:v>
                </c:pt>
                <c:pt idx="24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11B-A5B9-6820C008316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11B-A5B9-6820C008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2874</c:v>
                </c:pt>
                <c:pt idx="9">
                  <c:v>3251</c:v>
                </c:pt>
                <c:pt idx="10">
                  <c:v>3174</c:v>
                </c:pt>
                <c:pt idx="11">
                  <c:v>3264</c:v>
                </c:pt>
                <c:pt idx="12">
                  <c:v>18022</c:v>
                </c:pt>
                <c:pt idx="13">
                  <c:v>7756</c:v>
                </c:pt>
                <c:pt idx="14">
                  <c:v>16266</c:v>
                </c:pt>
                <c:pt idx="15">
                  <c:v>5586</c:v>
                </c:pt>
                <c:pt idx="16">
                  <c:v>6162</c:v>
                </c:pt>
                <c:pt idx="17">
                  <c:v>14470</c:v>
                </c:pt>
                <c:pt idx="18">
                  <c:v>1720</c:v>
                </c:pt>
                <c:pt idx="19">
                  <c:v>5126</c:v>
                </c:pt>
                <c:pt idx="20">
                  <c:v>11341</c:v>
                </c:pt>
                <c:pt idx="21">
                  <c:v>9902</c:v>
                </c:pt>
                <c:pt idx="22">
                  <c:v>7534</c:v>
                </c:pt>
                <c:pt idx="23">
                  <c:v>8800</c:v>
                </c:pt>
                <c:pt idx="24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165505.70313536559</c:v>
                </c:pt>
                <c:pt idx="10">
                  <c:v>167151.64610401192</c:v>
                </c:pt>
                <c:pt idx="11">
                  <c:v>168565.27436960279</c:v>
                </c:pt>
                <c:pt idx="12">
                  <c:v>169871.45034223745</c:v>
                </c:pt>
                <c:pt idx="13">
                  <c:v>186244.73583881508</c:v>
                </c:pt>
                <c:pt idx="14">
                  <c:v>192359.28848042694</c:v>
                </c:pt>
                <c:pt idx="15">
                  <c:v>206796.69559562267</c:v>
                </c:pt>
                <c:pt idx="16">
                  <c:v>210433.72863966646</c:v>
                </c:pt>
                <c:pt idx="17">
                  <c:v>214561.39135326978</c:v>
                </c:pt>
                <c:pt idx="18">
                  <c:v>226988.77743973711</c:v>
                </c:pt>
                <c:pt idx="19">
                  <c:v>225465.07142460189</c:v>
                </c:pt>
                <c:pt idx="20">
                  <c:v>228391.42071035586</c:v>
                </c:pt>
                <c:pt idx="21">
                  <c:v>237537.50650325231</c:v>
                </c:pt>
                <c:pt idx="22">
                  <c:v>245162.13143821977</c:v>
                </c:pt>
                <c:pt idx="23">
                  <c:v>250408.51012383759</c:v>
                </c:pt>
                <c:pt idx="24">
                  <c:v>256855.42502259923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F48-982D-C05CD853F36F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F48-982D-C05CD853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0.15357293269224542</c:v>
                </c:pt>
                <c:pt idx="10">
                  <c:v>0.15636789087753369</c:v>
                </c:pt>
                <c:pt idx="11">
                  <c:v>0.15904860131020659</c:v>
                </c:pt>
                <c:pt idx="12">
                  <c:v>0.16655803894440535</c:v>
                </c:pt>
                <c:pt idx="13">
                  <c:v>0.1840039120211002</c:v>
                </c:pt>
                <c:pt idx="14">
                  <c:v>0.19208992243813766</c:v>
                </c:pt>
                <c:pt idx="15">
                  <c:v>0.20860615907684074</c:v>
                </c:pt>
                <c:pt idx="16">
                  <c:v>0.21507718578597701</c:v>
                </c:pt>
                <c:pt idx="17">
                  <c:v>0.22250467476792379</c:v>
                </c:pt>
                <c:pt idx="18">
                  <c:v>0.23907162845749538</c:v>
                </c:pt>
                <c:pt idx="19">
                  <c:v>0.2419529467841329</c:v>
                </c:pt>
                <c:pt idx="20">
                  <c:v>0.24972036523708066</c:v>
                </c:pt>
                <c:pt idx="21">
                  <c:v>0.26272417968902506</c:v>
                </c:pt>
                <c:pt idx="22">
                  <c:v>0.27389834667324997</c:v>
                </c:pt>
                <c:pt idx="23">
                  <c:v>0.28268018541954065</c:v>
                </c:pt>
                <c:pt idx="24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617-AC8C-477F81B8164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617-AC8C-477F81B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AA-4E60-91ED-B660304BF2B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AA-4E60-91ED-B660304BF2B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4AA-4E60-91ED-B660304BF2B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AA-4E60-91ED-B660304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C2-419A-8274-8E9543F84BA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2-419A-8274-8E9543F84BA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C2-419A-8274-8E9543F84BA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5C2-419A-8274-8E9543F8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23-4858-B27B-A3D5297A5B9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23-4858-B27B-A3D5297A5B9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23-4858-B27B-A3D5297A5B9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23-4858-B27B-A3D5297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CD-4F48-8DA6-33DA793330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CD-4F48-8DA6-33DA793330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CD-4F48-8DA6-33DA793330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CD-4F48-8DA6-33DA793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7-45F0-A236-CBF5A43D99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7-45F0-A236-CBF5A43D99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7-45F0-A236-CBF5A43D99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7-45F0-A236-CBF5A43D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A3-433F-B744-E3E606619E5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A3-433F-B744-E3E606619E5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8A3-433F-B744-E3E606619E5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8A3-433F-B744-E3E606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9-4A25-AB34-943BFAE417D6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89-4A25-AB34-943BFAE417D6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89-4A25-AB34-943BFAE417D6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389-4A25-AB34-943BFAE4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F-4AE4-9302-3224EB0076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DF-4AE4-9302-3224EB0076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0DF-4AE4-9302-3224EB0076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0DF-4AE4-9302-3224EB00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743-B244-06C63A15F3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743-B244-06C63A15F3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743-B244-06C63A15F3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FB-4743-B244-06C63A15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C0E-B36B-3AD6A8F25BFB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C0E-B36B-3AD6A8F2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A-4357-B8B6-CD529D2ADB8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CA-4357-B8B6-CD529D2ADB8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CA-4357-B8B6-CD529D2ADB8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CA-4357-B8B6-CD529D2A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9-4C52-9FC9-BA4E30DC3C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69-4C52-9FC9-BA4E30DC3C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69-4C52-9FC9-BA4E30DC3C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69-4C52-9FC9-BA4E30DC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59-45C1-BA69-DD6BDEFB854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59-45C1-BA69-DD6BDEFB854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59-45C1-BA69-DD6BDEFB854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759-45C1-BA69-DD6BDEFB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9F-4B37-966A-CCBEDF945F9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9F-4B37-966A-CCBEDF945F9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9F-4B37-966A-CCBEDF945F9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9F-4B37-966A-CCBEDF94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91-4F67-80E9-91A01F90BAF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1-4F67-80E9-91A01F90BAF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91-4F67-80E9-91A01F90BAF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91-4F67-80E9-91A01F90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A-45F5-8809-4829C948608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8A-45F5-8809-4829C948608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8A-45F5-8809-4829C948608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8A-45F5-8809-4829C94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3B-4E59-BAA7-F00D4C7712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3B-4E59-BAA7-F00D4C7712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3B-4E59-BAA7-F00D4C7712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3B-4E59-BAA7-F00D4C77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4-4DD1-BB0A-7D85EF96222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D4-4DD1-BB0A-7D85EF96222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D4-4DD1-BB0A-7D85EF96222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D4-4DD1-BB0A-7D85EF9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EC-4F84-A0BD-D332733D4F3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EC-4F84-A0BD-D332733D4F3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EC-4F84-A0BD-D332733D4F3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EC-4F84-A0BD-D332733D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1-46F0-9A28-A796494D65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1-46F0-9A28-A796494D65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1-46F0-9A28-A796494D65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41-46F0-9A28-A796494D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C7-8DD1-F206CCB97A2C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C7-8DD1-F206CCB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7-4182-819C-7F597B8FA848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A7-4182-819C-7F597B8FA848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9A7-4182-819C-7F597B8FA848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9A7-4182-819C-7F597B8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C2-4529-8A90-9CF137209E90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C2-4529-8A90-9CF137209E90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C2-4529-8A90-9CF137209E90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C2-4529-8A90-9CF1372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13-4DB5-95C6-EB195CD69AB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13-4DB5-95C6-EB195CD69AB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13-4DB5-95C6-EB195CD69AB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13-4DB5-95C6-EB195CD6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BB-41D5-AD77-1A054305745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BB-41D5-AD77-1A054305745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BB-41D5-AD77-1A054305745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BB-41D5-AD77-1A054305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3C-4708-87CB-AA3A8220E3C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3C-4708-87CB-AA3A8220E3C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3C-4708-87CB-AA3A8220E3C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03C-4708-87CB-AA3A82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76-4EDA-99FB-71ABC0DEF45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76-4EDA-99FB-71ABC0DEF45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76-4EDA-99FB-71ABC0DEF45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76-4EDA-99FB-71ABC0DE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05-48E1-A98D-C8C4D9A6E99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05-48E1-A98D-C8C4D9A6E99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05-48E1-A98D-C8C4D9A6E99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05-48E1-A98D-C8C4D9A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2-4710-8C52-312BD8100AC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42-4710-8C52-312BD8100AC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42-4710-8C52-312BD8100AC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42-4710-8C52-312BD81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0-4F84-B3C4-F492FA98FC7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E0-4F84-B3C4-F492FA98FC7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E0-4F84-B3C4-F492FA98FC7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E0-4F84-B3C4-F492FA98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A5-439B-BCEB-58C2DEBF75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A5-439B-BCEB-58C2DEBF75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A5-439B-BCEB-58C2DEBF75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A5-439B-BCEB-58C2DEB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6F7-8BD9-B4A73E85F7A0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6F7-8BD9-B4A73E85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06-47EE-8737-39FD63B100C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06-47EE-8737-39FD63B100C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06-47EE-8737-39FD63B100C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706-47EE-8737-39FD63B1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7E-4FE3-ADA8-9D71AB430C2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7E-4FE3-ADA8-9D71AB430C2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7E-4FE3-ADA8-9D71AB430C2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7E-4FE3-ADA8-9D71AB4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2-445D-A9A9-B4B5B7A3220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D2-445D-A9A9-B4B5B7A3220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D2-445D-A9A9-B4B5B7A3220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D2-445D-A9A9-B4B5B7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4-4056-8826-006184F7B68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324-4056-8826-006184F7B68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324-4056-8826-006184F7B68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24-4056-8826-006184F7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DD-42F3-88E2-0B948E6B333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DD-42F3-88E2-0B948E6B333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D-42F3-88E2-0B948E6B333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DD-42F3-88E2-0B948E6B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435-A5D2-1B377666BC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EC-4435-A5D2-1B377666BC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435-A5D2-1B377666BC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C-4435-A5D2-1B37766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B-4A3F-B5CD-F6E6409FE08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B-4A3F-B5CD-F6E6409FE08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CB-4A3F-B5CD-F6E6409FE08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CB-4A3F-B5CD-F6E6409F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4-42D5-9780-B88B6925E13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B4-42D5-9780-B88B6925E13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B4-42D5-9780-B88B6925E13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B4-42D5-9780-B88B692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B-418A-8312-0057A8F2573C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DB-418A-8312-0057A8F2573C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DB-418A-8312-0057A8F2573C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DDB-418A-8312-0057A8F2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EB-427F-BE06-579C90BA03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EB-427F-BE06-579C90BA03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EB-427F-BE06-579C90BA03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EB-427F-BE06-579C90B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493-A783-85E873BA82EE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493-A783-85E873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  <c:pt idx="25">
                  <c:v>1.0000000173155388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E67-BC9C-7BE87C92CB8A}"/>
            </c:ext>
          </c:extLst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  <c:pt idx="25">
                  <c:v>1.0054259183530323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E67-BC9C-7BE87C92CB8A}"/>
            </c:ext>
          </c:extLst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  <c:pt idx="25">
                  <c:v>0.99985913401309134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4E67-BC9C-7BE87C92CB8A}"/>
            </c:ext>
          </c:extLst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  <c:pt idx="25">
                  <c:v>1.0023289318020201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4E67-BC9C-7BE87C92CB8A}"/>
            </c:ext>
          </c:extLst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0.50668583019024838</c:v>
                </c:pt>
                <c:pt idx="10">
                  <c:v>0.52480199156843121</c:v>
                </c:pt>
                <c:pt idx="11">
                  <c:v>0.54291134373454009</c:v>
                </c:pt>
                <c:pt idx="12">
                  <c:v>0.63795192729659733</c:v>
                </c:pt>
                <c:pt idx="13">
                  <c:v>0.634891755067435</c:v>
                </c:pt>
                <c:pt idx="14">
                  <c:v>0.65198056027278817</c:v>
                </c:pt>
                <c:pt idx="15">
                  <c:v>0.68930228187033504</c:v>
                </c:pt>
                <c:pt idx="16">
                  <c:v>0.71773706536217186</c:v>
                </c:pt>
                <c:pt idx="17">
                  <c:v>0.74373705964109538</c:v>
                </c:pt>
                <c:pt idx="18">
                  <c:v>0.77016303640284745</c:v>
                </c:pt>
                <c:pt idx="19">
                  <c:v>0.80016660581067167</c:v>
                </c:pt>
                <c:pt idx="20">
                  <c:v>0.83200286160878378</c:v>
                </c:pt>
                <c:pt idx="21">
                  <c:v>0.8776318059816185</c:v>
                </c:pt>
                <c:pt idx="22">
                  <c:v>0.91046159415203753</c:v>
                </c:pt>
                <c:pt idx="23">
                  <c:v>0.94026799102895642</c:v>
                </c:pt>
                <c:pt idx="24">
                  <c:v>0.96987507812983265</c:v>
                </c:pt>
                <c:pt idx="25">
                  <c:v>0.99908890843413989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E67-BC9C-7BE87C92CB8A}"/>
            </c:ext>
          </c:extLst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0.49034442503067543</c:v>
                </c:pt>
                <c:pt idx="10">
                  <c:v>0.51292986832233589</c:v>
                </c:pt>
                <c:pt idx="11">
                  <c:v>0.51731339399443033</c:v>
                </c:pt>
                <c:pt idx="12">
                  <c:v>0.55120995833779207</c:v>
                </c:pt>
                <c:pt idx="13">
                  <c:v>0.56581310221444669</c:v>
                </c:pt>
                <c:pt idx="14">
                  <c:v>0.64671617816136162</c:v>
                </c:pt>
                <c:pt idx="15">
                  <c:v>0.66240105054887577</c:v>
                </c:pt>
                <c:pt idx="16">
                  <c:v>0.72901947144002432</c:v>
                </c:pt>
                <c:pt idx="17">
                  <c:v>0.73550222212832717</c:v>
                </c:pt>
                <c:pt idx="18">
                  <c:v>0.75360092195468242</c:v>
                </c:pt>
                <c:pt idx="19">
                  <c:v>0.77539329982165095</c:v>
                </c:pt>
                <c:pt idx="20">
                  <c:v>0.84624217967624538</c:v>
                </c:pt>
                <c:pt idx="21">
                  <c:v>0.85610035707545218</c:v>
                </c:pt>
                <c:pt idx="22">
                  <c:v>0.90955741457578776</c:v>
                </c:pt>
                <c:pt idx="23">
                  <c:v>0.94007862517427321</c:v>
                </c:pt>
                <c:pt idx="24">
                  <c:v>0.97000737408396931</c:v>
                </c:pt>
                <c:pt idx="25">
                  <c:v>0.99993728648647751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E67-BC9C-7BE87C92CB8A}"/>
            </c:ext>
          </c:extLst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0.51190977564081808</c:v>
                </c:pt>
                <c:pt idx="10">
                  <c:v>0.52122630292511229</c:v>
                </c:pt>
                <c:pt idx="11">
                  <c:v>0.53016200436735539</c:v>
                </c:pt>
                <c:pt idx="12">
                  <c:v>0.55519346314801787</c:v>
                </c:pt>
                <c:pt idx="13">
                  <c:v>0.61334637340366738</c:v>
                </c:pt>
                <c:pt idx="14">
                  <c:v>0.64029974146045887</c:v>
                </c:pt>
                <c:pt idx="15">
                  <c:v>0.69535386358946916</c:v>
                </c:pt>
                <c:pt idx="16">
                  <c:v>0.71692395261992337</c:v>
                </c:pt>
                <c:pt idx="17">
                  <c:v>0.74168224922641268</c:v>
                </c:pt>
                <c:pt idx="18">
                  <c:v>0.79690542819165133</c:v>
                </c:pt>
                <c:pt idx="19">
                  <c:v>0.80650982261377635</c:v>
                </c:pt>
                <c:pt idx="20">
                  <c:v>0.83240121745693552</c:v>
                </c:pt>
                <c:pt idx="21">
                  <c:v>0.87574726563008354</c:v>
                </c:pt>
                <c:pt idx="22">
                  <c:v>0.91299448891083324</c:v>
                </c:pt>
                <c:pt idx="23">
                  <c:v>0.94226728473180221</c:v>
                </c:pt>
                <c:pt idx="24">
                  <c:v>0.97124398004198587</c:v>
                </c:pt>
                <c:pt idx="25">
                  <c:v>1.0000449295788294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C-4E67-BC9C-7BE87C92CB8A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C-4E67-BC9C-7BE87C92CB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C-4E67-BC9C-7BE87C92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#\ ##0.00_р_._-;\-* #\ ##0.00_р_._-;_-* "-"??_р_._-;_-@_-</c:formatCode>
                <c:ptCount val="18"/>
                <c:pt idx="0">
                  <c:v>22005299.007987153</c:v>
                </c:pt>
                <c:pt idx="1">
                  <c:v>22012778.153153867</c:v>
                </c:pt>
                <c:pt idx="2">
                  <c:v>21982628.814292572</c:v>
                </c:pt>
                <c:pt idx="3">
                  <c:v>21930328.739728644</c:v>
                </c:pt>
                <c:pt idx="4">
                  <c:v>21870370.325704217</c:v>
                </c:pt>
                <c:pt idx="5">
                  <c:v>22268564.93662123</c:v>
                </c:pt>
                <c:pt idx="6">
                  <c:v>22652723.192067247</c:v>
                </c:pt>
                <c:pt idx="7">
                  <c:v>23022303.254680354</c:v>
                </c:pt>
                <c:pt idx="8">
                  <c:v>23226165.347984858</c:v>
                </c:pt>
                <c:pt idx="9">
                  <c:v>23392321.590453926</c:v>
                </c:pt>
                <c:pt idx="10">
                  <c:v>23467658.610891886</c:v>
                </c:pt>
                <c:pt idx="11">
                  <c:v>23525364.52677438</c:v>
                </c:pt>
                <c:pt idx="12">
                  <c:v>23578010.479549527</c:v>
                </c:pt>
                <c:pt idx="13">
                  <c:v>23699773.137530677</c:v>
                </c:pt>
                <c:pt idx="14">
                  <c:v>23927116.136268113</c:v>
                </c:pt>
                <c:pt idx="15">
                  <c:v>24226400.943038341</c:v>
                </c:pt>
                <c:pt idx="16">
                  <c:v>24616620.846448045</c:v>
                </c:pt>
                <c:pt idx="17">
                  <c:v>24892000.431018393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2F3-B7F3-C88B72B9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#\ ##0.00_р_._-;\-* #\ ##0.00_р_._-;_-* "-"??_р_._-;_-@_-</c:formatCode>
                <c:ptCount val="17"/>
                <c:pt idx="0">
                  <c:v>12930988.05730585</c:v>
                </c:pt>
                <c:pt idx="1">
                  <c:v>14746336.656715842</c:v>
                </c:pt>
                <c:pt idx="2">
                  <c:v>17229583.386639513</c:v>
                </c:pt>
                <c:pt idx="3">
                  <c:v>20282538.020059045</c:v>
                </c:pt>
                <c:pt idx="4">
                  <c:v>23261147.44309843</c:v>
                </c:pt>
                <c:pt idx="5">
                  <c:v>26763670.300215431</c:v>
                </c:pt>
                <c:pt idx="6">
                  <c:v>30220165.442651868</c:v>
                </c:pt>
                <c:pt idx="7">
                  <c:v>33784529.482887141</c:v>
                </c:pt>
                <c:pt idx="8">
                  <c:v>37492059.991663545</c:v>
                </c:pt>
                <c:pt idx="9">
                  <c:v>40781093.916084245</c:v>
                </c:pt>
                <c:pt idx="10">
                  <c:v>44594551.970814764</c:v>
                </c:pt>
                <c:pt idx="11">
                  <c:v>49174628.762843773</c:v>
                </c:pt>
                <c:pt idx="12">
                  <c:v>54705987.708984531</c:v>
                </c:pt>
                <c:pt idx="13">
                  <c:v>59387583.147415146</c:v>
                </c:pt>
                <c:pt idx="14">
                  <c:v>64154274.478862472</c:v>
                </c:pt>
                <c:pt idx="15">
                  <c:v>69503699.006806448</c:v>
                </c:pt>
                <c:pt idx="16">
                  <c:v>75566834.900154933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1E1-8664-DBAAFEEA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#\ ##0.00_р_._-;\-* #\ ##0.00_р_._-;_-* "-"??_р_._-;_-@_-</c:formatCode>
                <c:ptCount val="17"/>
                <c:pt idx="0">
                  <c:v>126081</c:v>
                </c:pt>
                <c:pt idx="1">
                  <c:v>167371</c:v>
                </c:pt>
                <c:pt idx="2">
                  <c:v>182106</c:v>
                </c:pt>
                <c:pt idx="3">
                  <c:v>189987</c:v>
                </c:pt>
                <c:pt idx="4">
                  <c:v>258193</c:v>
                </c:pt>
                <c:pt idx="5">
                  <c:v>376729</c:v>
                </c:pt>
                <c:pt idx="6">
                  <c:v>428186</c:v>
                </c:pt>
                <c:pt idx="7">
                  <c:v>355296</c:v>
                </c:pt>
                <c:pt idx="8">
                  <c:v>280431</c:v>
                </c:pt>
                <c:pt idx="9">
                  <c:v>235016</c:v>
                </c:pt>
                <c:pt idx="10">
                  <c:v>225021</c:v>
                </c:pt>
                <c:pt idx="11">
                  <c:v>225908</c:v>
                </c:pt>
                <c:pt idx="12">
                  <c:v>292201</c:v>
                </c:pt>
                <c:pt idx="13">
                  <c:v>369542</c:v>
                </c:pt>
                <c:pt idx="14">
                  <c:v>486989</c:v>
                </c:pt>
                <c:pt idx="15">
                  <c:v>537139</c:v>
                </c:pt>
                <c:pt idx="16">
                  <c:v>351779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D2-AC4A-6C270CC8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#\ ##0.00_р_._-;\-* #\ ##0.00_р_._-;_-* "-"??_р_._-;_-@_-</c:formatCode>
                <c:ptCount val="17"/>
                <c:pt idx="0">
                  <c:v>20.293819721753106</c:v>
                </c:pt>
                <c:pt idx="1">
                  <c:v>20.425682219051357</c:v>
                </c:pt>
                <c:pt idx="2">
                  <c:v>20.564423885455987</c:v>
                </c:pt>
                <c:pt idx="3">
                  <c:v>20.692210334371524</c:v>
                </c:pt>
                <c:pt idx="4">
                  <c:v>20.830650087868438</c:v>
                </c:pt>
                <c:pt idx="5">
                  <c:v>21.436651370244771</c:v>
                </c:pt>
                <c:pt idx="6">
                  <c:v>22.070051755665911</c:v>
                </c:pt>
                <c:pt idx="7">
                  <c:v>22.707016332898064</c:v>
                </c:pt>
                <c:pt idx="8">
                  <c:v>23.229580096259006</c:v>
                </c:pt>
                <c:pt idx="9">
                  <c:v>23.757884153930451</c:v>
                </c:pt>
                <c:pt idx="10">
                  <c:v>24.243799611659558</c:v>
                </c:pt>
                <c:pt idx="11">
                  <c:v>24.768886472106491</c:v>
                </c:pt>
                <c:pt idx="12">
                  <c:v>25.308531970066785</c:v>
                </c:pt>
                <c:pt idx="13">
                  <c:v>25.760622975576823</c:v>
                </c:pt>
                <c:pt idx="14">
                  <c:v>26.293534215679244</c:v>
                </c:pt>
                <c:pt idx="15">
                  <c:v>26.918223270042599</c:v>
                </c:pt>
                <c:pt idx="16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2FE-9149-E4282F11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#\ ##0.00_р_._-;\-* #\ ##0.00_р_._-;_-* "-"??_р_._-;_-@_-</c:formatCode>
                <c:ptCount val="18"/>
                <c:pt idx="0">
                  <c:v>53151.791279939374</c:v>
                </c:pt>
                <c:pt idx="1">
                  <c:v>53137.276715701468</c:v>
                </c:pt>
                <c:pt idx="2">
                  <c:v>53264.699283755705</c:v>
                </c:pt>
                <c:pt idx="3">
                  <c:v>53333.614571249716</c:v>
                </c:pt>
                <c:pt idx="4">
                  <c:v>53338.358272223653</c:v>
                </c:pt>
                <c:pt idx="5">
                  <c:v>52480.300542143275</c:v>
                </c:pt>
                <c:pt idx="6">
                  <c:v>52303.670890303394</c:v>
                </c:pt>
                <c:pt idx="7">
                  <c:v>52656.234340862924</c:v>
                </c:pt>
                <c:pt idx="8">
                  <c:v>52749.074074229153</c:v>
                </c:pt>
                <c:pt idx="9">
                  <c:v>52562.765432287168</c:v>
                </c:pt>
                <c:pt idx="10">
                  <c:v>52206.144427509935</c:v>
                </c:pt>
                <c:pt idx="11">
                  <c:v>51942.024129554418</c:v>
                </c:pt>
                <c:pt idx="12">
                  <c:v>52038.91918815946</c:v>
                </c:pt>
                <c:pt idx="13">
                  <c:v>51510.34426123491</c:v>
                </c:pt>
                <c:pt idx="14">
                  <c:v>50667.706809746385</c:v>
                </c:pt>
                <c:pt idx="15">
                  <c:v>49768.741507456645</c:v>
                </c:pt>
                <c:pt idx="16">
                  <c:v>48970.474781308287</c:v>
                </c:pt>
                <c:pt idx="17">
                  <c:v>48397.75451999822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471-89CA-9B24913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#\ ##0.00_р_._-;\-* #\ ##0.00_р_._-;_-* "-"??_р_._-;_-@_-</c:formatCode>
                <c:ptCount val="17"/>
                <c:pt idx="0">
                  <c:v>1874017.284698131</c:v>
                </c:pt>
                <c:pt idx="1">
                  <c:v>2135796.3070877576</c:v>
                </c:pt>
                <c:pt idx="2">
                  <c:v>2504873.9683319274</c:v>
                </c:pt>
                <c:pt idx="3">
                  <c:v>2959575.5124150477</c:v>
                </c:pt>
                <c:pt idx="4">
                  <c:v>3403814.5609764922</c:v>
                </c:pt>
                <c:pt idx="5">
                  <c:v>3784434.6008744244</c:v>
                </c:pt>
                <c:pt idx="6">
                  <c:v>4186584.2993653906</c:v>
                </c:pt>
                <c:pt idx="7">
                  <c:v>4636285.2974366238</c:v>
                </c:pt>
                <c:pt idx="8">
                  <c:v>5108905.6331047518</c:v>
                </c:pt>
                <c:pt idx="9">
                  <c:v>5498129.97045484</c:v>
                </c:pt>
                <c:pt idx="10">
                  <c:v>5952301.4020357113</c:v>
                </c:pt>
                <c:pt idx="11">
                  <c:v>6514406.3995808233</c:v>
                </c:pt>
                <c:pt idx="12">
                  <c:v>7244480.1293955855</c:v>
                </c:pt>
                <c:pt idx="13">
                  <c:v>7744567.4311246937</c:v>
                </c:pt>
                <c:pt idx="14">
                  <c:v>8151128.4971611714</c:v>
                </c:pt>
                <c:pt idx="15">
                  <c:v>8566963.7132192161</c:v>
                </c:pt>
                <c:pt idx="16">
                  <c:v>9019622.4880685322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8D9-AF1F-DFB725E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#\ ##0.00_р_._-;\-* #\ ##0.00_р_._-;_-* "-"??_р_._-;_-@_-</c:formatCode>
                <c:ptCount val="17"/>
                <c:pt idx="0">
                  <c:v>1029</c:v>
                </c:pt>
                <c:pt idx="1">
                  <c:v>1211</c:v>
                </c:pt>
                <c:pt idx="2">
                  <c:v>1190</c:v>
                </c:pt>
                <c:pt idx="3">
                  <c:v>1149</c:v>
                </c:pt>
                <c:pt idx="4">
                  <c:v>245</c:v>
                </c:pt>
                <c:pt idx="5">
                  <c:v>795</c:v>
                </c:pt>
                <c:pt idx="6">
                  <c:v>1189</c:v>
                </c:pt>
                <c:pt idx="7">
                  <c:v>839</c:v>
                </c:pt>
                <c:pt idx="8">
                  <c:v>693</c:v>
                </c:pt>
                <c:pt idx="9">
                  <c:v>487</c:v>
                </c:pt>
                <c:pt idx="10">
                  <c:v>635</c:v>
                </c:pt>
                <c:pt idx="11">
                  <c:v>858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7D4-903E-E0F94AC0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#\ ##0.00_р_._-;\-* #\ ##0.00_р_._-;_-* "-"??_р_._-;_-@_-</c:formatCode>
                <c:ptCount val="17"/>
                <c:pt idx="0">
                  <c:v>0.62690827608911326</c:v>
                </c:pt>
                <c:pt idx="1">
                  <c:v>0.61123699261165343</c:v>
                </c:pt>
                <c:pt idx="2">
                  <c:v>0.60620375667215654</c:v>
                </c:pt>
                <c:pt idx="3">
                  <c:v>0.60444964663965217</c:v>
                </c:pt>
                <c:pt idx="4">
                  <c:v>0.67357237382625179</c:v>
                </c:pt>
                <c:pt idx="5">
                  <c:v>0.66451521412336845</c:v>
                </c:pt>
                <c:pt idx="6">
                  <c:v>0.66677453549169863</c:v>
                </c:pt>
                <c:pt idx="7">
                  <c:v>0.67736000961963772</c:v>
                </c:pt>
                <c:pt idx="8">
                  <c:v>0.69509770585673969</c:v>
                </c:pt>
                <c:pt idx="9">
                  <c:v>0.70266608187106527</c:v>
                </c:pt>
                <c:pt idx="10">
                  <c:v>0.71601446493398335</c:v>
                </c:pt>
                <c:pt idx="11">
                  <c:v>0.72148234477856221</c:v>
                </c:pt>
                <c:pt idx="12">
                  <c:v>0.7311047828444962</c:v>
                </c:pt>
                <c:pt idx="13">
                  <c:v>0.76158511204504853</c:v>
                </c:pt>
                <c:pt idx="14">
                  <c:v>0.80266462197006894</c:v>
                </c:pt>
                <c:pt idx="15">
                  <c:v>0.80578094031993031</c:v>
                </c:pt>
                <c:pt idx="16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AAC-B1E1-0A8390A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#\ ##0.00_р_._-;\-* #\ ##0.00_р_._-;_-* "-"??_р_._-;_-@_-</c:formatCode>
                <c:ptCount val="18"/>
                <c:pt idx="0">
                  <c:v>150886.75312784433</c:v>
                </c:pt>
                <c:pt idx="1">
                  <c:v>150925.66090898652</c:v>
                </c:pt>
                <c:pt idx="2">
                  <c:v>150217.2689171964</c:v>
                </c:pt>
                <c:pt idx="3">
                  <c:v>149298.79996813563</c:v>
                </c:pt>
                <c:pt idx="4">
                  <c:v>148370.69382483599</c:v>
                </c:pt>
                <c:pt idx="5">
                  <c:v>148521.71991048308</c:v>
                </c:pt>
                <c:pt idx="6">
                  <c:v>150662.02598673329</c:v>
                </c:pt>
                <c:pt idx="7">
                  <c:v>153782.11997964108</c:v>
                </c:pt>
                <c:pt idx="8">
                  <c:v>156140.49946058518</c:v>
                </c:pt>
                <c:pt idx="9">
                  <c:v>157127.33702903311</c:v>
                </c:pt>
                <c:pt idx="10">
                  <c:v>157452.01245589936</c:v>
                </c:pt>
                <c:pt idx="11">
                  <c:v>157422.07902383653</c:v>
                </c:pt>
                <c:pt idx="12">
                  <c:v>156756.73845112318</c:v>
                </c:pt>
                <c:pt idx="13">
                  <c:v>155417.14506170229</c:v>
                </c:pt>
                <c:pt idx="14">
                  <c:v>155136.03705944936</c:v>
                </c:pt>
                <c:pt idx="15">
                  <c:v>155855.15180047657</c:v>
                </c:pt>
                <c:pt idx="16">
                  <c:v>156654.98469078451</c:v>
                </c:pt>
                <c:pt idx="17">
                  <c:v>158616.43484387666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C71-B163-5E43D4D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#\ ##0.00_р_._-;\-* #\ 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126.081</c:v>
                </c:pt>
                <c:pt idx="9">
                  <c:v>167.37100000000001</c:v>
                </c:pt>
                <c:pt idx="10">
                  <c:v>182.10599999999999</c:v>
                </c:pt>
                <c:pt idx="11">
                  <c:v>189.98699999999999</c:v>
                </c:pt>
                <c:pt idx="12">
                  <c:v>258.19299999999998</c:v>
                </c:pt>
                <c:pt idx="13">
                  <c:v>376.72899999999998</c:v>
                </c:pt>
                <c:pt idx="14">
                  <c:v>428.18600000000004</c:v>
                </c:pt>
                <c:pt idx="15">
                  <c:v>355.29599999999999</c:v>
                </c:pt>
                <c:pt idx="16">
                  <c:v>280.43099999999998</c:v>
                </c:pt>
                <c:pt idx="17">
                  <c:v>235.01599999999999</c:v>
                </c:pt>
                <c:pt idx="18">
                  <c:v>225.02100000000002</c:v>
                </c:pt>
                <c:pt idx="19">
                  <c:v>225.90800000000002</c:v>
                </c:pt>
                <c:pt idx="20">
                  <c:v>292.20100000000002</c:v>
                </c:pt>
                <c:pt idx="21">
                  <c:v>369.54200000000003</c:v>
                </c:pt>
                <c:pt idx="22">
                  <c:v>486.98900000000003</c:v>
                </c:pt>
                <c:pt idx="23">
                  <c:v>537.13900000000001</c:v>
                </c:pt>
                <c:pt idx="24">
                  <c:v>351.779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22012.778153153868</c:v>
                </c:pt>
                <c:pt idx="10">
                  <c:v>21982.628814292573</c:v>
                </c:pt>
                <c:pt idx="11">
                  <c:v>21930.328739728644</c:v>
                </c:pt>
                <c:pt idx="12">
                  <c:v>21870.370325704218</c:v>
                </c:pt>
                <c:pt idx="13">
                  <c:v>22268.564936621231</c:v>
                </c:pt>
                <c:pt idx="14">
                  <c:v>22652.723192067246</c:v>
                </c:pt>
                <c:pt idx="15">
                  <c:v>23022.303254680355</c:v>
                </c:pt>
                <c:pt idx="16">
                  <c:v>23226.165347984857</c:v>
                </c:pt>
                <c:pt idx="17">
                  <c:v>23392.321590453928</c:v>
                </c:pt>
                <c:pt idx="18">
                  <c:v>23467.658610891885</c:v>
                </c:pt>
                <c:pt idx="19">
                  <c:v>23525.364526774381</c:v>
                </c:pt>
                <c:pt idx="20">
                  <c:v>23578.010479549528</c:v>
                </c:pt>
                <c:pt idx="21">
                  <c:v>23699.773137530676</c:v>
                </c:pt>
                <c:pt idx="22">
                  <c:v>23927.116136268112</c:v>
                </c:pt>
                <c:pt idx="23">
                  <c:v>24226.400943038341</c:v>
                </c:pt>
                <c:pt idx="24">
                  <c:v>24616.620846448044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#\ ##0.00_р_._-;\-* #\ ##0.00_р_._-;_-* "-"??_р_._-;_-@_-</c:formatCode>
                <c:ptCount val="17"/>
                <c:pt idx="0">
                  <c:v>13743180.417998951</c:v>
                </c:pt>
                <c:pt idx="1">
                  <c:v>15671265.640101366</c:v>
                </c:pt>
                <c:pt idx="2">
                  <c:v>18249320.967567526</c:v>
                </c:pt>
                <c:pt idx="3">
                  <c:v>21402532.835208081</c:v>
                </c:pt>
                <c:pt idx="4">
                  <c:v>24459908.211608902</c:v>
                </c:pt>
                <c:pt idx="5">
                  <c:v>27667830.643323682</c:v>
                </c:pt>
                <c:pt idx="6">
                  <c:v>31153864.083325144</c:v>
                </c:pt>
                <c:pt idx="7">
                  <c:v>34978940.155660242</c:v>
                </c:pt>
                <c:pt idx="8">
                  <c:v>39066909.117605746</c:v>
                </c:pt>
                <c:pt idx="9">
                  <c:v>42458924.943598807</c:v>
                </c:pt>
                <c:pt idx="10">
                  <c:v>46375857.969607837</c:v>
                </c:pt>
                <c:pt idx="11">
                  <c:v>51003745.526263796</c:v>
                </c:pt>
                <c:pt idx="12">
                  <c:v>56374879.17986457</c:v>
                </c:pt>
                <c:pt idx="13">
                  <c:v>60364566.722023353</c:v>
                </c:pt>
                <c:pt idx="14">
                  <c:v>64473260.22036919</c:v>
                </c:pt>
                <c:pt idx="15">
                  <c:v>69306166.675556302</c:v>
                </c:pt>
                <c:pt idx="16">
                  <c:v>74538167.644120485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E5-9BD4-E071DA80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#\ ##0.00_р_._-;\-* #\ ##0.00_р_._-;_-* "-"??_р_._-;_-@_-</c:formatCode>
                <c:ptCount val="17"/>
                <c:pt idx="0">
                  <c:v>3083</c:v>
                </c:pt>
                <c:pt idx="1">
                  <c:v>2508</c:v>
                </c:pt>
                <c:pt idx="2">
                  <c:v>2376</c:v>
                </c:pt>
                <c:pt idx="3">
                  <c:v>2400</c:v>
                </c:pt>
                <c:pt idx="4">
                  <c:v>3328</c:v>
                </c:pt>
                <c:pt idx="5">
                  <c:v>5141</c:v>
                </c:pt>
                <c:pt idx="6">
                  <c:v>5996</c:v>
                </c:pt>
                <c:pt idx="7">
                  <c:v>5255</c:v>
                </c:pt>
                <c:pt idx="8">
                  <c:v>4064</c:v>
                </c:pt>
                <c:pt idx="9">
                  <c:v>3457</c:v>
                </c:pt>
                <c:pt idx="10">
                  <c:v>3077</c:v>
                </c:pt>
                <c:pt idx="11">
                  <c:v>2356</c:v>
                </c:pt>
                <c:pt idx="12">
                  <c:v>1529</c:v>
                </c:pt>
                <c:pt idx="13">
                  <c:v>2326</c:v>
                </c:pt>
                <c:pt idx="14">
                  <c:v>2890</c:v>
                </c:pt>
                <c:pt idx="15">
                  <c:v>2726</c:v>
                </c:pt>
                <c:pt idx="16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ACA-ADFA-AB4214B1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#\ ##0.00_р_._-;\-* #\ ##0.00_р_._-;_-* "-"??_р_._-;_-@_-</c:formatCode>
                <c:ptCount val="17"/>
                <c:pt idx="0">
                  <c:v>0.93909215069018648</c:v>
                </c:pt>
                <c:pt idx="1">
                  <c:v>0.94515205599174956</c:v>
                </c:pt>
                <c:pt idx="2">
                  <c:v>0.93515238938952172</c:v>
                </c:pt>
                <c:pt idx="3">
                  <c:v>0.92300482815240303</c:v>
                </c:pt>
                <c:pt idx="4">
                  <c:v>0.92997284288541204</c:v>
                </c:pt>
                <c:pt idx="5">
                  <c:v>0.91660453480371273</c:v>
                </c:pt>
                <c:pt idx="6">
                  <c:v>0.91781724280292831</c:v>
                </c:pt>
                <c:pt idx="7">
                  <c:v>0.92869246166117458</c:v>
                </c:pt>
                <c:pt idx="8">
                  <c:v>0.93878463864483241</c:v>
                </c:pt>
                <c:pt idx="9">
                  <c:v>0.94309641124970156</c:v>
                </c:pt>
                <c:pt idx="10">
                  <c:v>0.94640365174809371</c:v>
                </c:pt>
                <c:pt idx="11">
                  <c:v>0.95407166093088069</c:v>
                </c:pt>
                <c:pt idx="12">
                  <c:v>0.96635892725236405</c:v>
                </c:pt>
                <c:pt idx="13">
                  <c:v>0.97792283457581497</c:v>
                </c:pt>
                <c:pt idx="14">
                  <c:v>0.97678433462222602</c:v>
                </c:pt>
                <c:pt idx="15">
                  <c:v>0.98212952339042714</c:v>
                </c:pt>
                <c:pt idx="16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4E1C-A859-F54FBF9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#\ ##0.00_р_._-;\-* #\ ##0.00_р_._-;_-* "-"??_р_._-;_-@_-</c:formatCode>
                <c:ptCount val="18"/>
                <c:pt idx="0">
                  <c:v>13277.65034669072</c:v>
                </c:pt>
                <c:pt idx="1">
                  <c:v>13783.041782871485</c:v>
                </c:pt>
                <c:pt idx="2">
                  <c:v>14060.04915220875</c:v>
                </c:pt>
                <c:pt idx="3">
                  <c:v>14777.706086916298</c:v>
                </c:pt>
                <c:pt idx="4">
                  <c:v>15092.593206865935</c:v>
                </c:pt>
                <c:pt idx="5">
                  <c:v>15510.984839225421</c:v>
                </c:pt>
                <c:pt idx="6">
                  <c:v>16324.882202487845</c:v>
                </c:pt>
                <c:pt idx="7">
                  <c:v>19014.633380462965</c:v>
                </c:pt>
                <c:pt idx="8">
                  <c:v>19089.888720913928</c:v>
                </c:pt>
                <c:pt idx="9">
                  <c:v>20173.989833704789</c:v>
                </c:pt>
                <c:pt idx="10">
                  <c:v>20314.354855932383</c:v>
                </c:pt>
                <c:pt idx="11">
                  <c:v>21154.362752393445</c:v>
                </c:pt>
                <c:pt idx="12">
                  <c:v>21458.689368359155</c:v>
                </c:pt>
                <c:pt idx="13">
                  <c:v>23247.102474675565</c:v>
                </c:pt>
                <c:pt idx="14">
                  <c:v>23980.631449928809</c:v>
                </c:pt>
                <c:pt idx="15">
                  <c:v>24688.825135429521</c:v>
                </c:pt>
                <c:pt idx="16">
                  <c:v>25518.936884075229</c:v>
                </c:pt>
                <c:pt idx="17">
                  <c:v>26284.747515234478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66A-ADF6-D567B97C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#\ ##0.00_р_._-;\-* #\ ##0.00_р_._-;_-* "-"??_р_._-;_-@_-</c:formatCode>
                <c:ptCount val="17"/>
                <c:pt idx="0">
                  <c:v>2340706.2726094564</c:v>
                </c:pt>
                <c:pt idx="1">
                  <c:v>2769973.5063384096</c:v>
                </c:pt>
                <c:pt idx="2">
                  <c:v>3306002.9990233909</c:v>
                </c:pt>
                <c:pt idx="3">
                  <c:v>4100203.7285581501</c:v>
                </c:pt>
                <c:pt idx="4">
                  <c:v>4815707.6993479291</c:v>
                </c:pt>
                <c:pt idx="5">
                  <c:v>5592603.9973861407</c:v>
                </c:pt>
                <c:pt idx="6">
                  <c:v>6533527.604713086</c:v>
                </c:pt>
                <c:pt idx="7">
                  <c:v>8371018.76743731</c:v>
                </c:pt>
                <c:pt idx="8">
                  <c:v>9244564.1684986558</c:v>
                </c:pt>
                <c:pt idx="9">
                  <c:v>10551120.856762458</c:v>
                </c:pt>
                <c:pt idx="10">
                  <c:v>11580740.56381572</c:v>
                </c:pt>
                <c:pt idx="11">
                  <c:v>13265570.451155638</c:v>
                </c:pt>
                <c:pt idx="12">
                  <c:v>14936613.899479462</c:v>
                </c:pt>
                <c:pt idx="13">
                  <c:v>17475980.337106992</c:v>
                </c:pt>
                <c:pt idx="14">
                  <c:v>19289328.518992092</c:v>
                </c:pt>
                <c:pt idx="15">
                  <c:v>21249107.637727767</c:v>
                </c:pt>
                <c:pt idx="16">
                  <c:v>23501015.460754864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3F3-B8EE-3EB3FD18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#\ ##0.00_р_._-;\-* #\ ##0.00_р_._-;_-* "-"??_р_._-;_-@_-</c:formatCode>
                <c:ptCount val="17"/>
                <c:pt idx="0">
                  <c:v>597</c:v>
                </c:pt>
                <c:pt idx="1">
                  <c:v>463</c:v>
                </c:pt>
                <c:pt idx="2">
                  <c:v>889</c:v>
                </c:pt>
                <c:pt idx="3">
                  <c:v>538</c:v>
                </c:pt>
                <c:pt idx="4">
                  <c:v>630</c:v>
                </c:pt>
                <c:pt idx="5">
                  <c:v>1019</c:v>
                </c:pt>
                <c:pt idx="6">
                  <c:v>2755</c:v>
                </c:pt>
                <c:pt idx="7">
                  <c:v>343</c:v>
                </c:pt>
                <c:pt idx="8">
                  <c:v>1218</c:v>
                </c:pt>
                <c:pt idx="9">
                  <c:v>437</c:v>
                </c:pt>
                <c:pt idx="10">
                  <c:v>988</c:v>
                </c:pt>
                <c:pt idx="11">
                  <c:v>598</c:v>
                </c:pt>
                <c:pt idx="12">
                  <c:v>1893</c:v>
                </c:pt>
                <c:pt idx="13">
                  <c:v>854</c:v>
                </c:pt>
                <c:pt idx="14">
                  <c:v>836</c:v>
                </c:pt>
                <c:pt idx="15">
                  <c:v>965</c:v>
                </c:pt>
                <c:pt idx="1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34-B43D-E100EE6B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#\ ##0.00_р_._-;\-* #\ ##0.00_р_._-;_-* "-"??_р_._-;_-@_-</c:formatCode>
                <c:ptCount val="17"/>
                <c:pt idx="0" formatCode="_-* #\ ##0.0000_р_._-;\-* #\ ##0.0000_р_._-;_-* &quot;-&quot;??_р_._-;_-@_-">
                  <c:v>1.2244970739384711E-2</c:v>
                </c:pt>
                <c:pt idx="1">
                  <c:v>1.2789300355916423E-2</c:v>
                </c:pt>
                <c:pt idx="2">
                  <c:v>1.3152967875633559E-2</c:v>
                </c:pt>
                <c:pt idx="3">
                  <c:v>1.3943402592777458E-2</c:v>
                </c:pt>
                <c:pt idx="4">
                  <c:v>1.5327549241571384E-2</c:v>
                </c:pt>
                <c:pt idx="5">
                  <c:v>1.5836405610300867E-2</c:v>
                </c:pt>
                <c:pt idx="6">
                  <c:v>1.6765847073890072E-2</c:v>
                </c:pt>
                <c:pt idx="7">
                  <c:v>1.9573440163788758E-2</c:v>
                </c:pt>
                <c:pt idx="8">
                  <c:v>1.9873559094100764E-2</c:v>
                </c:pt>
                <c:pt idx="9">
                  <c:v>2.1234631125228682E-2</c:v>
                </c:pt>
                <c:pt idx="10">
                  <c:v>2.1698892997407383E-2</c:v>
                </c:pt>
                <c:pt idx="11">
                  <c:v>2.2955311774210313E-2</c:v>
                </c:pt>
                <c:pt idx="12">
                  <c:v>2.3687970677946157E-2</c:v>
                </c:pt>
                <c:pt idx="13">
                  <c:v>2.5891410083591498E-2</c:v>
                </c:pt>
                <c:pt idx="14">
                  <c:v>2.6944226993432647E-2</c:v>
                </c:pt>
                <c:pt idx="15">
                  <c:v>2.7994581491865251E-2</c:v>
                </c:pt>
                <c:pt idx="16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F83-9E77-2264F43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#\ ##0.00_р_._-;\-* #\ ##0.00_р_._-;_-* "-"??_р_._-;_-@_-</c:formatCode>
                <c:ptCount val="18"/>
                <c:pt idx="0">
                  <c:v>26480.729692581252</c:v>
                </c:pt>
                <c:pt idx="1">
                  <c:v>27302.791294093044</c:v>
                </c:pt>
                <c:pt idx="2">
                  <c:v>28049.721805747828</c:v>
                </c:pt>
                <c:pt idx="3">
                  <c:v>28769.822199344813</c:v>
                </c:pt>
                <c:pt idx="4">
                  <c:v>29489.701092187624</c:v>
                </c:pt>
                <c:pt idx="5">
                  <c:v>29056.531714904602</c:v>
                </c:pt>
                <c:pt idx="6">
                  <c:v>29618.074952227507</c:v>
                </c:pt>
                <c:pt idx="7">
                  <c:v>31178.894202705233</c:v>
                </c:pt>
                <c:pt idx="8">
                  <c:v>32192.105260678181</c:v>
                </c:pt>
                <c:pt idx="9">
                  <c:v>32998.975688019898</c:v>
                </c:pt>
                <c:pt idx="10">
                  <c:v>33731.982324316334</c:v>
                </c:pt>
                <c:pt idx="11">
                  <c:v>34527.209935310464</c:v>
                </c:pt>
                <c:pt idx="12">
                  <c:v>35352.598006700864</c:v>
                </c:pt>
                <c:pt idx="13">
                  <c:v>37036.072026633854</c:v>
                </c:pt>
                <c:pt idx="14">
                  <c:v>38157.711306367521</c:v>
                </c:pt>
                <c:pt idx="15">
                  <c:v>39109.134193303849</c:v>
                </c:pt>
                <c:pt idx="16">
                  <c:v>40263.04285137081</c:v>
                </c:pt>
                <c:pt idx="17">
                  <c:v>41333.412422857102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9B4-B01A-28869B63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#\ ##0.00_р_._-;\-* #\ ##0.00_р_._-;_-* "-"??_р_._-;_-@_-</c:formatCode>
                <c:ptCount val="17"/>
                <c:pt idx="0">
                  <c:v>1478284.3864801116</c:v>
                </c:pt>
                <c:pt idx="1">
                  <c:v>1737560.5288213415</c:v>
                </c:pt>
                <c:pt idx="2">
                  <c:v>2088561.7168973666</c:v>
                </c:pt>
                <c:pt idx="3">
                  <c:v>2527772.2397059775</c:v>
                </c:pt>
                <c:pt idx="4">
                  <c:v>2979675.5207864996</c:v>
                </c:pt>
                <c:pt idx="5">
                  <c:v>3317575.5386295682</c:v>
                </c:pt>
                <c:pt idx="6">
                  <c:v>3753676.5963285575</c:v>
                </c:pt>
                <c:pt idx="7">
                  <c:v>4346637.4577874616</c:v>
                </c:pt>
                <c:pt idx="8">
                  <c:v>4936677.6970190238</c:v>
                </c:pt>
                <c:pt idx="9">
                  <c:v>5465244.6760823019</c:v>
                </c:pt>
                <c:pt idx="10">
                  <c:v>6089442.2004036568</c:v>
                </c:pt>
                <c:pt idx="11">
                  <c:v>6856300.1113570333</c:v>
                </c:pt>
                <c:pt idx="12">
                  <c:v>7792425.2940131389</c:v>
                </c:pt>
                <c:pt idx="13">
                  <c:v>8816576.6586165521</c:v>
                </c:pt>
                <c:pt idx="14">
                  <c:v>9719438.2187878639</c:v>
                </c:pt>
                <c:pt idx="15">
                  <c:v>10659107.07451093</c:v>
                </c:pt>
                <c:pt idx="16">
                  <c:v>11741754.46000783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073-8DB8-A2801932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#\ ##0.00_р_._-;\-* #\ ##0.00_р_._-;_-* "-"??_р_._-;_-@_-</c:formatCode>
                <c:ptCount val="17"/>
                <c:pt idx="0">
                  <c:v>1112</c:v>
                </c:pt>
                <c:pt idx="1">
                  <c:v>1139</c:v>
                </c:pt>
                <c:pt idx="2">
                  <c:v>1184</c:v>
                </c:pt>
                <c:pt idx="3">
                  <c:v>1235</c:v>
                </c:pt>
                <c:pt idx="4">
                  <c:v>119</c:v>
                </c:pt>
                <c:pt idx="5">
                  <c:v>961</c:v>
                </c:pt>
                <c:pt idx="6">
                  <c:v>1845</c:v>
                </c:pt>
                <c:pt idx="7">
                  <c:v>1304</c:v>
                </c:pt>
                <c:pt idx="8">
                  <c:v>1143</c:v>
                </c:pt>
                <c:pt idx="9">
                  <c:v>1115</c:v>
                </c:pt>
                <c:pt idx="10">
                  <c:v>1166</c:v>
                </c:pt>
                <c:pt idx="11">
                  <c:v>1168</c:v>
                </c:pt>
                <c:pt idx="12">
                  <c:v>2013</c:v>
                </c:pt>
                <c:pt idx="13">
                  <c:v>1469</c:v>
                </c:pt>
                <c:pt idx="14">
                  <c:v>1298</c:v>
                </c:pt>
                <c:pt idx="15">
                  <c:v>1508</c:v>
                </c:pt>
                <c:pt idx="1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615-A682-C949032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#\ ##0.00_р_._-;\-* #\ 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20.425682219051357</c:v>
                </c:pt>
                <c:pt idx="10">
                  <c:v>20.564423885455987</c:v>
                </c:pt>
                <c:pt idx="11">
                  <c:v>20.692210334371524</c:v>
                </c:pt>
                <c:pt idx="12">
                  <c:v>20.830650087868438</c:v>
                </c:pt>
                <c:pt idx="13">
                  <c:v>21.436651370244771</c:v>
                </c:pt>
                <c:pt idx="14">
                  <c:v>22.070051755665911</c:v>
                </c:pt>
                <c:pt idx="15">
                  <c:v>22.707016332898064</c:v>
                </c:pt>
                <c:pt idx="16">
                  <c:v>23.229580096259006</c:v>
                </c:pt>
                <c:pt idx="17">
                  <c:v>23.757884153930451</c:v>
                </c:pt>
                <c:pt idx="18">
                  <c:v>24.243799611659558</c:v>
                </c:pt>
                <c:pt idx="19">
                  <c:v>24.768886472106491</c:v>
                </c:pt>
                <c:pt idx="20">
                  <c:v>25.308531970066785</c:v>
                </c:pt>
                <c:pt idx="21">
                  <c:v>25.760622975576823</c:v>
                </c:pt>
                <c:pt idx="22">
                  <c:v>26.293534215679244</c:v>
                </c:pt>
                <c:pt idx="23">
                  <c:v>26.918223270042599</c:v>
                </c:pt>
                <c:pt idx="24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F24-A530-7975E808EDAF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F24-A530-7975E80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#\ ##0.00_р_._-;\-* #\ ##0.00_р_._-;_-* "-"??_р_._-;_-@_-</c:formatCode>
                <c:ptCount val="17"/>
                <c:pt idx="0">
                  <c:v>2.4421170295693906E-2</c:v>
                </c:pt>
                <c:pt idx="1">
                  <c:v>2.533429150951242E-2</c:v>
                </c:pt>
                <c:pt idx="2" formatCode="_-* #\ ##0.00000_р_._-;\-* #\ ##0.00000_р_._-;_-* &quot;-&quot;??_р_._-;_-@_-">
                  <c:v>2.6240099578421563E-2</c:v>
                </c:pt>
                <c:pt idx="3" formatCode="_-* #\ ##0.0000_р_._-;\-* #\ ##0.0000_р_._-;_-* &quot;-&quot;??_р_._-;_-@_-">
                  <c:v>2.7145567186727004E-2</c:v>
                </c:pt>
                <c:pt idx="4" formatCode="_-* #\ ##0.00000_р_._-;\-* #\ ##0.00000_р_._-;_-* &quot;-&quot;??_р_._-;_-@_-">
                  <c:v>3.1897596364829868E-2</c:v>
                </c:pt>
                <c:pt idx="5">
                  <c:v>3.1744587753371752E-2</c:v>
                </c:pt>
                <c:pt idx="6">
                  <c:v>3.2599028013639411E-2</c:v>
                </c:pt>
                <c:pt idx="7">
                  <c:v>3.4465114093516755E-2</c:v>
                </c:pt>
                <c:pt idx="8">
                  <c:v>3.5886853268108594E-2</c:v>
                </c:pt>
                <c:pt idx="9">
                  <c:v>3.718685298205477E-2</c:v>
                </c:pt>
                <c:pt idx="10">
                  <c:v>3.8508151820142375E-2</c:v>
                </c:pt>
                <c:pt idx="11">
                  <c:v>4.0008330290533585E-2</c:v>
                </c:pt>
                <c:pt idx="12">
                  <c:v>4.1600143080439189E-2</c:v>
                </c:pt>
                <c:pt idx="13">
                  <c:v>4.3881590299080925E-2</c:v>
                </c:pt>
                <c:pt idx="14">
                  <c:v>4.5523079707601881E-2</c:v>
                </c:pt>
                <c:pt idx="15">
                  <c:v>4.7013399551447822E-2</c:v>
                </c:pt>
                <c:pt idx="16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715-8FF2-391C5EC8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#\ ##0.00_р_._-;\-* #\ ##0.00_р_._-;_-* "-"??_р_._-;_-@_-</c:formatCode>
                <c:ptCount val="18"/>
                <c:pt idx="0">
                  <c:v>158263.38065606914</c:v>
                </c:pt>
                <c:pt idx="1">
                  <c:v>158533.40315999518</c:v>
                </c:pt>
                <c:pt idx="2">
                  <c:v>164491.06912839523</c:v>
                </c:pt>
                <c:pt idx="3">
                  <c:v>164480.05227722609</c:v>
                </c:pt>
                <c:pt idx="4">
                  <c:v>168616.75029649184</c:v>
                </c:pt>
                <c:pt idx="5">
                  <c:v>171431.35312555547</c:v>
                </c:pt>
                <c:pt idx="6">
                  <c:v>194335.03959429992</c:v>
                </c:pt>
                <c:pt idx="7">
                  <c:v>196773.58674072404</c:v>
                </c:pt>
                <c:pt idx="8">
                  <c:v>214061.85087331678</c:v>
                </c:pt>
                <c:pt idx="9">
                  <c:v>212735.9108469316</c:v>
                </c:pt>
                <c:pt idx="10">
                  <c:v>214413.33070744757</c:v>
                </c:pt>
                <c:pt idx="11">
                  <c:v>216598.77609499785</c:v>
                </c:pt>
                <c:pt idx="12">
                  <c:v>232259.78833404789</c:v>
                </c:pt>
                <c:pt idx="13">
                  <c:v>232114.95974217405</c:v>
                </c:pt>
                <c:pt idx="14">
                  <c:v>244223.81014475229</c:v>
                </c:pt>
                <c:pt idx="15">
                  <c:v>249817.5720433048</c:v>
                </c:pt>
                <c:pt idx="16">
                  <c:v>256523.39632287176</c:v>
                </c:pt>
                <c:pt idx="17">
                  <c:v>262838.16235964303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5F-92A7-74026D69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#\ ##0.00_р_._-;\-* #\ ##0.00_р_._-;_-* "-"??_р_._-;_-@_-</c:formatCode>
                <c:ptCount val="17"/>
                <c:pt idx="0">
                  <c:v>2325010.3127770172</c:v>
                </c:pt>
                <c:pt idx="1">
                  <c:v>2655033.9512657141</c:v>
                </c:pt>
                <c:pt idx="2">
                  <c:v>3223127.4701578221</c:v>
                </c:pt>
                <c:pt idx="3">
                  <c:v>3803035.687981457</c:v>
                </c:pt>
                <c:pt idx="4">
                  <c:v>4483484.9977517631</c:v>
                </c:pt>
                <c:pt idx="5">
                  <c:v>5150906.9255590765</c:v>
                </c:pt>
                <c:pt idx="6">
                  <c:v>6481380.8455274953</c:v>
                </c:pt>
                <c:pt idx="7">
                  <c:v>7218981.2734570177</c:v>
                </c:pt>
                <c:pt idx="8">
                  <c:v>8638554.4434751533</c:v>
                </c:pt>
                <c:pt idx="9">
                  <c:v>9271849.2326909881</c:v>
                </c:pt>
                <c:pt idx="10">
                  <c:v>10186003.829788724</c:v>
                </c:pt>
                <c:pt idx="11">
                  <c:v>11318809.10159296</c:v>
                </c:pt>
                <c:pt idx="12">
                  <c:v>13472299.896671062</c:v>
                </c:pt>
                <c:pt idx="13">
                  <c:v>14541010.995605186</c:v>
                </c:pt>
                <c:pt idx="14">
                  <c:v>16370549.276674926</c:v>
                </c:pt>
                <c:pt idx="15">
                  <c:v>17917689.64644593</c:v>
                </c:pt>
                <c:pt idx="16">
                  <c:v>19686557.772159137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F08-B1C0-E25EA58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#\ ##0.00_р_._-;\-* #\ ##0.00_р_._-;_-* "-"??_р_._-;_-@_-</c:formatCode>
                <c:ptCount val="17"/>
                <c:pt idx="0">
                  <c:v>2597</c:v>
                </c:pt>
                <c:pt idx="1">
                  <c:v>7493</c:v>
                </c:pt>
                <c:pt idx="2">
                  <c:v>2948</c:v>
                </c:pt>
                <c:pt idx="3">
                  <c:v>5836</c:v>
                </c:pt>
                <c:pt idx="4">
                  <c:v>4976</c:v>
                </c:pt>
                <c:pt idx="5">
                  <c:v>24481</c:v>
                </c:pt>
                <c:pt idx="6">
                  <c:v>4472</c:v>
                </c:pt>
                <c:pt idx="7">
                  <c:v>19191</c:v>
                </c:pt>
                <c:pt idx="8">
                  <c:v>2023</c:v>
                </c:pt>
                <c:pt idx="9">
                  <c:v>4145</c:v>
                </c:pt>
                <c:pt idx="10">
                  <c:v>4650</c:v>
                </c:pt>
                <c:pt idx="11">
                  <c:v>17726</c:v>
                </c:pt>
                <c:pt idx="12">
                  <c:v>2767</c:v>
                </c:pt>
                <c:pt idx="13">
                  <c:v>14387</c:v>
                </c:pt>
                <c:pt idx="14">
                  <c:v>7880</c:v>
                </c:pt>
                <c:pt idx="15">
                  <c:v>9096</c:v>
                </c:pt>
                <c:pt idx="16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E37-90B1-8F1B1E3A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#\ ##0.00_р_._-;\-* #\ ##0.00_р_._-;_-* "-"??_р_._-;_-@_-</c:formatCode>
                <c:ptCount val="17"/>
                <c:pt idx="0">
                  <c:v>0.14595432283940771</c:v>
                </c:pt>
                <c:pt idx="1">
                  <c:v>0.14710332750920263</c:v>
                </c:pt>
                <c:pt idx="2">
                  <c:v>0.15387896049670077</c:v>
                </c:pt>
                <c:pt idx="3">
                  <c:v>0.15519401819832909</c:v>
                </c:pt>
                <c:pt idx="4">
                  <c:v>0.1653629875013376</c:v>
                </c:pt>
                <c:pt idx="5">
                  <c:v>0.16974393066433399</c:v>
                </c:pt>
                <c:pt idx="6">
                  <c:v>0.19401485344840846</c:v>
                </c:pt>
                <c:pt idx="7">
                  <c:v>0.19872031516466271</c:v>
                </c:pt>
                <c:pt idx="8">
                  <c:v>0.2187058414320073</c:v>
                </c:pt>
                <c:pt idx="9">
                  <c:v>0.22065066663849814</c:v>
                </c:pt>
                <c:pt idx="10">
                  <c:v>0.22608027658640473</c:v>
                </c:pt>
                <c:pt idx="11">
                  <c:v>0.23261798994649527</c:v>
                </c:pt>
                <c:pt idx="12">
                  <c:v>0.25387265390287361</c:v>
                </c:pt>
                <c:pt idx="13">
                  <c:v>0.25683010712263565</c:v>
                </c:pt>
                <c:pt idx="14">
                  <c:v>0.27286722437273631</c:v>
                </c:pt>
                <c:pt idx="15">
                  <c:v>0.28202358755228196</c:v>
                </c:pt>
                <c:pt idx="16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6FB-A732-CE2B423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#\ ##0.00_р_._-;\-* #\ ##0.00_р_._-;_-* "-"??_р_._-;_-@_-</c:formatCode>
                <c:ptCount val="18"/>
                <c:pt idx="0">
                  <c:v>164223.94256097535</c:v>
                </c:pt>
                <c:pt idx="1">
                  <c:v>165505.70313536559</c:v>
                </c:pt>
                <c:pt idx="2">
                  <c:v>167151.64610401192</c:v>
                </c:pt>
                <c:pt idx="3">
                  <c:v>168565.27436960279</c:v>
                </c:pt>
                <c:pt idx="4">
                  <c:v>169871.45034223745</c:v>
                </c:pt>
                <c:pt idx="5">
                  <c:v>186244.73583881508</c:v>
                </c:pt>
                <c:pt idx="6">
                  <c:v>192359.28848042694</c:v>
                </c:pt>
                <c:pt idx="7">
                  <c:v>206796.69559562267</c:v>
                </c:pt>
                <c:pt idx="8">
                  <c:v>210433.72863966646</c:v>
                </c:pt>
                <c:pt idx="9">
                  <c:v>214561.39135326978</c:v>
                </c:pt>
                <c:pt idx="10">
                  <c:v>226988.77743973711</c:v>
                </c:pt>
                <c:pt idx="11">
                  <c:v>225465.07142460189</c:v>
                </c:pt>
                <c:pt idx="12">
                  <c:v>228391.42071035586</c:v>
                </c:pt>
                <c:pt idx="13">
                  <c:v>237537.50650325231</c:v>
                </c:pt>
                <c:pt idx="14">
                  <c:v>245162.13143821977</c:v>
                </c:pt>
                <c:pt idx="15">
                  <c:v>250408.51012383759</c:v>
                </c:pt>
                <c:pt idx="16">
                  <c:v>256855.42502259923</c:v>
                </c:pt>
                <c:pt idx="17">
                  <c:v>262866.87077237322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A1E-9345-5A378E6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#\ ##0.00_р_._-;\-* #\ ##0.00_р_._-;_-* "-"??_р_._-;_-@_-</c:formatCode>
                <c:ptCount val="17"/>
                <c:pt idx="0">
                  <c:v>579018.12809965538</c:v>
                </c:pt>
                <c:pt idx="1">
                  <c:v>665232.56630128599</c:v>
                </c:pt>
                <c:pt idx="2">
                  <c:v>786062.46298185829</c:v>
                </c:pt>
                <c:pt idx="3">
                  <c:v>935398.17670023418</c:v>
                </c:pt>
                <c:pt idx="4">
                  <c:v>1084043.3318514989</c:v>
                </c:pt>
                <c:pt idx="5">
                  <c:v>1343039.2266391998</c:v>
                </c:pt>
                <c:pt idx="6">
                  <c:v>1539716.741255638</c:v>
                </c:pt>
                <c:pt idx="7">
                  <c:v>1820807.1491440234</c:v>
                </c:pt>
                <c:pt idx="8">
                  <c:v>2038113.617178482</c:v>
                </c:pt>
                <c:pt idx="9">
                  <c:v>2244338.5666639018</c:v>
                </c:pt>
                <c:pt idx="10">
                  <c:v>2588020.304922109</c:v>
                </c:pt>
                <c:pt idx="11">
                  <c:v>2827712.4905778556</c:v>
                </c:pt>
                <c:pt idx="12">
                  <c:v>3179499.3725332217</c:v>
                </c:pt>
                <c:pt idx="13">
                  <c:v>3571370.4944505743</c:v>
                </c:pt>
                <c:pt idx="14">
                  <c:v>3944026.9982900545</c:v>
                </c:pt>
                <c:pt idx="15">
                  <c:v>4310417.6531986259</c:v>
                </c:pt>
                <c:pt idx="16">
                  <c:v>4730889.3329343852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B89-839E-BF7E9C9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#\ ##0.00_р_._-;\-* #\ ##0.00_р_._-;_-* "-"??_р_._-;_-@_-</c:formatCode>
                <c:ptCount val="17"/>
                <c:pt idx="0">
                  <c:v>2874</c:v>
                </c:pt>
                <c:pt idx="1">
                  <c:v>3251</c:v>
                </c:pt>
                <c:pt idx="2">
                  <c:v>3174</c:v>
                </c:pt>
                <c:pt idx="3">
                  <c:v>3264</c:v>
                </c:pt>
                <c:pt idx="4">
                  <c:v>18022</c:v>
                </c:pt>
                <c:pt idx="5">
                  <c:v>7756</c:v>
                </c:pt>
                <c:pt idx="6">
                  <c:v>16266</c:v>
                </c:pt>
                <c:pt idx="7">
                  <c:v>5586</c:v>
                </c:pt>
                <c:pt idx="8">
                  <c:v>6162</c:v>
                </c:pt>
                <c:pt idx="9">
                  <c:v>14470</c:v>
                </c:pt>
                <c:pt idx="10">
                  <c:v>1720</c:v>
                </c:pt>
                <c:pt idx="11">
                  <c:v>5126</c:v>
                </c:pt>
                <c:pt idx="12">
                  <c:v>11341</c:v>
                </c:pt>
                <c:pt idx="13">
                  <c:v>9902</c:v>
                </c:pt>
                <c:pt idx="14">
                  <c:v>7534</c:v>
                </c:pt>
                <c:pt idx="15">
                  <c:v>8800</c:v>
                </c:pt>
                <c:pt idx="16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5C7-86C2-09818E8C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#\ ##0.00_р_._-;\-* #\ ##0.00_р_._-;_-* "-"??_р_._-;_-@_-</c:formatCode>
                <c:ptCount val="17"/>
                <c:pt idx="0">
                  <c:v>0.15145129739515498</c:v>
                </c:pt>
                <c:pt idx="1">
                  <c:v>0.15357293269224542</c:v>
                </c:pt>
                <c:pt idx="2">
                  <c:v>0.15636789087753369</c:v>
                </c:pt>
                <c:pt idx="3">
                  <c:v>0.15904860131020659</c:v>
                </c:pt>
                <c:pt idx="4">
                  <c:v>0.16655803894440535</c:v>
                </c:pt>
                <c:pt idx="5">
                  <c:v>0.1840039120211002</c:v>
                </c:pt>
                <c:pt idx="6">
                  <c:v>0.19208992243813766</c:v>
                </c:pt>
                <c:pt idx="7">
                  <c:v>0.20860615907684074</c:v>
                </c:pt>
                <c:pt idx="8">
                  <c:v>0.21507718578597701</c:v>
                </c:pt>
                <c:pt idx="9">
                  <c:v>0.22250467476792379</c:v>
                </c:pt>
                <c:pt idx="10">
                  <c:v>0.23907162845749538</c:v>
                </c:pt>
                <c:pt idx="11">
                  <c:v>0.2419529467841329</c:v>
                </c:pt>
                <c:pt idx="12">
                  <c:v>0.24972036523708066</c:v>
                </c:pt>
                <c:pt idx="13">
                  <c:v>0.26272417968902506</c:v>
                </c:pt>
                <c:pt idx="14">
                  <c:v>0.27389834667324997</c:v>
                </c:pt>
                <c:pt idx="15">
                  <c:v>0.28268018541954065</c:v>
                </c:pt>
                <c:pt idx="16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5CA-8C09-E304659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#\ ##0.00_р_._-;\-* #\ 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1029</c:v>
                </c:pt>
                <c:pt idx="9">
                  <c:v>1211</c:v>
                </c:pt>
                <c:pt idx="10">
                  <c:v>1190</c:v>
                </c:pt>
                <c:pt idx="11">
                  <c:v>1149</c:v>
                </c:pt>
                <c:pt idx="12">
                  <c:v>245</c:v>
                </c:pt>
                <c:pt idx="13">
                  <c:v>795</c:v>
                </c:pt>
                <c:pt idx="14">
                  <c:v>1189</c:v>
                </c:pt>
                <c:pt idx="15">
                  <c:v>839</c:v>
                </c:pt>
                <c:pt idx="16">
                  <c:v>693</c:v>
                </c:pt>
                <c:pt idx="17">
                  <c:v>487</c:v>
                </c:pt>
                <c:pt idx="18">
                  <c:v>635</c:v>
                </c:pt>
                <c:pt idx="19">
                  <c:v>858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#\ ##0.00_р_._-;\-* #\ 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53137.276715701468</c:v>
                </c:pt>
                <c:pt idx="10">
                  <c:v>53264.699283755705</c:v>
                </c:pt>
                <c:pt idx="11">
                  <c:v>53333.614571249716</c:v>
                </c:pt>
                <c:pt idx="12">
                  <c:v>53338.358272223653</c:v>
                </c:pt>
                <c:pt idx="13">
                  <c:v>52480.300542143275</c:v>
                </c:pt>
                <c:pt idx="14">
                  <c:v>52303.670890303394</c:v>
                </c:pt>
                <c:pt idx="15">
                  <c:v>52656.234340862924</c:v>
                </c:pt>
                <c:pt idx="16">
                  <c:v>52749.074074229153</c:v>
                </c:pt>
                <c:pt idx="17">
                  <c:v>52562.765432287168</c:v>
                </c:pt>
                <c:pt idx="18">
                  <c:v>52206.144427509935</c:v>
                </c:pt>
                <c:pt idx="19">
                  <c:v>51942.024129554418</c:v>
                </c:pt>
                <c:pt idx="20">
                  <c:v>52038.91918815946</c:v>
                </c:pt>
                <c:pt idx="21">
                  <c:v>51510.34426123491</c:v>
                </c:pt>
                <c:pt idx="22">
                  <c:v>50667.706809746385</c:v>
                </c:pt>
                <c:pt idx="23">
                  <c:v>49768.741507456645</c:v>
                </c:pt>
                <c:pt idx="24">
                  <c:v>48970.474781308287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Relationship Id="rId8" Type="http://schemas.openxmlformats.org/officeDocument/2006/relationships/chart" Target="../charts/chart29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>
          <a:extLst>
            <a:ext uri="{FF2B5EF4-FFF2-40B4-BE49-F238E27FC236}">
              <a16:creationId xmlns:a16="http://schemas.microsoft.com/office/drawing/2014/main" id="{00000000-0008-0000-0000-0000FFF4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>
          <a:extLst>
            <a:ext uri="{FF2B5EF4-FFF2-40B4-BE49-F238E27FC236}">
              <a16:creationId xmlns:a16="http://schemas.microsoft.com/office/drawing/2014/main" id="{00000000-0008-0000-0000-000000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>
          <a:extLst>
            <a:ext uri="{FF2B5EF4-FFF2-40B4-BE49-F238E27FC236}">
              <a16:creationId xmlns:a16="http://schemas.microsoft.com/office/drawing/2014/main" id="{00000000-0008-0000-0000-000001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>
          <a:extLst>
            <a:ext uri="{FF2B5EF4-FFF2-40B4-BE49-F238E27FC236}">
              <a16:creationId xmlns:a16="http://schemas.microsoft.com/office/drawing/2014/main" id="{00000000-0008-0000-0000-000002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>
          <a:extLst>
            <a:ext uri="{FF2B5EF4-FFF2-40B4-BE49-F238E27FC236}">
              <a16:creationId xmlns:a16="http://schemas.microsoft.com/office/drawing/2014/main" id="{00000000-0008-0000-0000-000003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>
          <a:extLst>
            <a:ext uri="{FF2B5EF4-FFF2-40B4-BE49-F238E27FC236}">
              <a16:creationId xmlns:a16="http://schemas.microsoft.com/office/drawing/2014/main" id="{00000000-0008-0000-0000-000004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>
          <a:extLst>
            <a:ext uri="{FF2B5EF4-FFF2-40B4-BE49-F238E27FC236}">
              <a16:creationId xmlns:a16="http://schemas.microsoft.com/office/drawing/2014/main" id="{00000000-0008-0000-0100-00001A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>
          <a:extLst>
            <a:ext uri="{FF2B5EF4-FFF2-40B4-BE49-F238E27FC236}">
              <a16:creationId xmlns:a16="http://schemas.microsoft.com/office/drawing/2014/main" id="{00000000-0008-0000-0100-00001B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>
          <a:extLst>
            <a:ext uri="{FF2B5EF4-FFF2-40B4-BE49-F238E27FC236}">
              <a16:creationId xmlns:a16="http://schemas.microsoft.com/office/drawing/2014/main" id="{00000000-0008-0000-0100-00001C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>
          <a:extLst>
            <a:ext uri="{FF2B5EF4-FFF2-40B4-BE49-F238E27FC236}">
              <a16:creationId xmlns:a16="http://schemas.microsoft.com/office/drawing/2014/main" id="{00000000-0008-0000-0100-00001D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>
          <a:extLst>
            <a:ext uri="{FF2B5EF4-FFF2-40B4-BE49-F238E27FC236}">
              <a16:creationId xmlns:a16="http://schemas.microsoft.com/office/drawing/2014/main" id="{00000000-0008-0000-0100-00001E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>
          <a:extLst>
            <a:ext uri="{FF2B5EF4-FFF2-40B4-BE49-F238E27FC236}">
              <a16:creationId xmlns:a16="http://schemas.microsoft.com/office/drawing/2014/main" id="{00000000-0008-0000-0100-00001F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>
          <a:extLst>
            <a:ext uri="{FF2B5EF4-FFF2-40B4-BE49-F238E27FC236}">
              <a16:creationId xmlns:a16="http://schemas.microsoft.com/office/drawing/2014/main" id="{00000000-0008-0000-0100-000020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>
          <a:extLst>
            <a:ext uri="{FF2B5EF4-FFF2-40B4-BE49-F238E27FC236}">
              <a16:creationId xmlns:a16="http://schemas.microsoft.com/office/drawing/2014/main" id="{00000000-0008-0000-0100-000021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>
          <a:extLst>
            <a:ext uri="{FF2B5EF4-FFF2-40B4-BE49-F238E27FC236}">
              <a16:creationId xmlns:a16="http://schemas.microsoft.com/office/drawing/2014/main" id="{00000000-0008-0000-0100-000022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>
          <a:extLst>
            <a:ext uri="{FF2B5EF4-FFF2-40B4-BE49-F238E27FC236}">
              <a16:creationId xmlns:a16="http://schemas.microsoft.com/office/drawing/2014/main" id="{00000000-0008-0000-0100-000023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>
          <a:extLst>
            <a:ext uri="{FF2B5EF4-FFF2-40B4-BE49-F238E27FC236}">
              <a16:creationId xmlns:a16="http://schemas.microsoft.com/office/drawing/2014/main" id="{00000000-0008-0000-0100-000024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>
          <a:extLst>
            <a:ext uri="{FF2B5EF4-FFF2-40B4-BE49-F238E27FC236}">
              <a16:creationId xmlns:a16="http://schemas.microsoft.com/office/drawing/2014/main" id="{00000000-0008-0000-0100-000025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>
          <a:extLst>
            <a:ext uri="{FF2B5EF4-FFF2-40B4-BE49-F238E27FC236}">
              <a16:creationId xmlns:a16="http://schemas.microsoft.com/office/drawing/2014/main" id="{00000000-0008-0000-0100-000026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>
          <a:extLst>
            <a:ext uri="{FF2B5EF4-FFF2-40B4-BE49-F238E27FC236}">
              <a16:creationId xmlns:a16="http://schemas.microsoft.com/office/drawing/2014/main" id="{00000000-0008-0000-0100-000027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>
          <a:extLst>
            <a:ext uri="{FF2B5EF4-FFF2-40B4-BE49-F238E27FC236}">
              <a16:creationId xmlns:a16="http://schemas.microsoft.com/office/drawing/2014/main" id="{00000000-0008-0000-0200-00006B0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>
          <a:extLst>
            <a:ext uri="{FF2B5EF4-FFF2-40B4-BE49-F238E27FC236}">
              <a16:creationId xmlns:a16="http://schemas.microsoft.com/office/drawing/2014/main" id="{00000000-0008-0000-0300-00002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>
          <a:extLst>
            <a:ext uri="{FF2B5EF4-FFF2-40B4-BE49-F238E27FC236}">
              <a16:creationId xmlns:a16="http://schemas.microsoft.com/office/drawing/2014/main" id="{00000000-0008-0000-0300-00002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>
          <a:extLst>
            <a:ext uri="{FF2B5EF4-FFF2-40B4-BE49-F238E27FC236}">
              <a16:creationId xmlns:a16="http://schemas.microsoft.com/office/drawing/2014/main" id="{00000000-0008-0000-0300-00002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>
          <a:extLst>
            <a:ext uri="{FF2B5EF4-FFF2-40B4-BE49-F238E27FC236}">
              <a16:creationId xmlns:a16="http://schemas.microsoft.com/office/drawing/2014/main" id="{00000000-0008-0000-0300-00002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>
          <a:extLst>
            <a:ext uri="{FF2B5EF4-FFF2-40B4-BE49-F238E27FC236}">
              <a16:creationId xmlns:a16="http://schemas.microsoft.com/office/drawing/2014/main" id="{00000000-0008-0000-0300-00002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>
          <a:extLst>
            <a:ext uri="{FF2B5EF4-FFF2-40B4-BE49-F238E27FC236}">
              <a16:creationId xmlns:a16="http://schemas.microsoft.com/office/drawing/2014/main" id="{00000000-0008-0000-0300-00002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>
          <a:extLst>
            <a:ext uri="{FF2B5EF4-FFF2-40B4-BE49-F238E27FC236}">
              <a16:creationId xmlns:a16="http://schemas.microsoft.com/office/drawing/2014/main" id="{00000000-0008-0000-0300-00002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>
          <a:extLst>
            <a:ext uri="{FF2B5EF4-FFF2-40B4-BE49-F238E27FC236}">
              <a16:creationId xmlns:a16="http://schemas.microsoft.com/office/drawing/2014/main" id="{00000000-0008-0000-0300-00002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>
          <a:extLst>
            <a:ext uri="{FF2B5EF4-FFF2-40B4-BE49-F238E27FC236}">
              <a16:creationId xmlns:a16="http://schemas.microsoft.com/office/drawing/2014/main" id="{00000000-0008-0000-0300-00002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>
          <a:extLst>
            <a:ext uri="{FF2B5EF4-FFF2-40B4-BE49-F238E27FC236}">
              <a16:creationId xmlns:a16="http://schemas.microsoft.com/office/drawing/2014/main" id="{00000000-0008-0000-0300-00002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>
          <a:extLst>
            <a:ext uri="{FF2B5EF4-FFF2-40B4-BE49-F238E27FC236}">
              <a16:creationId xmlns:a16="http://schemas.microsoft.com/office/drawing/2014/main" id="{00000000-0008-0000-0300-00002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>
          <a:extLst>
            <a:ext uri="{FF2B5EF4-FFF2-40B4-BE49-F238E27FC236}">
              <a16:creationId xmlns:a16="http://schemas.microsoft.com/office/drawing/2014/main" id="{00000000-0008-0000-0300-00002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>
          <a:extLst>
            <a:ext uri="{FF2B5EF4-FFF2-40B4-BE49-F238E27FC236}">
              <a16:creationId xmlns:a16="http://schemas.microsoft.com/office/drawing/2014/main" id="{00000000-0008-0000-0300-00002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>
          <a:extLst>
            <a:ext uri="{FF2B5EF4-FFF2-40B4-BE49-F238E27FC236}">
              <a16:creationId xmlns:a16="http://schemas.microsoft.com/office/drawing/2014/main" id="{00000000-0008-0000-0300-00003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>
          <a:extLst>
            <a:ext uri="{FF2B5EF4-FFF2-40B4-BE49-F238E27FC236}">
              <a16:creationId xmlns:a16="http://schemas.microsoft.com/office/drawing/2014/main" id="{00000000-0008-0000-0300-00003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>
          <a:extLst>
            <a:ext uri="{FF2B5EF4-FFF2-40B4-BE49-F238E27FC236}">
              <a16:creationId xmlns:a16="http://schemas.microsoft.com/office/drawing/2014/main" id="{00000000-0008-0000-0300-00003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>
          <a:extLst>
            <a:ext uri="{FF2B5EF4-FFF2-40B4-BE49-F238E27FC236}">
              <a16:creationId xmlns:a16="http://schemas.microsoft.com/office/drawing/2014/main" id="{00000000-0008-0000-0300-00003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>
          <a:extLst>
            <a:ext uri="{FF2B5EF4-FFF2-40B4-BE49-F238E27FC236}">
              <a16:creationId xmlns:a16="http://schemas.microsoft.com/office/drawing/2014/main" id="{00000000-0008-0000-0300-00003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>
          <a:extLst>
            <a:ext uri="{FF2B5EF4-FFF2-40B4-BE49-F238E27FC236}">
              <a16:creationId xmlns:a16="http://schemas.microsoft.com/office/drawing/2014/main" id="{00000000-0008-0000-0300-00003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>
          <a:extLst>
            <a:ext uri="{FF2B5EF4-FFF2-40B4-BE49-F238E27FC236}">
              <a16:creationId xmlns:a16="http://schemas.microsoft.com/office/drawing/2014/main" id="{00000000-0008-0000-0300-00003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>
          <a:extLst>
            <a:ext uri="{FF2B5EF4-FFF2-40B4-BE49-F238E27FC236}">
              <a16:creationId xmlns:a16="http://schemas.microsoft.com/office/drawing/2014/main" id="{00000000-0008-0000-0300-00003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>
          <a:extLst>
            <a:ext uri="{FF2B5EF4-FFF2-40B4-BE49-F238E27FC236}">
              <a16:creationId xmlns:a16="http://schemas.microsoft.com/office/drawing/2014/main" id="{00000000-0008-0000-0300-00003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>
          <a:extLst>
            <a:ext uri="{FF2B5EF4-FFF2-40B4-BE49-F238E27FC236}">
              <a16:creationId xmlns:a16="http://schemas.microsoft.com/office/drawing/2014/main" id="{00000000-0008-0000-0300-00003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>
          <a:extLst>
            <a:ext uri="{FF2B5EF4-FFF2-40B4-BE49-F238E27FC236}">
              <a16:creationId xmlns:a16="http://schemas.microsoft.com/office/drawing/2014/main" id="{00000000-0008-0000-0300-00003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>
          <a:extLst>
            <a:ext uri="{FF2B5EF4-FFF2-40B4-BE49-F238E27FC236}">
              <a16:creationId xmlns:a16="http://schemas.microsoft.com/office/drawing/2014/main" id="{00000000-0008-0000-0300-00003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>
          <a:extLst>
            <a:ext uri="{FF2B5EF4-FFF2-40B4-BE49-F238E27FC236}">
              <a16:creationId xmlns:a16="http://schemas.microsoft.com/office/drawing/2014/main" id="{00000000-0008-0000-0300-00003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>
          <a:extLst>
            <a:ext uri="{FF2B5EF4-FFF2-40B4-BE49-F238E27FC236}">
              <a16:creationId xmlns:a16="http://schemas.microsoft.com/office/drawing/2014/main" id="{00000000-0008-0000-0300-00003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>
          <a:extLst>
            <a:ext uri="{FF2B5EF4-FFF2-40B4-BE49-F238E27FC236}">
              <a16:creationId xmlns:a16="http://schemas.microsoft.com/office/drawing/2014/main" id="{00000000-0008-0000-0300-00003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>
          <a:extLst>
            <a:ext uri="{FF2B5EF4-FFF2-40B4-BE49-F238E27FC236}">
              <a16:creationId xmlns:a16="http://schemas.microsoft.com/office/drawing/2014/main" id="{00000000-0008-0000-0300-00003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>
          <a:extLst>
            <a:ext uri="{FF2B5EF4-FFF2-40B4-BE49-F238E27FC236}">
              <a16:creationId xmlns:a16="http://schemas.microsoft.com/office/drawing/2014/main" id="{00000000-0008-0000-0300-00004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>
          <a:extLst>
            <a:ext uri="{FF2B5EF4-FFF2-40B4-BE49-F238E27FC236}">
              <a16:creationId xmlns:a16="http://schemas.microsoft.com/office/drawing/2014/main" id="{00000000-0008-0000-0300-00004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>
          <a:extLst>
            <a:ext uri="{FF2B5EF4-FFF2-40B4-BE49-F238E27FC236}">
              <a16:creationId xmlns:a16="http://schemas.microsoft.com/office/drawing/2014/main" id="{00000000-0008-0000-0300-00004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>
          <a:extLst>
            <a:ext uri="{FF2B5EF4-FFF2-40B4-BE49-F238E27FC236}">
              <a16:creationId xmlns:a16="http://schemas.microsoft.com/office/drawing/2014/main" id="{00000000-0008-0000-0300-00004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>
          <a:extLst>
            <a:ext uri="{FF2B5EF4-FFF2-40B4-BE49-F238E27FC236}">
              <a16:creationId xmlns:a16="http://schemas.microsoft.com/office/drawing/2014/main" id="{00000000-0008-0000-0300-00004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>
          <a:extLst>
            <a:ext uri="{FF2B5EF4-FFF2-40B4-BE49-F238E27FC236}">
              <a16:creationId xmlns:a16="http://schemas.microsoft.com/office/drawing/2014/main" id="{00000000-0008-0000-0300-00004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>
          <a:extLst>
            <a:ext uri="{FF2B5EF4-FFF2-40B4-BE49-F238E27FC236}">
              <a16:creationId xmlns:a16="http://schemas.microsoft.com/office/drawing/2014/main" id="{00000000-0008-0000-0300-00004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>
          <a:extLst>
            <a:ext uri="{FF2B5EF4-FFF2-40B4-BE49-F238E27FC236}">
              <a16:creationId xmlns:a16="http://schemas.microsoft.com/office/drawing/2014/main" id="{00000000-0008-0000-0300-00004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>
          <a:extLst>
            <a:ext uri="{FF2B5EF4-FFF2-40B4-BE49-F238E27FC236}">
              <a16:creationId xmlns:a16="http://schemas.microsoft.com/office/drawing/2014/main" id="{00000000-0008-0000-0300-00004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>
          <a:extLst>
            <a:ext uri="{FF2B5EF4-FFF2-40B4-BE49-F238E27FC236}">
              <a16:creationId xmlns:a16="http://schemas.microsoft.com/office/drawing/2014/main" id="{00000000-0008-0000-0900-0000E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>
          <a:extLst>
            <a:ext uri="{FF2B5EF4-FFF2-40B4-BE49-F238E27FC236}">
              <a16:creationId xmlns:a16="http://schemas.microsoft.com/office/drawing/2014/main" id="{00000000-0008-0000-0900-0000E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>
          <a:extLst>
            <a:ext uri="{FF2B5EF4-FFF2-40B4-BE49-F238E27FC236}">
              <a16:creationId xmlns:a16="http://schemas.microsoft.com/office/drawing/2014/main" id="{00000000-0008-0000-0900-0000E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>
          <a:extLst>
            <a:ext uri="{FF2B5EF4-FFF2-40B4-BE49-F238E27FC236}">
              <a16:creationId xmlns:a16="http://schemas.microsoft.com/office/drawing/2014/main" id="{00000000-0008-0000-0900-0000E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>
          <a:extLst>
            <a:ext uri="{FF2B5EF4-FFF2-40B4-BE49-F238E27FC236}">
              <a16:creationId xmlns:a16="http://schemas.microsoft.com/office/drawing/2014/main" id="{00000000-0008-0000-0900-0000E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>
          <a:extLst>
            <a:ext uri="{FF2B5EF4-FFF2-40B4-BE49-F238E27FC236}">
              <a16:creationId xmlns:a16="http://schemas.microsoft.com/office/drawing/2014/main" id="{00000000-0008-0000-0900-0000F0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>
          <a:extLst>
            <a:ext uri="{FF2B5EF4-FFF2-40B4-BE49-F238E27FC236}">
              <a16:creationId xmlns:a16="http://schemas.microsoft.com/office/drawing/2014/main" id="{00000000-0008-0000-0900-0000F1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>
          <a:extLst>
            <a:ext uri="{FF2B5EF4-FFF2-40B4-BE49-F238E27FC236}">
              <a16:creationId xmlns:a16="http://schemas.microsoft.com/office/drawing/2014/main" id="{00000000-0008-0000-0900-0000F2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>
          <a:extLst>
            <a:ext uri="{FF2B5EF4-FFF2-40B4-BE49-F238E27FC236}">
              <a16:creationId xmlns:a16="http://schemas.microsoft.com/office/drawing/2014/main" id="{00000000-0008-0000-0900-0000F3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>
          <a:extLst>
            <a:ext uri="{FF2B5EF4-FFF2-40B4-BE49-F238E27FC236}">
              <a16:creationId xmlns:a16="http://schemas.microsoft.com/office/drawing/2014/main" id="{00000000-0008-0000-0900-0000F4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>
          <a:extLst>
            <a:ext uri="{FF2B5EF4-FFF2-40B4-BE49-F238E27FC236}">
              <a16:creationId xmlns:a16="http://schemas.microsoft.com/office/drawing/2014/main" id="{00000000-0008-0000-0900-0000F5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>
          <a:extLst>
            <a:ext uri="{FF2B5EF4-FFF2-40B4-BE49-F238E27FC236}">
              <a16:creationId xmlns:a16="http://schemas.microsoft.com/office/drawing/2014/main" id="{00000000-0008-0000-0900-0000F6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>
          <a:extLst>
            <a:ext uri="{FF2B5EF4-FFF2-40B4-BE49-F238E27FC236}">
              <a16:creationId xmlns:a16="http://schemas.microsoft.com/office/drawing/2014/main" id="{00000000-0008-0000-0900-0000F7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>
          <a:extLst>
            <a:ext uri="{FF2B5EF4-FFF2-40B4-BE49-F238E27FC236}">
              <a16:creationId xmlns:a16="http://schemas.microsoft.com/office/drawing/2014/main" id="{00000000-0008-0000-0900-0000F8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>
          <a:extLst>
            <a:ext uri="{FF2B5EF4-FFF2-40B4-BE49-F238E27FC236}">
              <a16:creationId xmlns:a16="http://schemas.microsoft.com/office/drawing/2014/main" id="{00000000-0008-0000-0900-0000F9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>
          <a:extLst>
            <a:ext uri="{FF2B5EF4-FFF2-40B4-BE49-F238E27FC236}">
              <a16:creationId xmlns:a16="http://schemas.microsoft.com/office/drawing/2014/main" id="{00000000-0008-0000-0900-0000FA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>
          <a:extLst>
            <a:ext uri="{FF2B5EF4-FFF2-40B4-BE49-F238E27FC236}">
              <a16:creationId xmlns:a16="http://schemas.microsoft.com/office/drawing/2014/main" id="{00000000-0008-0000-0900-0000F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>
          <a:extLst>
            <a:ext uri="{FF2B5EF4-FFF2-40B4-BE49-F238E27FC236}">
              <a16:creationId xmlns:a16="http://schemas.microsoft.com/office/drawing/2014/main" id="{00000000-0008-0000-0900-0000F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>
          <a:extLst>
            <a:ext uri="{FF2B5EF4-FFF2-40B4-BE49-F238E27FC236}">
              <a16:creationId xmlns:a16="http://schemas.microsoft.com/office/drawing/2014/main" id="{00000000-0008-0000-0900-0000F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>
          <a:extLst>
            <a:ext uri="{FF2B5EF4-FFF2-40B4-BE49-F238E27FC236}">
              <a16:creationId xmlns:a16="http://schemas.microsoft.com/office/drawing/2014/main" id="{00000000-0008-0000-0900-0000F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>
          <a:extLst>
            <a:ext uri="{FF2B5EF4-FFF2-40B4-BE49-F238E27FC236}">
              <a16:creationId xmlns:a16="http://schemas.microsoft.com/office/drawing/2014/main" id="{00000000-0008-0000-0900-0000F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>
          <a:extLst>
            <a:ext uri="{FF2B5EF4-FFF2-40B4-BE49-F238E27FC236}">
              <a16:creationId xmlns:a16="http://schemas.microsoft.com/office/drawing/2014/main" id="{00000000-0008-0000-0900-000000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>
          <a:extLst>
            <a:ext uri="{FF2B5EF4-FFF2-40B4-BE49-F238E27FC236}">
              <a16:creationId xmlns:a16="http://schemas.microsoft.com/office/drawing/2014/main" id="{00000000-0008-0000-0900-000001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>
          <a:extLst>
            <a:ext uri="{FF2B5EF4-FFF2-40B4-BE49-F238E27FC236}">
              <a16:creationId xmlns:a16="http://schemas.microsoft.com/office/drawing/2014/main" id="{00000000-0008-0000-0900-000002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>
          <a:extLst>
            <a:ext uri="{FF2B5EF4-FFF2-40B4-BE49-F238E27FC236}">
              <a16:creationId xmlns:a16="http://schemas.microsoft.com/office/drawing/2014/main" id="{00000000-0008-0000-0900-000003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>
          <a:extLst>
            <a:ext uri="{FF2B5EF4-FFF2-40B4-BE49-F238E27FC236}">
              <a16:creationId xmlns:a16="http://schemas.microsoft.com/office/drawing/2014/main" id="{00000000-0008-0000-0900-000004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>
          <a:extLst>
            <a:ext uri="{FF2B5EF4-FFF2-40B4-BE49-F238E27FC236}">
              <a16:creationId xmlns:a16="http://schemas.microsoft.com/office/drawing/2014/main" id="{00000000-0008-0000-0900-000005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>
          <a:extLst>
            <a:ext uri="{FF2B5EF4-FFF2-40B4-BE49-F238E27FC236}">
              <a16:creationId xmlns:a16="http://schemas.microsoft.com/office/drawing/2014/main" id="{00000000-0008-0000-0900-000006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33582285.649451211</v>
          </cell>
          <cell r="M92">
            <v>39643696.07053148</v>
          </cell>
          <cell r="N92">
            <v>44752790.395170771</v>
          </cell>
          <cell r="O92">
            <v>51982952.70743037</v>
          </cell>
          <cell r="P92">
            <v>86237514.197193623</v>
          </cell>
          <cell r="Q92">
            <v>141272996.66551444</v>
          </cell>
          <cell r="R92">
            <v>179903821.16752481</v>
          </cell>
          <cell r="S92">
            <v>170654285.12107277</v>
          </cell>
          <cell r="T92">
            <v>160004927.39167422</v>
          </cell>
          <cell r="U92">
            <v>156297361.91023088</v>
          </cell>
          <cell r="V92">
            <v>169891429.07345724</v>
          </cell>
          <cell r="W92">
            <v>200650975.37294602</v>
          </cell>
          <cell r="X92">
            <v>258506768.37983179</v>
          </cell>
          <cell r="Y92">
            <v>329527852.14610976</v>
          </cell>
          <cell r="Z92">
            <v>402815838.12587315</v>
          </cell>
          <cell r="AA92">
            <v>469517146.51610816</v>
          </cell>
          <cell r="AB92">
            <v>501096373.98180282</v>
          </cell>
          <cell r="AC92">
            <v>534797603.24000859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126081</v>
          </cell>
          <cell r="N20">
            <v>167371</v>
          </cell>
          <cell r="O20">
            <v>182106</v>
          </cell>
          <cell r="P20">
            <v>189987</v>
          </cell>
          <cell r="Q20">
            <v>258193</v>
          </cell>
          <cell r="R20">
            <v>376729</v>
          </cell>
          <cell r="S20">
            <v>428186</v>
          </cell>
          <cell r="T20">
            <v>355296</v>
          </cell>
          <cell r="U20">
            <v>280431</v>
          </cell>
          <cell r="V20">
            <v>235016</v>
          </cell>
          <cell r="W20">
            <v>225021</v>
          </cell>
          <cell r="X20">
            <v>225908</v>
          </cell>
          <cell r="Y20">
            <v>292201</v>
          </cell>
          <cell r="Z20">
            <v>369542</v>
          </cell>
          <cell r="AA20">
            <v>486989</v>
          </cell>
          <cell r="AB20">
            <v>537139</v>
          </cell>
          <cell r="AC20">
            <v>351779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1029</v>
          </cell>
          <cell r="N21">
            <v>1211</v>
          </cell>
          <cell r="O21">
            <v>1190</v>
          </cell>
          <cell r="P21">
            <v>1149</v>
          </cell>
          <cell r="Q21">
            <v>245</v>
          </cell>
          <cell r="R21">
            <v>795</v>
          </cell>
          <cell r="S21">
            <v>1189</v>
          </cell>
          <cell r="T21">
            <v>839</v>
          </cell>
          <cell r="U21">
            <v>693</v>
          </cell>
          <cell r="V21">
            <v>487</v>
          </cell>
          <cell r="W21">
            <v>635</v>
          </cell>
          <cell r="X21">
            <v>858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3083</v>
          </cell>
          <cell r="N22">
            <v>2508</v>
          </cell>
          <cell r="O22">
            <v>2376</v>
          </cell>
          <cell r="P22">
            <v>2400</v>
          </cell>
          <cell r="Q22">
            <v>3328</v>
          </cell>
          <cell r="R22">
            <v>5141</v>
          </cell>
          <cell r="S22">
            <v>5996</v>
          </cell>
          <cell r="T22">
            <v>5255</v>
          </cell>
          <cell r="U22">
            <v>4064</v>
          </cell>
          <cell r="V22">
            <v>3457</v>
          </cell>
          <cell r="W22">
            <v>3077</v>
          </cell>
          <cell r="X22">
            <v>2356</v>
          </cell>
          <cell r="Y22">
            <v>1529</v>
          </cell>
          <cell r="Z22">
            <v>2326</v>
          </cell>
          <cell r="AA22">
            <v>2890</v>
          </cell>
          <cell r="AB22">
            <v>2726</v>
          </cell>
          <cell r="AC22">
            <v>3500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597</v>
          </cell>
          <cell r="N23">
            <v>463</v>
          </cell>
          <cell r="O23">
            <v>889</v>
          </cell>
          <cell r="P23">
            <v>538</v>
          </cell>
          <cell r="Q23">
            <v>630</v>
          </cell>
          <cell r="R23">
            <v>1019</v>
          </cell>
          <cell r="S23">
            <v>2755</v>
          </cell>
          <cell r="T23">
            <v>343</v>
          </cell>
          <cell r="U23">
            <v>1218</v>
          </cell>
          <cell r="V23">
            <v>437</v>
          </cell>
          <cell r="W23">
            <v>988</v>
          </cell>
          <cell r="X23">
            <v>598</v>
          </cell>
          <cell r="Y23">
            <v>1893</v>
          </cell>
          <cell r="Z23">
            <v>854</v>
          </cell>
          <cell r="AA23">
            <v>836</v>
          </cell>
          <cell r="AB23">
            <v>965</v>
          </cell>
          <cell r="AC23">
            <v>930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1112</v>
          </cell>
          <cell r="N24">
            <v>1139</v>
          </cell>
          <cell r="O24">
            <v>1184</v>
          </cell>
          <cell r="P24">
            <v>1235</v>
          </cell>
          <cell r="Q24">
            <v>119</v>
          </cell>
          <cell r="R24">
            <v>961</v>
          </cell>
          <cell r="S24">
            <v>1845</v>
          </cell>
          <cell r="T24">
            <v>1304</v>
          </cell>
          <cell r="U24">
            <v>1143</v>
          </cell>
          <cell r="V24">
            <v>1115</v>
          </cell>
          <cell r="W24">
            <v>1166</v>
          </cell>
          <cell r="X24">
            <v>1168</v>
          </cell>
          <cell r="Y24">
            <v>2013</v>
          </cell>
          <cell r="Z24">
            <v>1469</v>
          </cell>
          <cell r="AA24">
            <v>1298</v>
          </cell>
          <cell r="AB24">
            <v>1508</v>
          </cell>
          <cell r="AC24">
            <v>1451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2597</v>
          </cell>
          <cell r="N25">
            <v>7493</v>
          </cell>
          <cell r="O25">
            <v>2948</v>
          </cell>
          <cell r="P25">
            <v>5836</v>
          </cell>
          <cell r="Q25">
            <v>4976</v>
          </cell>
          <cell r="R25">
            <v>24481</v>
          </cell>
          <cell r="S25">
            <v>4472</v>
          </cell>
          <cell r="T25">
            <v>19191</v>
          </cell>
          <cell r="U25">
            <v>2023</v>
          </cell>
          <cell r="V25">
            <v>4145</v>
          </cell>
          <cell r="W25">
            <v>4650</v>
          </cell>
          <cell r="X25">
            <v>17726</v>
          </cell>
          <cell r="Y25">
            <v>2767</v>
          </cell>
          <cell r="Z25">
            <v>14387</v>
          </cell>
          <cell r="AA25">
            <v>7880</v>
          </cell>
          <cell r="AB25">
            <v>9096</v>
          </cell>
          <cell r="AC25">
            <v>8818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2874</v>
          </cell>
          <cell r="N26">
            <v>3251</v>
          </cell>
          <cell r="O26">
            <v>3174</v>
          </cell>
          <cell r="P26">
            <v>3264</v>
          </cell>
          <cell r="Q26">
            <v>18022</v>
          </cell>
          <cell r="R26">
            <v>7756</v>
          </cell>
          <cell r="S26">
            <v>16266</v>
          </cell>
          <cell r="T26">
            <v>5586</v>
          </cell>
          <cell r="U26">
            <v>6162</v>
          </cell>
          <cell r="V26">
            <v>14470</v>
          </cell>
          <cell r="W26">
            <v>1720</v>
          </cell>
          <cell r="X26">
            <v>5126</v>
          </cell>
          <cell r="Y26">
            <v>11341</v>
          </cell>
          <cell r="Z26">
            <v>9902</v>
          </cell>
          <cell r="AA26">
            <v>7534</v>
          </cell>
          <cell r="AB26">
            <v>8800</v>
          </cell>
          <cell r="AC26">
            <v>8490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79</v>
          </cell>
          <cell r="R34">
            <v>112</v>
          </cell>
          <cell r="S34">
            <v>181</v>
          </cell>
          <cell r="T34">
            <v>122</v>
          </cell>
          <cell r="U34">
            <v>158</v>
          </cell>
          <cell r="V34">
            <v>102</v>
          </cell>
          <cell r="W34">
            <v>186</v>
          </cell>
          <cell r="X34">
            <v>210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51</v>
          </cell>
          <cell r="R35">
            <v>37</v>
          </cell>
          <cell r="S35">
            <v>48</v>
          </cell>
          <cell r="T35">
            <v>42</v>
          </cell>
          <cell r="U35">
            <v>49</v>
          </cell>
          <cell r="V35">
            <v>39</v>
          </cell>
          <cell r="W35">
            <v>45</v>
          </cell>
          <cell r="X35">
            <v>29</v>
          </cell>
          <cell r="Y35">
            <v>15</v>
          </cell>
          <cell r="Z35">
            <v>48</v>
          </cell>
          <cell r="AA35">
            <v>63</v>
          </cell>
          <cell r="AB35">
            <v>28</v>
          </cell>
          <cell r="AC35">
            <v>19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57</v>
          </cell>
          <cell r="U36">
            <v>101</v>
          </cell>
          <cell r="V36">
            <v>82</v>
          </cell>
          <cell r="W36">
            <v>107</v>
          </cell>
          <cell r="X36">
            <v>110</v>
          </cell>
          <cell r="Y36">
            <v>112</v>
          </cell>
          <cell r="Z36">
            <v>112</v>
          </cell>
          <cell r="AA36">
            <v>112</v>
          </cell>
          <cell r="AB36">
            <v>91</v>
          </cell>
          <cell r="AC36">
            <v>72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3</v>
          </cell>
          <cell r="R37">
            <v>12</v>
          </cell>
          <cell r="S37">
            <v>21</v>
          </cell>
          <cell r="T37">
            <v>17</v>
          </cell>
          <cell r="U37">
            <v>22</v>
          </cell>
          <cell r="V37">
            <v>20</v>
          </cell>
          <cell r="W37">
            <v>28</v>
          </cell>
          <cell r="X37">
            <v>24</v>
          </cell>
          <cell r="Y37">
            <v>23</v>
          </cell>
          <cell r="Z37">
            <v>35</v>
          </cell>
          <cell r="AA37">
            <v>37</v>
          </cell>
          <cell r="AB37">
            <v>22</v>
          </cell>
          <cell r="AC37">
            <v>17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137</v>
          </cell>
          <cell r="R38">
            <v>99</v>
          </cell>
          <cell r="S38">
            <v>65</v>
          </cell>
          <cell r="T38">
            <v>73</v>
          </cell>
          <cell r="U38">
            <v>40</v>
          </cell>
          <cell r="V38">
            <v>61</v>
          </cell>
          <cell r="W38">
            <v>101</v>
          </cell>
          <cell r="X38">
            <v>103</v>
          </cell>
          <cell r="Y38">
            <v>43</v>
          </cell>
          <cell r="Z38">
            <v>156</v>
          </cell>
          <cell r="AA38">
            <v>108</v>
          </cell>
          <cell r="AB38">
            <v>62</v>
          </cell>
          <cell r="AC38">
            <v>49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221</v>
          </cell>
          <cell r="R39">
            <v>95</v>
          </cell>
          <cell r="S39">
            <v>119</v>
          </cell>
          <cell r="T39">
            <v>70</v>
          </cell>
          <cell r="U39">
            <v>103</v>
          </cell>
          <cell r="V39">
            <v>96</v>
          </cell>
          <cell r="W39">
            <v>55</v>
          </cell>
          <cell r="X39">
            <v>89</v>
          </cell>
          <cell r="Y39">
            <v>98</v>
          </cell>
          <cell r="Z39">
            <v>164</v>
          </cell>
          <cell r="AA39">
            <v>151</v>
          </cell>
          <cell r="AB39">
            <v>90</v>
          </cell>
          <cell r="AC39">
            <v>71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0.22609951540633447</v>
          </cell>
          <cell r="N49">
            <v>0.317685242252841</v>
          </cell>
          <cell r="O49">
            <v>0.45011898334713835</v>
          </cell>
          <cell r="P49">
            <v>0.49043415213626068</v>
          </cell>
          <cell r="Q49">
            <v>0.70278611269377489</v>
          </cell>
          <cell r="R49">
            <v>0.83667060250646574</v>
          </cell>
          <cell r="S49">
            <v>0.88055899181929043</v>
          </cell>
          <cell r="T49">
            <v>0.92070241867119895</v>
          </cell>
          <cell r="U49">
            <v>1.0467539111400503</v>
          </cell>
          <cell r="V49">
            <v>1.2107843392628161</v>
          </cell>
          <cell r="W49">
            <v>1.2793320842677074</v>
          </cell>
          <cell r="X49">
            <v>1.1600250667138028</v>
          </cell>
          <cell r="Y49">
            <v>0.94616865223258995</v>
          </cell>
          <cell r="Z49">
            <v>1.2420758341556186</v>
          </cell>
          <cell r="AA49">
            <v>1.1982055927590576</v>
          </cell>
          <cell r="AB49">
            <v>1.064603865893986</v>
          </cell>
          <cell r="AC49">
            <v>1.5011646171974067E-2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1.1917583257011394E-2</v>
          </cell>
          <cell r="N50">
            <v>2.4140388648336064E-2</v>
          </cell>
          <cell r="O50">
            <v>3.7706120885265454E-2</v>
          </cell>
          <cell r="P50">
            <v>4.5607726417356241E-2</v>
          </cell>
          <cell r="Q50">
            <v>8.0612841638611085E-2</v>
          </cell>
          <cell r="R50">
            <v>0.11896927979373774</v>
          </cell>
          <cell r="S50">
            <v>6.1228769922676174E-2</v>
          </cell>
          <cell r="T50">
            <v>0.15201169815510296</v>
          </cell>
          <cell r="U50">
            <v>0.17812136065966505</v>
          </cell>
          <cell r="V50">
            <v>0.35884271961599579</v>
          </cell>
          <cell r="W50">
            <v>0.46250111482970374</v>
          </cell>
          <cell r="X50">
            <v>0.78335449252685763</v>
          </cell>
          <cell r="Y50">
            <v>0.51668591687965526</v>
          </cell>
          <cell r="Z50">
            <v>0.74627617295380655</v>
          </cell>
          <cell r="AA50">
            <v>1.0843417492505352</v>
          </cell>
          <cell r="AB50">
            <v>1.5816033572772514</v>
          </cell>
          <cell r="AC50">
            <v>0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1.070390984524947E-2</v>
          </cell>
          <cell r="N51">
            <v>1.450770629730286E-2</v>
          </cell>
          <cell r="O51">
            <v>1.908000206688841E-2</v>
          </cell>
          <cell r="P51">
            <v>2.2362525825013833E-3</v>
          </cell>
          <cell r="Q51">
            <v>1.3111824620520345E-2</v>
          </cell>
          <cell r="R51">
            <v>1.9306101908446376E-2</v>
          </cell>
          <cell r="S51">
            <v>1.8591709743657953E-2</v>
          </cell>
          <cell r="T51">
            <v>2.1615653526860651E-2</v>
          </cell>
          <cell r="U51">
            <v>2.6531391339198705E-2</v>
          </cell>
          <cell r="V51">
            <v>3.2280846643918011E-2</v>
          </cell>
          <cell r="W51">
            <v>3.6788716578310246E-2</v>
          </cell>
          <cell r="X51">
            <v>4.061269751257178E-2</v>
          </cell>
          <cell r="Y51">
            <v>3.1904865956945208E-2</v>
          </cell>
          <cell r="Z51">
            <v>3.3537659137288789E-2</v>
          </cell>
          <cell r="AA51">
            <v>3.8882473765858558E-2</v>
          </cell>
          <cell r="AB51">
            <v>4.556940863952251E-2</v>
          </cell>
          <cell r="AC51">
            <v>1.6262656806524502E-3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5.3515056055308034E-2</v>
          </cell>
          <cell r="N52">
            <v>7.0334339811892327E-2</v>
          </cell>
          <cell r="O52">
            <v>0.11440268162017662</v>
          </cell>
          <cell r="P52">
            <v>0.12872770177214252</v>
          </cell>
          <cell r="Q52">
            <v>0.17861123193000053</v>
          </cell>
          <cell r="R52">
            <v>0.10727445297355596</v>
          </cell>
          <cell r="S52">
            <v>0.16269787421714899</v>
          </cell>
          <cell r="T52">
            <v>8.7923471859324365E-2</v>
          </cell>
          <cell r="U52">
            <v>0.18786532612604509</v>
          </cell>
          <cell r="V52">
            <v>0.27662755907305275</v>
          </cell>
          <cell r="W52">
            <v>0.37665108227959143</v>
          </cell>
          <cell r="X52">
            <v>0.20584614823793182</v>
          </cell>
          <cell r="Y52">
            <v>0.40314032496430036</v>
          </cell>
          <cell r="Z52">
            <v>0.27842186028940469</v>
          </cell>
          <cell r="AA52">
            <v>0.33739310420049307</v>
          </cell>
          <cell r="AB52">
            <v>0.41870643619046555</v>
          </cell>
          <cell r="AC52">
            <v>1.0847448205042458E-3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4.8558687881401857E-2</v>
          </cell>
          <cell r="N53">
            <v>7.761598322639135E-2</v>
          </cell>
          <cell r="O53">
            <v>0.11586819063188571</v>
          </cell>
          <cell r="P53">
            <v>0.14188891038324156</v>
          </cell>
          <cell r="Q53">
            <v>0.11682041270457165</v>
          </cell>
          <cell r="R53">
            <v>0.14255323113308624</v>
          </cell>
          <cell r="S53">
            <v>0.10600693968498237</v>
          </cell>
          <cell r="T53">
            <v>0.14826333439118183</v>
          </cell>
          <cell r="U53">
            <v>0.19264471730157498</v>
          </cell>
          <cell r="V53">
            <v>0.12180084052727791</v>
          </cell>
          <cell r="W53">
            <v>0.24592297541697858</v>
          </cell>
          <cell r="X53">
            <v>0.31784969169605604</v>
          </cell>
          <cell r="Y53">
            <v>0.27971678712811676</v>
          </cell>
          <cell r="Z53">
            <v>0.26663739563959765</v>
          </cell>
          <cell r="AA53">
            <v>0.32483302914386064</v>
          </cell>
          <cell r="AB53">
            <v>0.40144303034188777</v>
          </cell>
          <cell r="AC53">
            <v>0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5.4759708714132826E-2</v>
          </cell>
          <cell r="N60">
            <v>6.4765257669301857E-2</v>
          </cell>
          <cell r="O60">
            <v>7.6918701259361733E-2</v>
          </cell>
          <cell r="P60">
            <v>6.9956568879293912E-2</v>
          </cell>
          <cell r="Q60">
            <v>8.333075931393441E-2</v>
          </cell>
          <cell r="R60">
            <v>8.2123933667660021E-2</v>
          </cell>
          <cell r="S60">
            <v>7.1254597162354938E-2</v>
          </cell>
          <cell r="T60">
            <v>6.1168302531638297E-2</v>
          </cell>
          <cell r="U60">
            <v>5.6862412279710339E-2</v>
          </cell>
          <cell r="V60">
            <v>5.3561054134259378E-2</v>
          </cell>
          <cell r="W60">
            <v>4.5898927304413584E-2</v>
          </cell>
          <cell r="X60">
            <v>3.3617543335871414E-2</v>
          </cell>
          <cell r="Y60">
            <v>2.2059518365361686E-2</v>
          </cell>
          <cell r="Z60">
            <v>2.3203900671891708E-2</v>
          </cell>
          <cell r="AA60">
            <v>1.7864594256631672E-2</v>
          </cell>
          <cell r="AB60">
            <v>1.2617380851514426E-2</v>
          </cell>
          <cell r="AC60">
            <v>1.4086598690865593E-4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1.5048172911424004E-3</v>
          </cell>
          <cell r="N61">
            <v>2.1882085949546763E-3</v>
          </cell>
          <cell r="O61">
            <v>2.44483270134019E-3</v>
          </cell>
          <cell r="P61">
            <v>2.1077448760756755E-3</v>
          </cell>
          <cell r="Q61">
            <v>2.6459473308756039E-3</v>
          </cell>
          <cell r="R61">
            <v>2.7635646908158104E-3</v>
          </cell>
          <cell r="S61">
            <v>1.0030304244465355E-3</v>
          </cell>
          <cell r="T61">
            <v>1.7499703176639403E-3</v>
          </cell>
          <cell r="U61">
            <v>1.4359571100654341E-3</v>
          </cell>
          <cell r="V61">
            <v>2.0187540614161441E-3</v>
          </cell>
          <cell r="W61">
            <v>1.8093941081426257E-3</v>
          </cell>
          <cell r="X61">
            <v>2.1237940279361933E-3</v>
          </cell>
          <cell r="Y61">
            <v>9.6741344582026295E-4</v>
          </cell>
          <cell r="Z61">
            <v>9.6165535950852588E-4</v>
          </cell>
          <cell r="AA61">
            <v>9.5835968460533313E-4</v>
          </cell>
          <cell r="AB61">
            <v>9.5546681688326099E-4</v>
          </cell>
          <cell r="AC61">
            <v>0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2.5186496669581671E-3</v>
          </cell>
          <cell r="N62">
            <v>3.0893121862843181E-3</v>
          </cell>
          <cell r="O62">
            <v>3.6603151662141717E-3</v>
          </cell>
          <cell r="P62">
            <v>3.8475657634660237E-4</v>
          </cell>
          <cell r="Q62">
            <v>2.0142357760400131E-3</v>
          </cell>
          <cell r="R62">
            <v>2.6362661040076479E-3</v>
          </cell>
          <cell r="S62">
            <v>2.2466506123655985E-3</v>
          </cell>
          <cell r="T62">
            <v>2.3013820260090537E-3</v>
          </cell>
          <cell r="U62">
            <v>2.477852900298172E-3</v>
          </cell>
          <cell r="V62">
            <v>2.6330246504458615E-3</v>
          </cell>
          <cell r="W62">
            <v>2.609316768289946E-3</v>
          </cell>
          <cell r="X62">
            <v>2.4939745666196361E-3</v>
          </cell>
          <cell r="Y62">
            <v>1.6889979362131949E-3</v>
          </cell>
          <cell r="Z62">
            <v>1.5239791159275332E-3</v>
          </cell>
          <cell r="AA62">
            <v>1.5101298603168861E-3</v>
          </cell>
          <cell r="AB62">
            <v>1.5062460935083705E-3</v>
          </cell>
          <cell r="AC62">
            <v>4.5554578293006964E-5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1.7455496020209127E-2</v>
          </cell>
          <cell r="N63">
            <v>1.9709274797416854E-2</v>
          </cell>
          <cell r="O63">
            <v>2.7423628860494403E-2</v>
          </cell>
          <cell r="P63">
            <v>2.6284071322191793E-2</v>
          </cell>
          <cell r="Q63">
            <v>3.0932539923901298E-2</v>
          </cell>
          <cell r="R63">
            <v>1.5691028904532694E-2</v>
          </cell>
          <cell r="S63">
            <v>2.0014978952984319E-2</v>
          </cell>
          <cell r="T63">
            <v>9.0588644503456217E-3</v>
          </cell>
          <cell r="U63">
            <v>1.6143451008560683E-2</v>
          </cell>
          <cell r="V63">
            <v>1.9743252825359964E-2</v>
          </cell>
          <cell r="W63">
            <v>2.2234951229975292E-2</v>
          </cell>
          <cell r="X63">
            <v>1.0009699038302844E-2</v>
          </cell>
          <cell r="Y63">
            <v>1.60816575832467E-2</v>
          </cell>
          <cell r="Z63">
            <v>9.073952097851945E-3</v>
          </cell>
          <cell r="AA63">
            <v>8.9470006830121296E-3</v>
          </cell>
          <cell r="AB63">
            <v>8.9977877748091961E-3</v>
          </cell>
          <cell r="AC63">
            <v>1.8814054056737195E-5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1.5838832013636922E-2</v>
          </cell>
          <cell r="N64">
            <v>2.1749756181289825E-2</v>
          </cell>
          <cell r="O64">
            <v>2.77749281015581E-2</v>
          </cell>
          <cell r="P64">
            <v>2.8971372820300517E-2</v>
          </cell>
          <cell r="Q64">
            <v>2.0231382096546846E-2</v>
          </cell>
          <cell r="R64">
            <v>2.0851254032450556E-2</v>
          </cell>
          <cell r="S64">
            <v>1.304089974668865E-2</v>
          </cell>
          <cell r="T64">
            <v>1.5275755390493556E-2</v>
          </cell>
          <cell r="U64">
            <v>1.6554148761487947E-2</v>
          </cell>
          <cell r="V64">
            <v>8.6930774248575315E-3</v>
          </cell>
          <cell r="W64">
            <v>1.4517641451161217E-2</v>
          </cell>
          <cell r="X64">
            <v>1.5456105351154631E-2</v>
          </cell>
          <cell r="Y64">
            <v>1.1158173252151404E-2</v>
          </cell>
          <cell r="Z64">
            <v>8.6898886208676696E-3</v>
          </cell>
          <cell r="AA64">
            <v>8.6139322275181618E-3</v>
          </cell>
          <cell r="AB64">
            <v>8.6268059874042291E-3</v>
          </cell>
          <cell r="AC64">
            <v>0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0.16350943047528033</v>
          </cell>
          <cell r="N71">
            <v>0.15347030390874258</v>
          </cell>
          <cell r="O71">
            <v>0.14648892075857126</v>
          </cell>
          <cell r="P71">
            <v>2.0557795135038821E-2</v>
          </cell>
          <cell r="Q71">
            <v>9.1837302935579512E-2</v>
          </cell>
          <cell r="R71">
            <v>0.12844423059207091</v>
          </cell>
          <cell r="S71">
            <v>0.14163831322996043</v>
          </cell>
          <cell r="T71">
            <v>0.15319685464230604</v>
          </cell>
          <cell r="U71">
            <v>0.15480946762504236</v>
          </cell>
          <cell r="V71">
            <v>0.16244385806171652</v>
          </cell>
          <cell r="W71">
            <v>0.15246057573172625</v>
          </cell>
          <cell r="X71">
            <v>0.16545584915342454</v>
          </cell>
          <cell r="Y71">
            <v>0.15444465241810945</v>
          </cell>
          <cell r="Z71">
            <v>0.17752679138820027</v>
          </cell>
          <cell r="AA71">
            <v>0.18838988244082402</v>
          </cell>
          <cell r="AB71">
            <v>0.1994598027978467</v>
          </cell>
          <cell r="AC71">
            <v>0.81736360924082707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sheetDataSet>
      <sheetData sheetId="0"/>
      <sheetData sheetId="1"/>
      <sheetData sheetId="2"/>
      <sheetData sheetId="3"/>
      <sheetData sheetId="4">
        <row r="3">
          <cell r="L3">
            <v>1</v>
          </cell>
          <cell r="P3">
            <v>2</v>
          </cell>
        </row>
        <row r="6">
          <cell r="G6">
            <v>2</v>
          </cell>
        </row>
        <row r="25"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0.72948865068040558</v>
          </cell>
          <cell r="M4">
            <v>0.73444371019485666</v>
          </cell>
          <cell r="N4">
            <v>0.73900751194184011</v>
          </cell>
          <cell r="O4">
            <v>0.74395178885244417</v>
          </cell>
          <cell r="P4">
            <v>0.76559469179445616</v>
          </cell>
          <cell r="Q4">
            <v>0.78821613413092539</v>
          </cell>
          <cell r="R4">
            <v>0.81096486903207377</v>
          </cell>
          <cell r="S4">
            <v>0.82962786058067883</v>
          </cell>
          <cell r="T4">
            <v>0.84849586264037324</v>
          </cell>
          <cell r="U4">
            <v>0.86584998613069852</v>
          </cell>
          <cell r="V4">
            <v>0.8846030882895175</v>
          </cell>
          <cell r="W4">
            <v>0.9038761417880995</v>
          </cell>
          <cell r="X4">
            <v>0.92002224912774366</v>
          </cell>
          <cell r="Y4">
            <v>0.93905479341711584</v>
          </cell>
          <cell r="Z4">
            <v>0.96136511678723569</v>
          </cell>
          <cell r="AA4">
            <v>0.98230729634668978</v>
          </cell>
          <cell r="AB4">
            <v>1.0000000173155388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0.76404624076456673</v>
          </cell>
          <cell r="M5">
            <v>0.75775469584019561</v>
          </cell>
          <cell r="N5">
            <v>0.75556205829956513</v>
          </cell>
          <cell r="O5">
            <v>0.84196546728281474</v>
          </cell>
          <cell r="P5">
            <v>0.83064401765421048</v>
          </cell>
          <cell r="Q5">
            <v>0.8334681693646232</v>
          </cell>
          <cell r="R5">
            <v>0.84670001202454714</v>
          </cell>
          <cell r="S5">
            <v>0.86887213232092453</v>
          </cell>
          <cell r="T5">
            <v>0.87833260233883159</v>
          </cell>
          <cell r="U5">
            <v>0.89501808116747916</v>
          </cell>
          <cell r="V5">
            <v>0.90185293097320274</v>
          </cell>
          <cell r="W5">
            <v>0.91388097855562023</v>
          </cell>
          <cell r="X5">
            <v>0.95198139005631066</v>
          </cell>
          <cell r="Y5">
            <v>1.0033307774625861</v>
          </cell>
          <cell r="Z5">
            <v>1.0072261753999128</v>
          </cell>
          <cell r="AA5">
            <v>1.0040891405246943</v>
          </cell>
          <cell r="AB5">
            <v>1.0054259183530323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0.94515205599174956</v>
          </cell>
          <cell r="M6">
            <v>0.93515238938952172</v>
          </cell>
          <cell r="N6">
            <v>0.92300482815240303</v>
          </cell>
          <cell r="O6">
            <v>0.92997284288541204</v>
          </cell>
          <cell r="P6">
            <v>0.91660453480371273</v>
          </cell>
          <cell r="Q6">
            <v>0.91781724280292831</v>
          </cell>
          <cell r="R6">
            <v>0.92869246166117458</v>
          </cell>
          <cell r="S6">
            <v>0.93878463864483241</v>
          </cell>
          <cell r="T6">
            <v>0.94309641124970156</v>
          </cell>
          <cell r="U6">
            <v>0.94640365174809371</v>
          </cell>
          <cell r="V6">
            <v>0.95407166093088069</v>
          </cell>
          <cell r="W6">
            <v>0.96635892725236405</v>
          </cell>
          <cell r="X6">
            <v>0.97792283457581497</v>
          </cell>
          <cell r="Y6">
            <v>0.97678433462222602</v>
          </cell>
          <cell r="Z6">
            <v>0.98212952339042714</v>
          </cell>
          <cell r="AA6">
            <v>0.98738261914848557</v>
          </cell>
          <cell r="AB6">
            <v>0.99985913401309134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0.42631001186388079</v>
          </cell>
          <cell r="M7">
            <v>0.43843226252111861</v>
          </cell>
          <cell r="N7">
            <v>0.46478008642591528</v>
          </cell>
          <cell r="O7">
            <v>0.51091830805237948</v>
          </cell>
          <cell r="P7">
            <v>0.52788018701002892</v>
          </cell>
          <cell r="Q7">
            <v>0.55886156912966911</v>
          </cell>
          <cell r="R7">
            <v>0.65244800545962534</v>
          </cell>
          <cell r="S7">
            <v>0.66245196980335885</v>
          </cell>
          <cell r="T7">
            <v>0.70782103750762271</v>
          </cell>
          <cell r="U7">
            <v>0.72329643324691284</v>
          </cell>
          <cell r="V7">
            <v>0.76517705914034384</v>
          </cell>
          <cell r="W7">
            <v>0.78959902259820525</v>
          </cell>
          <cell r="X7">
            <v>0.86304700278638335</v>
          </cell>
          <cell r="Y7">
            <v>0.89814089978108824</v>
          </cell>
          <cell r="Z7">
            <v>0.93315271639550845</v>
          </cell>
          <cell r="AA7">
            <v>0.96815110610389132</v>
          </cell>
          <cell r="AB7">
            <v>1.0023289318020201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0.50668583019024838</v>
          </cell>
          <cell r="M8">
            <v>0.52480199156843121</v>
          </cell>
          <cell r="N8">
            <v>0.54291134373454009</v>
          </cell>
          <cell r="O8">
            <v>0.63795192729659733</v>
          </cell>
          <cell r="P8">
            <v>0.634891755067435</v>
          </cell>
          <cell r="Q8">
            <v>0.65198056027278817</v>
          </cell>
          <cell r="R8">
            <v>0.68930228187033504</v>
          </cell>
          <cell r="S8">
            <v>0.71773706536217186</v>
          </cell>
          <cell r="T8">
            <v>0.74373705964109538</v>
          </cell>
          <cell r="U8">
            <v>0.77016303640284745</v>
          </cell>
          <cell r="V8">
            <v>0.80016660581067167</v>
          </cell>
          <cell r="W8">
            <v>0.83200286160878378</v>
          </cell>
          <cell r="X8">
            <v>0.8776318059816185</v>
          </cell>
          <cell r="Y8">
            <v>0.91046159415203753</v>
          </cell>
          <cell r="Z8">
            <v>0.94026799102895642</v>
          </cell>
          <cell r="AA8">
            <v>0.96987507812983265</v>
          </cell>
          <cell r="AB8">
            <v>0.99908890843413989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0.49034442503067543</v>
          </cell>
          <cell r="M9">
            <v>0.51292986832233589</v>
          </cell>
          <cell r="N9">
            <v>0.51731339399443033</v>
          </cell>
          <cell r="O9">
            <v>0.55120995833779207</v>
          </cell>
          <cell r="P9">
            <v>0.56581310221444669</v>
          </cell>
          <cell r="Q9">
            <v>0.64671617816136162</v>
          </cell>
          <cell r="R9">
            <v>0.66240105054887577</v>
          </cell>
          <cell r="S9">
            <v>0.72901947144002432</v>
          </cell>
          <cell r="T9">
            <v>0.73550222212832717</v>
          </cell>
          <cell r="U9">
            <v>0.75360092195468242</v>
          </cell>
          <cell r="V9">
            <v>0.77539329982165095</v>
          </cell>
          <cell r="W9">
            <v>0.84624217967624538</v>
          </cell>
          <cell r="X9">
            <v>0.85610035707545218</v>
          </cell>
          <cell r="Y9">
            <v>0.90955741457578776</v>
          </cell>
          <cell r="Z9">
            <v>0.94007862517427321</v>
          </cell>
          <cell r="AA9">
            <v>0.97000737408396931</v>
          </cell>
          <cell r="AB9">
            <v>0.99993728648647751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0.51190977564081808</v>
          </cell>
          <cell r="M10">
            <v>0.52122630292511229</v>
          </cell>
          <cell r="N10">
            <v>0.53016200436735539</v>
          </cell>
          <cell r="O10">
            <v>0.55519346314801787</v>
          </cell>
          <cell r="P10">
            <v>0.61334637340366738</v>
          </cell>
          <cell r="Q10">
            <v>0.64029974146045887</v>
          </cell>
          <cell r="R10">
            <v>0.69535386358946916</v>
          </cell>
          <cell r="S10">
            <v>0.71692395261992337</v>
          </cell>
          <cell r="T10">
            <v>0.74168224922641268</v>
          </cell>
          <cell r="U10">
            <v>0.79690542819165133</v>
          </cell>
          <cell r="V10">
            <v>0.80650982261377635</v>
          </cell>
          <cell r="W10">
            <v>0.83240121745693552</v>
          </cell>
          <cell r="X10">
            <v>0.87574726563008354</v>
          </cell>
          <cell r="Y10">
            <v>0.91299448891083324</v>
          </cell>
          <cell r="Z10">
            <v>0.94226728473180221</v>
          </cell>
          <cell r="AA10">
            <v>0.97124398004198587</v>
          </cell>
          <cell r="AB10">
            <v>1.0000449295788294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B2:BD111"/>
  <sheetViews>
    <sheetView zoomScale="70" zoomScaleNormal="70" workbookViewId="0">
      <selection activeCell="L34" sqref="L34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22.376456266092724</v>
      </c>
      <c r="K5" s="329" t="str">
        <f>IF(I5&gt;J5,"да","нет")</f>
        <v>нет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0.61747169004646363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0.93784226547968597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1.4451028779872619E-2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2.8310842913609014E-2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0.16070053572228327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0.16212832598433038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2</v>
      </c>
      <c r="K23">
        <v>7</v>
      </c>
      <c r="L23" s="61"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23525364.52677438</v>
      </c>
      <c r="H67" s="9" t="s">
        <v>9</v>
      </c>
      <c r="I67" s="21">
        <f>INDEX('Лист2_прогнозные цены'!$F$13:$AE$18,E67,$I$2)</f>
        <v>53333.614571249716</v>
      </c>
      <c r="J67" s="21">
        <f>INDEX('Лист2_прогнозные цены'!$F$22:$AE$27,ПУЛЬТ!E67,$I$2)</f>
        <v>149298.79996813563</v>
      </c>
      <c r="K67" s="21">
        <f>INDEX('Лист2_прогнозные цены'!$F$31:$AE$36,ПУЛЬТ!E67,ПУЛЬТ!$I$2)</f>
        <v>14777.706086916298</v>
      </c>
      <c r="L67" s="21">
        <f>INDEX('Лист2_прогнозные цены'!$F$40:$AE$45,ПУЛЬТ!E67,ПУЛЬТ!$I$2)</f>
        <v>28769.822199344813</v>
      </c>
      <c r="M67" s="21">
        <f>INDEX('Лист2_прогнозные цены'!$F$50:$AE$55,ПУЛЬТ!E67,ПУЛЬТ!$I$2)</f>
        <v>164480.05227722609</v>
      </c>
      <c r="N67" s="21">
        <f>INDEX('Лист2_прогнозные цены'!$F$60:$AE$65,ПУЛЬТ!E67,ПУЛЬТ!$I$2)</f>
        <v>168565.27436960279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49174628.762843773</v>
      </c>
      <c r="H68" s="53" t="s">
        <v>14</v>
      </c>
      <c r="I68" s="21">
        <f>INDEX('Лист2_прогнозные цены'!$F$13:$AE$18,E68,$I$2)</f>
        <v>2959575.5124150477</v>
      </c>
      <c r="J68" s="21">
        <f>INDEX('Лист2_прогнозные цены'!$F$22:$AE$27,ПУЛЬТ!E68,$I$2)</f>
        <v>21402532.835208081</v>
      </c>
      <c r="K68" s="21">
        <f>INDEX('Лист2_прогнозные цены'!$F$31:$AE$36,ПУЛЬТ!E68,ПУЛЬТ!$I$2)</f>
        <v>4100203.7285581501</v>
      </c>
      <c r="L68" s="21">
        <f>INDEX('Лист2_прогнозные цены'!$F$40:$AE$45,ПУЛЬТ!E68,ПУЛЬТ!$I$2)</f>
        <v>2527772.2397059775</v>
      </c>
      <c r="M68" s="21">
        <f>INDEX('Лист2_прогнозные цены'!$F$50:$AE$55,ПУЛЬТ!E68,ПУЛЬТ!$I$2)</f>
        <v>3803035.687981457</v>
      </c>
      <c r="N68" s="21">
        <f>INDEX('Лист2_прогнозные цены'!$F$60:$AE$65,ПУЛЬТ!E68,ПУЛЬТ!$I$2)</f>
        <v>935398.17670023418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32018786.542026561</v>
      </c>
      <c r="H69" s="9" t="s">
        <v>15</v>
      </c>
      <c r="I69" s="21">
        <f>INDEX('Лист2_прогнозные цены'!$F$13:$AE$18,E69,$I$2)</f>
        <v>2688141.5648547388</v>
      </c>
      <c r="J69" s="21">
        <f>INDEX('Лист2_прогнозные цены'!$F$22:$AE$27,ПУЛЬТ!E69,$I$2)</f>
        <v>6524763.8535928018</v>
      </c>
      <c r="K69" s="21">
        <f>INDEX('Лист2_прогнозные цены'!$F$31:$AE$36,ПУЛЬТ!E69,ПУЛЬТ!$I$2)</f>
        <v>6244798.395017691</v>
      </c>
      <c r="L69" s="21">
        <f>INDEX('Лист2_прогнозные цены'!$F$40:$AE$45,ПУЛЬТ!E69,ПУЛЬТ!$I$2)</f>
        <v>1577833.7575232035</v>
      </c>
      <c r="M69" s="21">
        <f>INDEX('Лист2_прогнозные цены'!$F$50:$AE$55,ПУЛЬТ!E69,ПУЛЬТ!$I$2)</f>
        <v>994963.70007085754</v>
      </c>
      <c r="N69" s="21">
        <f>INDEX('Лист2_прогнозные цены'!$F$60:$AE$65,ПУЛЬТ!E69,ПУЛЬТ!$I$2)</f>
        <v>1160792.6502760076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32018786.542026561</v>
      </c>
      <c r="H70" s="9" t="s">
        <v>16</v>
      </c>
      <c r="I70" s="21">
        <f>INDEX('Лист2_прогнозные цены'!$F$13:$AE$18,E70,$I$2)</f>
        <v>349458.40343111608</v>
      </c>
      <c r="J70" s="21">
        <f>INDEX('Лист2_прогнозные цены'!$F$22:$AE$27,ПУЛЬТ!E70,$I$2)</f>
        <v>848219.30096706422</v>
      </c>
      <c r="K70" s="21">
        <f>INDEX('Лист2_прогнозные цены'!$F$31:$AE$36,ПУЛЬТ!E70,ПУЛЬТ!$I$2)</f>
        <v>811823.79135229986</v>
      </c>
      <c r="L70" s="21">
        <f>INDEX('Лист2_прогнозные цены'!$F$40:$AE$45,ПУЛЬТ!E70,ПУЛЬТ!$I$2)</f>
        <v>205118.38847801645</v>
      </c>
      <c r="M70" s="21">
        <f>INDEX('Лист2_прогнозные цены'!$F$50:$AE$55,ПУЛЬТ!E70,ПУЛЬТ!$I$2)</f>
        <v>129345.28100921148</v>
      </c>
      <c r="N70" s="21">
        <f>INDEX('Лист2_прогнозные цены'!$F$60:$AE$65,ПУЛЬТ!E70,ПУЛЬТ!$I$2)</f>
        <v>150903.044535881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726698.19436508964</v>
      </c>
      <c r="J71" s="21">
        <f>INDEX('Лист2_прогнозные цены'!$F$22:$AE$27,ПУЛЬТ!E71,$I$2)</f>
        <v>2493139.238816326</v>
      </c>
      <c r="K71" s="21">
        <f>INDEX('Лист2_прогнозные цены'!$F$31:$AE$36,ПУЛЬТ!E71,ПУЛЬТ!$I$2)</f>
        <v>1906589.7947113889</v>
      </c>
      <c r="L71" s="21">
        <f>INDEX('Лист2_прогнозные цены'!$F$40:$AE$45,ПУЛЬТ!E71,ПУЛЬТ!$I$2)</f>
        <v>1591642.3118081107</v>
      </c>
      <c r="M71" s="21">
        <f>INDEX('Лист2_прогнозные цены'!$F$50:$AE$55,ПУЛЬТ!E71,ПУЛЬТ!$I$2)</f>
        <v>567978.84515091707</v>
      </c>
      <c r="N71" s="21">
        <f>INDEX('Лист2_прогнозные цены'!$F$60:$AE$65,ПУЛЬТ!E71,ПУЛЬТ!$I$2)</f>
        <v>123982.71226859199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726698.19436508964</v>
      </c>
      <c r="J72" s="21">
        <f>INDEX('Лист2_прогнозные цены'!$F$22:$AE$27,ПУЛЬТ!E72,$I$2)</f>
        <v>2493139.238816326</v>
      </c>
      <c r="K72" s="21">
        <f>INDEX('Лист2_прогнозные цены'!$F$31:$AE$36,ПУЛЬТ!E72,ПУЛЬТ!$I$2)</f>
        <v>1906589.7947113889</v>
      </c>
      <c r="L72" s="21">
        <f>INDEX('Лист2_прогнозные цены'!$F$40:$AE$45,ПУЛЬТ!E72,ПУЛЬТ!$I$2)</f>
        <v>1591642.3118081107</v>
      </c>
      <c r="M72" s="21">
        <f>INDEX('Лист2_прогнозные цены'!$F$50:$AE$55,ПУЛЬТ!E72,ПУЛЬТ!$I$2)</f>
        <v>567978.84515091707</v>
      </c>
      <c r="N72" s="21">
        <f>INDEX('Лист2_прогнозные цены'!$F$60:$AE$65,ПУЛЬТ!E72,ПУЛЬТ!$I$2)</f>
        <v>123982.71226859199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20282538.020059045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214413884.29560006</v>
      </c>
      <c r="J79" s="21">
        <f>INDEX(ObchObFinansOtr,ПУЛЬТ!E79,ПУЛЬТ!$I$2)</f>
        <v>220097392.44629279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2959575.5124150477</v>
      </c>
      <c r="H80" s="21">
        <f>INDEX('распределение '!$C$24:$AA$30,ПУЛЬТ!E80,ПУЛЬТ!$I$2)</f>
        <v>2688141.5648547388</v>
      </c>
      <c r="I80" s="21">
        <f>INDEX('распределение '!$C$99:$AA$105,ПУЛЬТ!E80,ПУЛЬТ!$I$2)</f>
        <v>7642520.6457403656</v>
      </c>
      <c r="J80" s="21">
        <f>INDEX(ObchObFinansOtr,ПУЛЬТ!E80,ПУЛЬТ!$I$2)</f>
        <v>12563539.528645063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21402532.835208081</v>
      </c>
      <c r="H81" s="21">
        <f>INDEX('распределение '!$C$24:$AA$30,ПУЛЬТ!E81,ПУЛЬТ!$I$2)</f>
        <v>6524763.8535928018</v>
      </c>
      <c r="I81" s="21">
        <f>INDEX('распределение '!$C$99:$AA$105,ПУЛЬТ!E81,ПУЛЬТ!$I$2)</f>
        <v>7714415.2115434175</v>
      </c>
      <c r="J81" s="21">
        <f>INDEX(ObchObFinansOtr,ПУЛЬТ!E81,ПУЛЬТ!$I$2)</f>
        <v>33148572.661527973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4100203.7285581501</v>
      </c>
      <c r="H82" s="21">
        <f>INDEX('распределение '!$C$24:$AA$30,ПУЛЬТ!E82,ПУЛЬТ!$I$2)</f>
        <v>6244798.395017691</v>
      </c>
      <c r="I82" s="21">
        <f>INDEX('распределение '!$C$99:$AA$105,ПУЛЬТ!E82,ПУЛЬТ!$I$2)</f>
        <v>5361111.0477997223</v>
      </c>
      <c r="J82" s="21">
        <f>INDEX(ObchObFinansOtr,ПУЛЬТ!E82,ПУЛЬТ!$I$2)</f>
        <v>13799523.376664173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2527772.2397059775</v>
      </c>
      <c r="H83" s="21">
        <f>INDEX('распределение '!$C$24:$AA$30,ПУЛЬТ!E83,ПУЛЬТ!$I$2)</f>
        <v>1577833.7575232035</v>
      </c>
      <c r="I83" s="21">
        <f>INDEX('распределение '!$C$99:$AA$105,ПУЛЬТ!E83,ПУЛЬТ!$I$2)</f>
        <v>2678428.8005770291</v>
      </c>
      <c r="J83" s="21">
        <f>INDEX(ObchObFinansOtr,ПУЛЬТ!E83,ПУЛЬТ!$I$2)</f>
        <v>5192392.4859980997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3803035.687981457</v>
      </c>
      <c r="H84" s="21">
        <f>INDEX('распределение '!$C$24:$AA$30,ПУЛЬТ!E84,ПУЛЬТ!$I$2)</f>
        <v>994963.70007085754</v>
      </c>
      <c r="I84" s="21">
        <f>INDEX('распределение '!$C$99:$AA$105,ПУЛЬТ!E84,ПУЛЬТ!$I$2)</f>
        <v>13363055.719086943</v>
      </c>
      <c r="J84" s="21">
        <f>INDEX(ObchObFinansOtr,ПУЛЬТ!E84,ПУЛЬТ!$I$2)</f>
        <v>17593076.261988342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935398.17670023418</v>
      </c>
      <c r="H85" s="21">
        <f>INDEX('распределение '!$C$24:$AA$30,ПУЛЬТ!E85,ПУЛЬТ!$I$2)</f>
        <v>1160792.6502760076</v>
      </c>
      <c r="I85" s="21">
        <f>INDEX('распределение '!$C$99:$AA$105,ПУЛЬТ!E85,ПУЛЬТ!$I$2)</f>
        <v>13534821.494994897</v>
      </c>
      <c r="J85" s="21">
        <f>INDEX(ObchObFinansOtr,ПУЛЬТ!E85,ПУЛЬТ!$I$2)</f>
        <v>15507029.609702546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51982952.70743037</v>
      </c>
    </row>
    <row r="89" spans="4:38" x14ac:dyDescent="0.2">
      <c r="D89" s="93" t="s">
        <v>59</v>
      </c>
      <c r="H89" s="323">
        <f>INDEX(IndUdZa,1,I2)</f>
        <v>0.16351904094601424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43962014.639611125</v>
      </c>
    </row>
    <row r="95" spans="4:38" x14ac:dyDescent="0.2">
      <c r="E95">
        <v>2</v>
      </c>
      <c r="F95" t="s">
        <v>3</v>
      </c>
      <c r="G95" s="21">
        <f t="shared" si="17"/>
        <v>3300804.5418827776</v>
      </c>
    </row>
    <row r="96" spans="4:38" x14ac:dyDescent="0.2">
      <c r="E96">
        <v>3</v>
      </c>
      <c r="F96" t="s">
        <v>29</v>
      </c>
      <c r="G96" s="21">
        <f t="shared" si="17"/>
        <v>7519676.1052854192</v>
      </c>
    </row>
    <row r="97" spans="4:10" x14ac:dyDescent="0.2">
      <c r="E97">
        <v>4</v>
      </c>
      <c r="F97" t="s">
        <v>5</v>
      </c>
      <c r="G97" s="21">
        <f t="shared" si="17"/>
        <v>5050300.8045095205</v>
      </c>
    </row>
    <row r="98" spans="4:10" x14ac:dyDescent="0.2">
      <c r="E98">
        <v>5</v>
      </c>
      <c r="F98" t="s">
        <v>6</v>
      </c>
      <c r="G98" s="21">
        <f t="shared" si="17"/>
        <v>3336976.0730224159</v>
      </c>
    </row>
    <row r="99" spans="4:10" x14ac:dyDescent="0.2">
      <c r="E99">
        <v>6</v>
      </c>
      <c r="F99" t="s">
        <v>1</v>
      </c>
      <c r="G99" s="21">
        <f t="shared" si="17"/>
        <v>7335781.5198523905</v>
      </c>
    </row>
    <row r="100" spans="4:10" x14ac:dyDescent="0.2">
      <c r="E100">
        <v>7</v>
      </c>
      <c r="F100" t="s">
        <v>2</v>
      </c>
      <c r="G100" s="21">
        <f t="shared" si="17"/>
        <v>3486459.9897534759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15848052.103944901</v>
      </c>
      <c r="H105" s="21">
        <f t="shared" ref="H105:H111" si="19">INDEX(Opl_truda_fact,E105,$I$2)</f>
        <v>0</v>
      </c>
      <c r="I105" s="21">
        <f t="shared" ref="I105:I111" si="20">INDEX(KVL_fact,E105,$I$2)</f>
        <v>28113962.535666224</v>
      </c>
      <c r="J105" s="21">
        <f t="shared" ref="J105:J111" si="21">INDEX(VvodNewMosh,E105,$I$2)</f>
        <v>189987</v>
      </c>
    </row>
    <row r="106" spans="4:10" x14ac:dyDescent="0.2">
      <c r="E106">
        <v>2</v>
      </c>
      <c r="F106" t="s">
        <v>3</v>
      </c>
      <c r="G106" s="21">
        <f t="shared" si="18"/>
        <v>514534.52887134807</v>
      </c>
      <c r="H106" s="21">
        <f t="shared" si="19"/>
        <v>1457585.9691849097</v>
      </c>
      <c r="I106" s="21">
        <f t="shared" si="20"/>
        <v>1328684.0438265197</v>
      </c>
      <c r="J106" s="21">
        <f t="shared" si="21"/>
        <v>1149</v>
      </c>
    </row>
    <row r="107" spans="4:10" x14ac:dyDescent="0.2">
      <c r="E107">
        <v>3</v>
      </c>
      <c r="F107" t="s">
        <v>29</v>
      </c>
      <c r="G107" s="21">
        <f t="shared" si="18"/>
        <v>3386624.2565065902</v>
      </c>
      <c r="H107" s="21">
        <f t="shared" si="19"/>
        <v>2912363.3498363933</v>
      </c>
      <c r="I107" s="21">
        <f t="shared" si="20"/>
        <v>1220688.4989424362</v>
      </c>
      <c r="J107" s="21">
        <f t="shared" si="21"/>
        <v>2400</v>
      </c>
    </row>
    <row r="108" spans="4:10" x14ac:dyDescent="0.2">
      <c r="E108">
        <v>4</v>
      </c>
      <c r="F108" t="s">
        <v>5</v>
      </c>
      <c r="G108" s="21">
        <f t="shared" si="18"/>
        <v>856973.35018405365</v>
      </c>
      <c r="H108" s="21">
        <f t="shared" si="19"/>
        <v>3072815.011652946</v>
      </c>
      <c r="I108" s="21">
        <f t="shared" si="20"/>
        <v>1120512.4426725206</v>
      </c>
      <c r="J108" s="21">
        <f t="shared" si="21"/>
        <v>538</v>
      </c>
    </row>
    <row r="109" spans="4:10" x14ac:dyDescent="0.2">
      <c r="E109">
        <v>5</v>
      </c>
      <c r="F109" t="s">
        <v>6</v>
      </c>
      <c r="G109" s="21">
        <f t="shared" si="18"/>
        <v>902778.14481254783</v>
      </c>
      <c r="H109" s="21">
        <f t="shared" si="19"/>
        <v>1577833.7575232035</v>
      </c>
      <c r="I109" s="21">
        <f t="shared" si="20"/>
        <v>856364.17068666429</v>
      </c>
      <c r="J109" s="21">
        <f t="shared" si="21"/>
        <v>1235</v>
      </c>
    </row>
    <row r="110" spans="4:10" x14ac:dyDescent="0.2">
      <c r="E110">
        <v>6</v>
      </c>
      <c r="F110" t="s">
        <v>1</v>
      </c>
      <c r="G110" s="21">
        <f t="shared" si="18"/>
        <v>3641953.2269886835</v>
      </c>
      <c r="H110" s="21">
        <f t="shared" si="19"/>
        <v>994963.70007085754</v>
      </c>
      <c r="I110" s="21">
        <f t="shared" si="20"/>
        <v>2698864.5927928495</v>
      </c>
      <c r="J110" s="21">
        <f t="shared" si="21"/>
        <v>5836</v>
      </c>
    </row>
    <row r="111" spans="4:10" x14ac:dyDescent="0.2">
      <c r="E111">
        <v>7</v>
      </c>
      <c r="F111" t="s">
        <v>2</v>
      </c>
      <c r="G111" s="21">
        <f t="shared" si="18"/>
        <v>816212.52494744107</v>
      </c>
      <c r="H111" s="21">
        <f t="shared" si="19"/>
        <v>1160792.6502760076</v>
      </c>
      <c r="I111" s="21">
        <f t="shared" si="20"/>
        <v>1509454.8145300273</v>
      </c>
      <c r="J111" s="21">
        <f t="shared" si="21"/>
        <v>3264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126.081</v>
      </c>
      <c r="M4" s="21">
        <f>'распределение '!L700*0.001</f>
        <v>167.37100000000001</v>
      </c>
      <c r="N4" s="21">
        <f>'распределение '!M700*0.001</f>
        <v>182.10599999999999</v>
      </c>
      <c r="O4" s="21">
        <f>'распределение '!N700*0.001</f>
        <v>189.98699999999999</v>
      </c>
      <c r="P4" s="21">
        <f>'распределение '!O700*0.001</f>
        <v>258.19299999999998</v>
      </c>
      <c r="Q4" s="21">
        <f>'распределение '!P700*0.001</f>
        <v>376.72899999999998</v>
      </c>
      <c r="R4" s="21">
        <f>'распределение '!Q700*0.001</f>
        <v>428.18600000000004</v>
      </c>
      <c r="S4" s="21">
        <f>'распределение '!R700*0.001</f>
        <v>355.29599999999999</v>
      </c>
      <c r="T4" s="21">
        <f>'распределение '!S700*0.001</f>
        <v>280.43099999999998</v>
      </c>
      <c r="U4" s="21">
        <f>'распределение '!T700*0.001</f>
        <v>235.01599999999999</v>
      </c>
      <c r="V4" s="21">
        <f>'распределение '!U700*0.001</f>
        <v>225.02100000000002</v>
      </c>
      <c r="W4" s="21">
        <f>'распределение '!V700*0.001</f>
        <v>225.90800000000002</v>
      </c>
      <c r="X4" s="21">
        <f>'распределение '!W700*0.001</f>
        <v>292.20100000000002</v>
      </c>
      <c r="Y4" s="21">
        <f>'распределение '!X700*0.001</f>
        <v>369.54200000000003</v>
      </c>
      <c r="Z4" s="21">
        <f>'распределение '!Y700*0.001</f>
        <v>486.98900000000003</v>
      </c>
      <c r="AA4" s="21">
        <f>'распределение '!Z700*0.001</f>
        <v>537.13900000000001</v>
      </c>
      <c r="AB4" s="21">
        <f>'распределение '!AA700*0.001</f>
        <v>351.779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1029</v>
      </c>
      <c r="M5" s="21">
        <f>'распределение '!L701</f>
        <v>1211</v>
      </c>
      <c r="N5" s="21">
        <f>'распределение '!M701</f>
        <v>1190</v>
      </c>
      <c r="O5" s="21">
        <f>'распределение '!N701</f>
        <v>1149</v>
      </c>
      <c r="P5" s="21">
        <f>'распределение '!O701</f>
        <v>245</v>
      </c>
      <c r="Q5" s="21">
        <f>'распределение '!P701</f>
        <v>795</v>
      </c>
      <c r="R5" s="21">
        <f>'распределение '!Q701</f>
        <v>1189</v>
      </c>
      <c r="S5" s="21">
        <f>'распределение '!R701</f>
        <v>839</v>
      </c>
      <c r="T5" s="21">
        <f>'распределение '!S701</f>
        <v>693</v>
      </c>
      <c r="U5" s="21">
        <f>'распределение '!T701</f>
        <v>487</v>
      </c>
      <c r="V5" s="21">
        <f>'распределение '!U701</f>
        <v>635</v>
      </c>
      <c r="W5" s="21">
        <f>'распределение '!V701</f>
        <v>858</v>
      </c>
      <c r="X5" s="21">
        <f>'распределение '!W701</f>
        <v>0</v>
      </c>
      <c r="Y5" s="21">
        <f>'распределение '!X701</f>
        <v>0</v>
      </c>
      <c r="Z5" s="21">
        <f>'распределение '!Y701</f>
        <v>0</v>
      </c>
      <c r="AA5" s="21">
        <f>'распределение '!Z701</f>
        <v>0</v>
      </c>
      <c r="AB5" s="21">
        <f>'распределение '!AA701</f>
        <v>0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3083</v>
      </c>
      <c r="M6" s="21">
        <f>'распределение '!L702</f>
        <v>2508</v>
      </c>
      <c r="N6" s="21">
        <f>'распределение '!M702</f>
        <v>2376</v>
      </c>
      <c r="O6" s="21">
        <f>'распределение '!N702</f>
        <v>2400</v>
      </c>
      <c r="P6" s="21">
        <f>'распределение '!O702</f>
        <v>3328</v>
      </c>
      <c r="Q6" s="21">
        <f>'распределение '!P702</f>
        <v>5141</v>
      </c>
      <c r="R6" s="21">
        <f>'распределение '!Q702</f>
        <v>5996</v>
      </c>
      <c r="S6" s="21">
        <f>'распределение '!R702</f>
        <v>5255</v>
      </c>
      <c r="T6" s="21">
        <f>'распределение '!S702</f>
        <v>4064</v>
      </c>
      <c r="U6" s="21">
        <f>'распределение '!T702</f>
        <v>3457</v>
      </c>
      <c r="V6" s="21">
        <f>'распределение '!U702</f>
        <v>3077</v>
      </c>
      <c r="W6" s="21">
        <f>'распределение '!V702</f>
        <v>2356</v>
      </c>
      <c r="X6" s="21">
        <f>'распределение '!W702</f>
        <v>1529</v>
      </c>
      <c r="Y6" s="21">
        <f>'распределение '!X702</f>
        <v>2326</v>
      </c>
      <c r="Z6" s="21">
        <f>'распределение '!Y702</f>
        <v>2890</v>
      </c>
      <c r="AA6" s="21">
        <f>'распределение '!Z702</f>
        <v>2726</v>
      </c>
      <c r="AB6" s="21">
        <f>'распределение '!AA702</f>
        <v>3500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597</v>
      </c>
      <c r="M7" s="21">
        <f>'распределение '!L703</f>
        <v>463</v>
      </c>
      <c r="N7" s="21">
        <f>'распределение '!M703</f>
        <v>889</v>
      </c>
      <c r="O7" s="21">
        <f>'распределение '!N703</f>
        <v>538</v>
      </c>
      <c r="P7" s="21">
        <f>'распределение '!O703</f>
        <v>630</v>
      </c>
      <c r="Q7" s="21">
        <f>'распределение '!P703</f>
        <v>1019</v>
      </c>
      <c r="R7" s="21">
        <f>'распределение '!Q703</f>
        <v>2755</v>
      </c>
      <c r="S7" s="21">
        <f>'распределение '!R703</f>
        <v>343</v>
      </c>
      <c r="T7" s="21">
        <f>'распределение '!S703</f>
        <v>1218</v>
      </c>
      <c r="U7" s="21">
        <f>'распределение '!T703</f>
        <v>437</v>
      </c>
      <c r="V7" s="21">
        <f>'распределение '!U703</f>
        <v>988</v>
      </c>
      <c r="W7" s="21">
        <f>'распределение '!V703</f>
        <v>598</v>
      </c>
      <c r="X7" s="21">
        <f>'распределение '!W703</f>
        <v>1893</v>
      </c>
      <c r="Y7" s="21">
        <f>'распределение '!X703</f>
        <v>854</v>
      </c>
      <c r="Z7" s="21">
        <f>'распределение '!Y703</f>
        <v>836</v>
      </c>
      <c r="AA7" s="21">
        <f>'распределение '!Z703</f>
        <v>965</v>
      </c>
      <c r="AB7" s="21">
        <f>'распределение '!AA703</f>
        <v>930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1112</v>
      </c>
      <c r="M8" s="21">
        <f>'распределение '!L704</f>
        <v>1139</v>
      </c>
      <c r="N8" s="21">
        <f>'распределение '!M704</f>
        <v>1184</v>
      </c>
      <c r="O8" s="21">
        <f>'распределение '!N704</f>
        <v>1235</v>
      </c>
      <c r="P8" s="21">
        <f>'распределение '!O704</f>
        <v>119</v>
      </c>
      <c r="Q8" s="21">
        <f>'распределение '!P704</f>
        <v>961</v>
      </c>
      <c r="R8" s="21">
        <f>'распределение '!Q704</f>
        <v>1845</v>
      </c>
      <c r="S8" s="21">
        <f>'распределение '!R704</f>
        <v>1304</v>
      </c>
      <c r="T8" s="21">
        <f>'распределение '!S704</f>
        <v>1143</v>
      </c>
      <c r="U8" s="21">
        <f>'распределение '!T704</f>
        <v>1115</v>
      </c>
      <c r="V8" s="21">
        <f>'распределение '!U704</f>
        <v>1166</v>
      </c>
      <c r="W8" s="21">
        <f>'распределение '!V704</f>
        <v>1168</v>
      </c>
      <c r="X8" s="21">
        <f>'распределение '!W704</f>
        <v>2013</v>
      </c>
      <c r="Y8" s="21">
        <f>'распределение '!X704</f>
        <v>1469</v>
      </c>
      <c r="Z8" s="21">
        <f>'распределение '!Y704</f>
        <v>1298</v>
      </c>
      <c r="AA8" s="21">
        <f>'распределение '!Z704</f>
        <v>1508</v>
      </c>
      <c r="AB8" s="21">
        <f>'распределение '!AA704</f>
        <v>1451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2597</v>
      </c>
      <c r="M9" s="21">
        <f>'распределение '!L705</f>
        <v>7493</v>
      </c>
      <c r="N9" s="21">
        <f>'распределение '!M705</f>
        <v>2948</v>
      </c>
      <c r="O9" s="21">
        <f>'распределение '!N705</f>
        <v>5836</v>
      </c>
      <c r="P9" s="21">
        <f>'распределение '!O705</f>
        <v>4976</v>
      </c>
      <c r="Q9" s="21">
        <f>'распределение '!P705</f>
        <v>24481</v>
      </c>
      <c r="R9" s="21">
        <f>'распределение '!Q705</f>
        <v>4472</v>
      </c>
      <c r="S9" s="21">
        <f>'распределение '!R705</f>
        <v>19191</v>
      </c>
      <c r="T9" s="21">
        <f>'распределение '!S705</f>
        <v>2023</v>
      </c>
      <c r="U9" s="21">
        <f>'распределение '!T705</f>
        <v>4145</v>
      </c>
      <c r="V9" s="21">
        <f>'распределение '!U705</f>
        <v>4650</v>
      </c>
      <c r="W9" s="21">
        <f>'распределение '!V705</f>
        <v>17726</v>
      </c>
      <c r="X9" s="21">
        <f>'распределение '!W705</f>
        <v>2767</v>
      </c>
      <c r="Y9" s="21">
        <f>'распределение '!X705</f>
        <v>14387</v>
      </c>
      <c r="Z9" s="21">
        <f>'распределение '!Y705</f>
        <v>7880</v>
      </c>
      <c r="AA9" s="21">
        <f>'распределение '!Z705</f>
        <v>9096</v>
      </c>
      <c r="AB9" s="21">
        <f>'распределение '!AA705</f>
        <v>8818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2874</v>
      </c>
      <c r="M10" s="21">
        <f>'распределение '!L706</f>
        <v>3251</v>
      </c>
      <c r="N10" s="21">
        <f>'распределение '!M706</f>
        <v>3174</v>
      </c>
      <c r="O10" s="21">
        <f>'распределение '!N706</f>
        <v>3264</v>
      </c>
      <c r="P10" s="21">
        <f>'распределение '!O706</f>
        <v>18022</v>
      </c>
      <c r="Q10" s="21">
        <f>'распределение '!P706</f>
        <v>7756</v>
      </c>
      <c r="R10" s="21">
        <f>'распределение '!Q706</f>
        <v>16266</v>
      </c>
      <c r="S10" s="21">
        <f>'распределение '!R706</f>
        <v>5586</v>
      </c>
      <c r="T10" s="21">
        <f>'распределение '!S706</f>
        <v>6162</v>
      </c>
      <c r="U10" s="21">
        <f>'распределение '!T706</f>
        <v>14470</v>
      </c>
      <c r="V10" s="21">
        <f>'распределение '!U706</f>
        <v>1720</v>
      </c>
      <c r="W10" s="21">
        <f>'распределение '!V706</f>
        <v>5126</v>
      </c>
      <c r="X10" s="21">
        <f>'распределение '!W706</f>
        <v>11341</v>
      </c>
      <c r="Y10" s="21">
        <f>'распределение '!X706</f>
        <v>9902</v>
      </c>
      <c r="Z10" s="21">
        <f>'распределение '!Y706</f>
        <v>7534</v>
      </c>
      <c r="AA10" s="21">
        <f>'распределение '!Z706</f>
        <v>8800</v>
      </c>
      <c r="AB10" s="21">
        <f>'распределение '!AA706</f>
        <v>8490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22012.778153153868</v>
      </c>
      <c r="N15">
        <f>'распределение '!M38*0.001</f>
        <v>21982.628814292573</v>
      </c>
      <c r="O15">
        <f>'распределение '!N38*0.001</f>
        <v>21930.328739728644</v>
      </c>
      <c r="P15">
        <f>'распределение '!O38*0.001</f>
        <v>21870.370325704218</v>
      </c>
      <c r="Q15">
        <f>'распределение '!P38*0.001</f>
        <v>22268.564936621231</v>
      </c>
      <c r="R15">
        <f>'распределение '!Q38*0.001</f>
        <v>22652.723192067246</v>
      </c>
      <c r="S15">
        <f>'распределение '!R38*0.001</f>
        <v>23022.303254680355</v>
      </c>
      <c r="T15">
        <f>'распределение '!S38*0.001</f>
        <v>23226.165347984857</v>
      </c>
      <c r="U15">
        <f>'распределение '!T38*0.001</f>
        <v>23392.321590453928</v>
      </c>
      <c r="V15">
        <f>'распределение '!U38*0.001</f>
        <v>23467.658610891885</v>
      </c>
      <c r="W15">
        <f>'распределение '!V38*0.001</f>
        <v>23525.364526774381</v>
      </c>
      <c r="X15">
        <f>'распределение '!W38*0.001</f>
        <v>23578.010479549528</v>
      </c>
      <c r="Y15">
        <f>'распределение '!X38*0.001</f>
        <v>23699.773137530676</v>
      </c>
      <c r="Z15">
        <f>'распределение '!Y38*0.001</f>
        <v>23927.116136268112</v>
      </c>
      <c r="AA15">
        <f>'распределение '!Z38*0.001</f>
        <v>24226.400943038341</v>
      </c>
      <c r="AB15">
        <f>'распределение '!AA38*0.001</f>
        <v>24616.620846448044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53137.276715701468</v>
      </c>
      <c r="N16" s="21">
        <f>'распределение '!M39</f>
        <v>53264.699283755705</v>
      </c>
      <c r="O16" s="21">
        <f>'распределение '!N39</f>
        <v>53333.614571249716</v>
      </c>
      <c r="P16" s="21">
        <f>'распределение '!O39</f>
        <v>53338.358272223653</v>
      </c>
      <c r="Q16" s="21">
        <f>'распределение '!P39</f>
        <v>52480.300542143275</v>
      </c>
      <c r="R16" s="21">
        <f>'распределение '!Q39</f>
        <v>52303.670890303394</v>
      </c>
      <c r="S16" s="21">
        <f>'распределение '!R39</f>
        <v>52656.234340862924</v>
      </c>
      <c r="T16" s="21">
        <f>'распределение '!S39</f>
        <v>52749.074074229153</v>
      </c>
      <c r="U16" s="21">
        <f>'распределение '!T39</f>
        <v>52562.765432287168</v>
      </c>
      <c r="V16" s="21">
        <f>'распределение '!U39</f>
        <v>52206.144427509935</v>
      </c>
      <c r="W16" s="21">
        <f>'распределение '!V39</f>
        <v>51942.024129554418</v>
      </c>
      <c r="X16" s="21">
        <f>'распределение '!W39</f>
        <v>52038.91918815946</v>
      </c>
      <c r="Y16" s="21">
        <f>'распределение '!X39</f>
        <v>51510.34426123491</v>
      </c>
      <c r="Z16" s="21">
        <f>'распределение '!Y39</f>
        <v>50667.706809746385</v>
      </c>
      <c r="AA16" s="21">
        <f>'распределение '!Z39</f>
        <v>49768.741507456645</v>
      </c>
      <c r="AB16" s="21">
        <f>'распределение '!AA39</f>
        <v>48970.474781308287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150925.66090898652</v>
      </c>
      <c r="N17" s="21">
        <f>'распределение '!M40</f>
        <v>150217.2689171964</v>
      </c>
      <c r="O17" s="21">
        <f>'распределение '!N40</f>
        <v>149298.79996813563</v>
      </c>
      <c r="P17" s="21">
        <f>'распределение '!O40</f>
        <v>148370.69382483599</v>
      </c>
      <c r="Q17" s="21">
        <f>'распределение '!P40</f>
        <v>148521.71991048308</v>
      </c>
      <c r="R17" s="21">
        <f>'распределение '!Q40</f>
        <v>150662.02598673329</v>
      </c>
      <c r="S17" s="21">
        <f>'распределение '!R40</f>
        <v>153782.11997964108</v>
      </c>
      <c r="T17" s="21">
        <f>'распределение '!S40</f>
        <v>156140.49946058518</v>
      </c>
      <c r="U17" s="21">
        <f>'распределение '!T40</f>
        <v>157127.33702903311</v>
      </c>
      <c r="V17" s="21">
        <f>'распределение '!U40</f>
        <v>157452.01245589936</v>
      </c>
      <c r="W17" s="21">
        <f>'распределение '!V40</f>
        <v>157422.07902383653</v>
      </c>
      <c r="X17" s="21">
        <f>'распределение '!W40</f>
        <v>156756.73845112318</v>
      </c>
      <c r="Y17" s="21">
        <f>'распределение '!X40</f>
        <v>155417.14506170229</v>
      </c>
      <c r="Z17" s="21">
        <f>'распределение '!Y40</f>
        <v>155136.03705944936</v>
      </c>
      <c r="AA17" s="21">
        <f>'распределение '!Z40</f>
        <v>155855.15180047657</v>
      </c>
      <c r="AB17" s="21">
        <f>'распределение '!AA40</f>
        <v>156654.98469078451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13783.041782871485</v>
      </c>
      <c r="N18" s="21">
        <f>'распределение '!M41</f>
        <v>14060.04915220875</v>
      </c>
      <c r="O18" s="21">
        <f>'распределение '!N41</f>
        <v>14777.706086916298</v>
      </c>
      <c r="P18" s="21">
        <f>'распределение '!O41</f>
        <v>15092.593206865935</v>
      </c>
      <c r="Q18" s="21">
        <f>'распределение '!P41</f>
        <v>15510.984839225421</v>
      </c>
      <c r="R18" s="21">
        <f>'распределение '!Q41</f>
        <v>16324.882202487845</v>
      </c>
      <c r="S18" s="21">
        <f>'распределение '!R41</f>
        <v>19014.633380462965</v>
      </c>
      <c r="T18" s="21">
        <f>'распределение '!S41</f>
        <v>19089.888720913928</v>
      </c>
      <c r="U18" s="21">
        <f>'распределение '!T41</f>
        <v>20173.989833704789</v>
      </c>
      <c r="V18" s="21">
        <f>'распределение '!U41</f>
        <v>20314.354855932383</v>
      </c>
      <c r="W18" s="21">
        <f>'распределение '!V41</f>
        <v>21154.362752393445</v>
      </c>
      <c r="X18" s="21">
        <f>'распределение '!W41</f>
        <v>21458.689368359155</v>
      </c>
      <c r="Y18" s="21">
        <f>'распределение '!X41</f>
        <v>23247.102474675565</v>
      </c>
      <c r="Z18" s="21">
        <f>'распределение '!Y41</f>
        <v>23980.631449928809</v>
      </c>
      <c r="AA18" s="21">
        <f>'распределение '!Z41</f>
        <v>24688.825135429521</v>
      </c>
      <c r="AB18" s="21">
        <f>'распределение '!AA41</f>
        <v>25518.936884075229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27302.791294093044</v>
      </c>
      <c r="N19" s="21">
        <f>'распределение '!M42</f>
        <v>28049.721805747828</v>
      </c>
      <c r="O19" s="21">
        <f>'распределение '!N42</f>
        <v>28769.822199344813</v>
      </c>
      <c r="P19" s="21">
        <f>'распределение '!O42</f>
        <v>29489.701092187624</v>
      </c>
      <c r="Q19" s="21">
        <f>'распределение '!P42</f>
        <v>29056.531714904602</v>
      </c>
      <c r="R19" s="21">
        <f>'распределение '!Q42</f>
        <v>29618.074952227507</v>
      </c>
      <c r="S19" s="21">
        <f>'распределение '!R42</f>
        <v>31178.894202705233</v>
      </c>
      <c r="T19" s="21">
        <f>'распределение '!S42</f>
        <v>32192.105260678181</v>
      </c>
      <c r="U19" s="21">
        <f>'распределение '!T42</f>
        <v>32998.975688019898</v>
      </c>
      <c r="V19" s="21">
        <f>'распределение '!U42</f>
        <v>33731.982324316334</v>
      </c>
      <c r="W19" s="21">
        <f>'распределение '!V42</f>
        <v>34527.209935310464</v>
      </c>
      <c r="X19" s="21">
        <f>'распределение '!W42</f>
        <v>35352.598006700864</v>
      </c>
      <c r="Y19" s="21">
        <f>'распределение '!X42</f>
        <v>37036.072026633854</v>
      </c>
      <c r="Z19" s="21">
        <f>'распределение '!Y42</f>
        <v>38157.711306367521</v>
      </c>
      <c r="AA19" s="21">
        <f>'распределение '!Z42</f>
        <v>39109.134193303849</v>
      </c>
      <c r="AB19" s="21">
        <f>'распределение '!AA42</f>
        <v>40263.04285137081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158533.40315999518</v>
      </c>
      <c r="N20" s="21">
        <f>'распределение '!M43</f>
        <v>164491.06912839523</v>
      </c>
      <c r="O20" s="21">
        <f>'распределение '!N43</f>
        <v>164480.05227722609</v>
      </c>
      <c r="P20" s="21">
        <f>'распределение '!O43</f>
        <v>168616.75029649184</v>
      </c>
      <c r="Q20" s="21">
        <f>'распределение '!P43</f>
        <v>171431.35312555547</v>
      </c>
      <c r="R20" s="21">
        <f>'распределение '!Q43</f>
        <v>194335.03959429992</v>
      </c>
      <c r="S20" s="21">
        <f>'распределение '!R43</f>
        <v>196773.58674072404</v>
      </c>
      <c r="T20" s="21">
        <f>'распределение '!S43</f>
        <v>214061.85087331678</v>
      </c>
      <c r="U20" s="21">
        <f>'распределение '!T43</f>
        <v>212735.9108469316</v>
      </c>
      <c r="V20" s="21">
        <f>'распределение '!U43</f>
        <v>214413.33070744757</v>
      </c>
      <c r="W20" s="21">
        <f>'распределение '!V43</f>
        <v>216598.77609499785</v>
      </c>
      <c r="X20" s="21">
        <f>'распределение '!W43</f>
        <v>232259.78833404789</v>
      </c>
      <c r="Y20" s="21">
        <f>'распределение '!X43</f>
        <v>232114.95974217405</v>
      </c>
      <c r="Z20" s="21">
        <f>'распределение '!Y43</f>
        <v>244223.81014475229</v>
      </c>
      <c r="AA20" s="21">
        <f>'распределение '!Z43</f>
        <v>249817.5720433048</v>
      </c>
      <c r="AB20" s="21">
        <f>'распределение '!AA43</f>
        <v>256523.39632287176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165505.70313536559</v>
      </c>
      <c r="N21" s="21">
        <f>'распределение '!M44</f>
        <v>167151.64610401192</v>
      </c>
      <c r="O21" s="21">
        <f>'распределение '!N44</f>
        <v>168565.27436960279</v>
      </c>
      <c r="P21" s="21">
        <f>'распределение '!O44</f>
        <v>169871.45034223745</v>
      </c>
      <c r="Q21" s="21">
        <f>'распределение '!P44</f>
        <v>186244.73583881508</v>
      </c>
      <c r="R21" s="21">
        <f>'распределение '!Q44</f>
        <v>192359.28848042694</v>
      </c>
      <c r="S21" s="21">
        <f>'распределение '!R44</f>
        <v>206796.69559562267</v>
      </c>
      <c r="T21" s="21">
        <f>'распределение '!S44</f>
        <v>210433.72863966646</v>
      </c>
      <c r="U21" s="21">
        <f>'распределение '!T44</f>
        <v>214561.39135326978</v>
      </c>
      <c r="V21" s="21">
        <f>'распределение '!U44</f>
        <v>226988.77743973711</v>
      </c>
      <c r="W21" s="21">
        <f>'распределение '!V44</f>
        <v>225465.07142460189</v>
      </c>
      <c r="X21" s="21">
        <f>'распределение '!W44</f>
        <v>228391.42071035586</v>
      </c>
      <c r="Y21" s="21">
        <f>'распределение '!X44</f>
        <v>237537.50650325231</v>
      </c>
      <c r="Z21" s="21">
        <f>'распределение '!Y44</f>
        <v>245162.13143821977</v>
      </c>
      <c r="AA21" s="21">
        <f>'распределение '!Z44</f>
        <v>250408.51012383759</v>
      </c>
      <c r="AB21" s="21">
        <f>'распределение '!AA44</f>
        <v>256855.42502259923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20.425682219051357</v>
      </c>
      <c r="N27" s="21">
        <f>'распределение '!M69</f>
        <v>20.564423885455987</v>
      </c>
      <c r="O27" s="21">
        <f>'распределение '!N69</f>
        <v>20.692210334371524</v>
      </c>
      <c r="P27" s="21">
        <f>'распределение '!O69</f>
        <v>20.830650087868438</v>
      </c>
      <c r="Q27" s="21">
        <f>'распределение '!P69</f>
        <v>21.436651370244771</v>
      </c>
      <c r="R27" s="21">
        <f>'распределение '!Q69</f>
        <v>22.070051755665911</v>
      </c>
      <c r="S27" s="21">
        <f>'распределение '!R69</f>
        <v>22.707016332898064</v>
      </c>
      <c r="T27" s="21">
        <f>'распределение '!S69</f>
        <v>23.229580096259006</v>
      </c>
      <c r="U27" s="21">
        <f>'распределение '!T69</f>
        <v>23.757884153930451</v>
      </c>
      <c r="V27" s="21">
        <f>'распределение '!U69</f>
        <v>24.243799611659558</v>
      </c>
      <c r="W27" s="21">
        <f>'распределение '!V69</f>
        <v>24.768886472106491</v>
      </c>
      <c r="X27" s="21">
        <f>'распределение '!W69</f>
        <v>25.308531970066785</v>
      </c>
      <c r="Y27" s="21">
        <f>'распределение '!X69</f>
        <v>25.760622975576823</v>
      </c>
      <c r="Z27" s="21">
        <f>'распределение '!Y69</f>
        <v>26.293534215679244</v>
      </c>
      <c r="AA27" s="21">
        <f>'распределение '!Z69</f>
        <v>26.918223270042599</v>
      </c>
      <c r="AB27" s="21">
        <f>'распределение '!AA69</f>
        <v>27.504604297707314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0.61123699261165343</v>
      </c>
      <c r="N28" s="21">
        <f>'распределение '!M70</f>
        <v>0.60620375667215654</v>
      </c>
      <c r="O28" s="21">
        <f>'распределение '!N70</f>
        <v>0.60444964663965217</v>
      </c>
      <c r="P28" s="21">
        <f>'распределение '!O70</f>
        <v>0.67357237382625179</v>
      </c>
      <c r="Q28" s="21">
        <f>'распределение '!P70</f>
        <v>0.66451521412336845</v>
      </c>
      <c r="R28" s="21">
        <f>'распределение '!Q70</f>
        <v>0.66677453549169863</v>
      </c>
      <c r="S28" s="21">
        <f>'распределение '!R70</f>
        <v>0.67736000961963772</v>
      </c>
      <c r="T28" s="21">
        <f>'распределение '!S70</f>
        <v>0.69509770585673969</v>
      </c>
      <c r="U28" s="21">
        <f>'распределение '!T70</f>
        <v>0.70266608187106527</v>
      </c>
      <c r="V28" s="21">
        <f>'распределение '!U70</f>
        <v>0.71601446493398335</v>
      </c>
      <c r="W28" s="21">
        <f>'распределение '!V70</f>
        <v>0.72148234477856221</v>
      </c>
      <c r="X28" s="21">
        <f>'распределение '!W70</f>
        <v>0.7311047828444962</v>
      </c>
      <c r="Y28" s="21">
        <f>'распределение '!X70</f>
        <v>0.76158511204504853</v>
      </c>
      <c r="Z28" s="21">
        <f>'распределение '!Y70</f>
        <v>0.80266462197006894</v>
      </c>
      <c r="AA28" s="21">
        <f>'распределение '!Z70</f>
        <v>0.80578094031993031</v>
      </c>
      <c r="AB28" s="21">
        <f>'распределение '!AA70</f>
        <v>0.80327131241975558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0.94515205599174956</v>
      </c>
      <c r="N29" s="21">
        <f>'распределение '!M71</f>
        <v>0.93515238938952172</v>
      </c>
      <c r="O29" s="21">
        <f>'распределение '!N71</f>
        <v>0.92300482815240303</v>
      </c>
      <c r="P29" s="21">
        <f>'распределение '!O71</f>
        <v>0.92997284288541204</v>
      </c>
      <c r="Q29" s="21">
        <f>'распределение '!P71</f>
        <v>0.91660453480371273</v>
      </c>
      <c r="R29" s="21">
        <f>'распределение '!Q71</f>
        <v>0.91781724280292831</v>
      </c>
      <c r="S29" s="21">
        <f>'распределение '!R71</f>
        <v>0.92869246166117458</v>
      </c>
      <c r="T29" s="21">
        <f>'распределение '!S71</f>
        <v>0.93878463864483241</v>
      </c>
      <c r="U29" s="21">
        <f>'распределение '!T71</f>
        <v>0.94309641124970156</v>
      </c>
      <c r="V29" s="21">
        <f>'распределение '!U71</f>
        <v>0.94640365174809371</v>
      </c>
      <c r="W29" s="21">
        <f>'распределение '!V71</f>
        <v>0.95407166093088069</v>
      </c>
      <c r="X29" s="21">
        <f>'распределение '!W71</f>
        <v>0.96635892725236405</v>
      </c>
      <c r="Y29" s="21">
        <f>'распределение '!X71</f>
        <v>0.97792283457581497</v>
      </c>
      <c r="Z29" s="21">
        <f>'распределение '!Y71</f>
        <v>0.97678433462222602</v>
      </c>
      <c r="AA29" s="21">
        <f>'распределение '!Z71</f>
        <v>0.98212952339042714</v>
      </c>
      <c r="AB29" s="21">
        <f>'распределение '!AA71</f>
        <v>0.98738261914848557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1.2789300355916423E-2</v>
      </c>
      <c r="N30" s="348">
        <f>'распределение '!M72</f>
        <v>1.3152967875633559E-2</v>
      </c>
      <c r="O30" s="348">
        <f>'распределение '!N72</f>
        <v>1.3943402592777458E-2</v>
      </c>
      <c r="P30" s="348">
        <f>'распределение '!O72</f>
        <v>1.5327549241571384E-2</v>
      </c>
      <c r="Q30" s="348">
        <f>'распределение '!P72</f>
        <v>1.5836405610300867E-2</v>
      </c>
      <c r="R30" s="348">
        <f>'распределение '!Q72</f>
        <v>1.6765847073890072E-2</v>
      </c>
      <c r="S30" s="348">
        <f>'распределение '!R72</f>
        <v>1.9573440163788758E-2</v>
      </c>
      <c r="T30" s="348">
        <f>'распределение '!S72</f>
        <v>1.9873559094100764E-2</v>
      </c>
      <c r="U30" s="348">
        <f>'распределение '!T72</f>
        <v>2.1234631125228682E-2</v>
      </c>
      <c r="V30" s="348">
        <f>'распределение '!U72</f>
        <v>2.1698892997407383E-2</v>
      </c>
      <c r="W30" s="348">
        <f>'распределение '!V72</f>
        <v>2.2955311774210313E-2</v>
      </c>
      <c r="X30" s="348">
        <f>'распределение '!W72</f>
        <v>2.3687970677946157E-2</v>
      </c>
      <c r="Y30" s="348">
        <f>'распределение '!X72</f>
        <v>2.5891410083591498E-2</v>
      </c>
      <c r="Z30" s="348">
        <f>'распределение '!Y72</f>
        <v>2.6944226993432647E-2</v>
      </c>
      <c r="AA30" s="348">
        <f>'распределение '!Z72</f>
        <v>2.7994581491865251E-2</v>
      </c>
      <c r="AB30" s="348">
        <f>'распределение '!AA72</f>
        <v>2.9044533183116738E-2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2.533429150951242E-2</v>
      </c>
      <c r="N31" s="21">
        <f>'распределение '!M73</f>
        <v>2.6240099578421563E-2</v>
      </c>
      <c r="O31" s="21">
        <f>'распределение '!N73</f>
        <v>2.7145567186727004E-2</v>
      </c>
      <c r="P31" s="21">
        <f>'распределение '!O73</f>
        <v>3.1897596364829868E-2</v>
      </c>
      <c r="Q31" s="21">
        <f>'распределение '!P73</f>
        <v>3.1744587753371752E-2</v>
      </c>
      <c r="R31" s="21">
        <f>'распределение '!Q73</f>
        <v>3.2599028013639411E-2</v>
      </c>
      <c r="S31" s="21">
        <f>'распределение '!R73</f>
        <v>3.4465114093516755E-2</v>
      </c>
      <c r="T31" s="21">
        <f>'распределение '!S73</f>
        <v>3.5886853268108594E-2</v>
      </c>
      <c r="U31" s="21">
        <f>'распределение '!T73</f>
        <v>3.718685298205477E-2</v>
      </c>
      <c r="V31" s="21">
        <f>'распределение '!U73</f>
        <v>3.8508151820142375E-2</v>
      </c>
      <c r="W31" s="21">
        <f>'распределение '!V73</f>
        <v>4.0008330290533585E-2</v>
      </c>
      <c r="X31" s="21">
        <f>'распределение '!W73</f>
        <v>4.1600143080439189E-2</v>
      </c>
      <c r="Y31" s="21">
        <f>'распределение '!X73</f>
        <v>4.3881590299080925E-2</v>
      </c>
      <c r="Z31" s="21">
        <f>'распределение '!Y73</f>
        <v>4.5523079707601881E-2</v>
      </c>
      <c r="AA31" s="21">
        <f>'распределение '!Z73</f>
        <v>4.7013399551447822E-2</v>
      </c>
      <c r="AB31" s="21">
        <f>'распределение '!AA73</f>
        <v>4.8493753906491632E-2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0.14710332750920263</v>
      </c>
      <c r="N32" s="21">
        <f>'распределение '!M74</f>
        <v>0.15387896049670077</v>
      </c>
      <c r="O32" s="21">
        <f>'распределение '!N74</f>
        <v>0.15519401819832909</v>
      </c>
      <c r="P32" s="21">
        <f>'распределение '!O74</f>
        <v>0.1653629875013376</v>
      </c>
      <c r="Q32" s="21">
        <f>'распределение '!P74</f>
        <v>0.16974393066433399</v>
      </c>
      <c r="R32" s="21">
        <f>'распределение '!Q74</f>
        <v>0.19401485344840846</v>
      </c>
      <c r="S32" s="21">
        <f>'распределение '!R74</f>
        <v>0.19872031516466271</v>
      </c>
      <c r="T32" s="21">
        <f>'распределение '!S74</f>
        <v>0.2187058414320073</v>
      </c>
      <c r="U32" s="21">
        <f>'распределение '!T74</f>
        <v>0.22065066663849814</v>
      </c>
      <c r="V32" s="21">
        <f>'распределение '!U74</f>
        <v>0.22608027658640473</v>
      </c>
      <c r="W32" s="21">
        <f>'распределение '!V74</f>
        <v>0.23261798994649527</v>
      </c>
      <c r="X32" s="21">
        <f>'распределение '!W74</f>
        <v>0.25387265390287361</v>
      </c>
      <c r="Y32" s="21">
        <f>'распределение '!X74</f>
        <v>0.25683010712263565</v>
      </c>
      <c r="Z32" s="21">
        <f>'распределение '!Y74</f>
        <v>0.27286722437273631</v>
      </c>
      <c r="AA32" s="21">
        <f>'распределение '!Z74</f>
        <v>0.28202358755228196</v>
      </c>
      <c r="AB32" s="21">
        <f>'распределение '!AA74</f>
        <v>0.29100221222519079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0.15357293269224542</v>
      </c>
      <c r="N33" s="21">
        <f>'распределение '!M75</f>
        <v>0.15636789087753369</v>
      </c>
      <c r="O33" s="21">
        <f>'распределение '!N75</f>
        <v>0.15904860131020659</v>
      </c>
      <c r="P33" s="21">
        <f>'распределение '!O75</f>
        <v>0.16655803894440535</v>
      </c>
      <c r="Q33" s="21">
        <f>'распределение '!P75</f>
        <v>0.1840039120211002</v>
      </c>
      <c r="R33" s="21">
        <f>'распределение '!Q75</f>
        <v>0.19208992243813766</v>
      </c>
      <c r="S33" s="21">
        <f>'распределение '!R75</f>
        <v>0.20860615907684074</v>
      </c>
      <c r="T33" s="21">
        <f>'распределение '!S75</f>
        <v>0.21507718578597701</v>
      </c>
      <c r="U33" s="21">
        <f>'распределение '!T75</f>
        <v>0.22250467476792379</v>
      </c>
      <c r="V33" s="21">
        <f>'распределение '!U75</f>
        <v>0.23907162845749538</v>
      </c>
      <c r="W33" s="21">
        <f>'распределение '!V75</f>
        <v>0.2419529467841329</v>
      </c>
      <c r="X33" s="21">
        <f>'распределение '!W75</f>
        <v>0.24972036523708066</v>
      </c>
      <c r="Y33" s="21">
        <f>'распределение '!X75</f>
        <v>0.26272417968902506</v>
      </c>
      <c r="Z33" s="21">
        <f>'распределение '!Y75</f>
        <v>0.27389834667324997</v>
      </c>
      <c r="AA33" s="21">
        <f>'распределение '!Z75</f>
        <v>0.28268018541954065</v>
      </c>
      <c r="AB33" s="21">
        <f>'распределение '!AA75</f>
        <v>0.29137319401259576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E78"/>
  <sheetViews>
    <sheetView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54705987.708984539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22012778.153153867</v>
      </c>
      <c r="P7" s="27">
        <f>O7*(100-INDEX(vibofnepr_NORM,$A5,O$3)+(INDEX(vibofnepr_NORM,$A5,O$3)-INDEX(vibofnepr_NULL,$A5,O$3))*(1-INDEX(Expl_zatrat_fact,1,O$6)/'Лист2_прогнозные цены'!O6))*0.01+O9+O11</f>
        <v>21982628.814292572</v>
      </c>
      <c r="Q7" s="27">
        <f>P7*(100-INDEX(vibofnepr_NORM,$A5,P$3)+(INDEX(vibofnepr_NORM,$A5,P$3)-INDEX(vibofnepr_NULL,$A5,P$3))*(1-INDEX(Expl_zatrat_fact,1,P$6)/'Лист2_прогнозные цены'!P6))*0.01+P9+P11</f>
        <v>21930328.739728644</v>
      </c>
      <c r="R7" s="27">
        <f>Q7*(100-INDEX(vibofnepr_NORM,$A5,Q$3)+(INDEX(vibofnepr_NORM,$A5,Q$3)-INDEX(vibofnepr_NULL,$A5,Q$3))*(1-INDEX(Expl_zatrat_fact,1,Q$6)/'Лист2_прогнозные цены'!Q6))*0.01+Q9+Q11</f>
        <v>21870370.325704217</v>
      </c>
      <c r="S7" s="27">
        <f>R7*(100-INDEX(vibofnepr_NORM,$A5,R$3)+(INDEX(vibofnepr_NORM,$A5,R$3)-INDEX(vibofnepr_NULL,$A5,R$3))*(1-INDEX(Expl_zatrat_fact,1,R$6)/'Лист2_прогнозные цены'!R6))*0.01+R9+R11</f>
        <v>22268564.93662123</v>
      </c>
      <c r="T7" s="27">
        <f>S7*(100-INDEX(vibofnepr_NORM,$A5,S$3)+(INDEX(vibofnepr_NORM,$A5,S$3)-INDEX(vibofnepr_NULL,$A5,S$3))*(1-INDEX(Expl_zatrat_fact,1,S$6)/'Лист2_прогнозные цены'!S6))*0.01+S9+S11</f>
        <v>22652723.192067247</v>
      </c>
      <c r="U7" s="27">
        <f>T7*(100-INDEX(vibofnepr_NORM,$A5,T$3)+(INDEX(vibofnepr_NORM,$A5,T$3)-INDEX(vibofnepr_NULL,$A5,T$3))*(1-INDEX(Expl_zatrat_fact,1,T$6)/'Лист2_прогнозные цены'!T6))*0.01+T9+T11</f>
        <v>23022303.254680354</v>
      </c>
      <c r="V7" s="27">
        <f>U7*(100-INDEX(vibofnepr_NORM,$A5,U$3)+(INDEX(vibofnepr_NORM,$A5,U$3)-INDEX(vibofnepr_NULL,$A5,U$3))*(1-INDEX(Expl_zatrat_fact,1,U$6)/'Лист2_прогнозные цены'!U6))*0.01+U9+U11</f>
        <v>23226165.347984858</v>
      </c>
      <c r="W7" s="27">
        <f>V7*(100-INDEX(vibofnepr_NORM,$A5,V$3)+(INDEX(vibofnepr_NORM,$A5,V$3)-INDEX(vibofnepr_NULL,$A5,V$3))*(1-INDEX(Expl_zatrat_fact,1,V$6)/'Лист2_прогнозные цены'!V6))*0.01+V9+V11</f>
        <v>23392321.590453926</v>
      </c>
      <c r="X7" s="27">
        <f>W7*(100-INDEX(vibofnepr_NORM,$A5,W$3)+(INDEX(vibofnepr_NORM,$A5,W$3)-INDEX(vibofnepr_NULL,$A5,W$3))*(1-INDEX(Expl_zatrat_fact,1,W$6)/'Лист2_прогнозные цены'!W6))*0.01+W9+W11</f>
        <v>23467658.610891886</v>
      </c>
      <c r="Y7" s="27">
        <f>X7*(100-INDEX(vibofnepr_NORM,$A5,X$3)+(INDEX(vibofnepr_NORM,$A5,X$3)-INDEX(vibofnepr_NULL,$A5,X$3))*(1-INDEX(Expl_zatrat_fact,1,X$6)/'Лист2_прогнозные цены'!X6))*0.01+X9+X11</f>
        <v>23525364.52677438</v>
      </c>
      <c r="Z7" s="27">
        <f>Y7*(100-INDEX(vibofnepr_NORM,$A5,Y$3)+(INDEX(vibofnepr_NORM,$A5,Y$3)-INDEX(vibofnepr_NULL,$A5,Y$3))*(1-INDEX(Expl_zatrat_fact,1,Y$6)/'Лист2_прогнозные цены'!Y6))*0.01+Y9+Y11</f>
        <v>23578010.479549527</v>
      </c>
      <c r="AA7" s="27">
        <f>Z7*(100-INDEX(vibofnepr_NORM,$A5,Z$3)+(INDEX(vibofnepr_NORM,$A5,Z$3)-INDEX(vibofnepr_NULL,$A5,Z$3))*(1-INDEX(Expl_zatrat_fact,1,Z$6)/'Лист2_прогнозные цены'!Z6))*0.01+Z9+Z11</f>
        <v>23699773.137530677</v>
      </c>
      <c r="AB7" s="27">
        <f>AA7*(100-INDEX(vibofnepr_NORM,$A5,AA$3)+(INDEX(vibofnepr_NORM,$A5,AA$3)-INDEX(vibofnepr_NULL,$A5,AA$3))*(1-INDEX(Expl_zatrat_fact,1,AA$6)/'Лист2_прогнозные цены'!AA6))*0.01+AA9+AA11</f>
        <v>23927116.136268113</v>
      </c>
      <c r="AC7" s="27">
        <f>AB7*(100-INDEX(vibofnepr_NORM,$A5,AB$3)+(INDEX(vibofnepr_NORM,$A5,AB$3)-INDEX(vibofnepr_NULL,$A5,AB$3))*(1-INDEX(Expl_zatrat_fact,1,AB$6)/'Лист2_прогнозные цены'!AB6))*0.01+AB9+AB11</f>
        <v>24226400.943038341</v>
      </c>
      <c r="AD7" s="27">
        <f>AC7*(100-INDEX(vibofnepr_NORM,$A5,AC$3)+(INDEX(vibofnepr_NORM,$A5,AC$3)-INDEX(vibofnepr_NULL,$A5,AC$3))*(1-INDEX(Expl_zatrat_fact,1,AC$6)/'Лист2_прогнозные цены'!AC6))*0.01+AC9+AC11</f>
        <v>24616620.846448045</v>
      </c>
      <c r="AE7" s="27">
        <f>AD7*(100-INDEX(vibofnepr_NORM,$A5,AD$3)+(INDEX(vibofnepr_NORM,$A5,AD$3)-INDEX(vibofnepr_NULL,$A5,AD$3))*(1-INDEX(Expl_zatrat_fact,1,AD$6)/'Лист2_прогнозные цены'!AD6))*0.01+AD9+AD11</f>
        <v>24892000.431018393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4182427.8490992347</v>
      </c>
      <c r="P8" s="48">
        <f t="shared" si="1"/>
        <v>4176699.4747155886</v>
      </c>
      <c r="Q8" s="48">
        <f t="shared" si="1"/>
        <v>4166762.4605484423</v>
      </c>
      <c r="R8" s="48">
        <f t="shared" si="1"/>
        <v>4155370.3618838014</v>
      </c>
      <c r="S8" s="48">
        <f t="shared" si="1"/>
        <v>4231027.3379580341</v>
      </c>
      <c r="T8" s="48">
        <f t="shared" si="1"/>
        <v>4304017.4064927772</v>
      </c>
      <c r="U8" s="48">
        <f t="shared" si="1"/>
        <v>4374237.6183892675</v>
      </c>
      <c r="V8" s="48">
        <f t="shared" si="1"/>
        <v>4412971.4161171233</v>
      </c>
      <c r="W8" s="48">
        <f t="shared" si="1"/>
        <v>4444541.1021862458</v>
      </c>
      <c r="X8" s="48">
        <f t="shared" si="1"/>
        <v>4458855.136069458</v>
      </c>
      <c r="Y8" s="48">
        <f t="shared" si="1"/>
        <v>4469819.2600871325</v>
      </c>
      <c r="Z8" s="48">
        <f t="shared" si="1"/>
        <v>4479821.9911144106</v>
      </c>
      <c r="AA8" s="48">
        <f t="shared" si="1"/>
        <v>4502956.8961308291</v>
      </c>
      <c r="AB8" s="48">
        <f t="shared" si="1"/>
        <v>4546152.0658909418</v>
      </c>
      <c r="AC8" s="48">
        <f t="shared" si="1"/>
        <v>4603016.1791772852</v>
      </c>
      <c r="AD8" s="48">
        <f t="shared" si="1"/>
        <v>4677157.9608251285</v>
      </c>
      <c r="AE8" s="48">
        <f t="shared" si="1"/>
        <v>4729480.0818934944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126081</v>
      </c>
      <c r="O9" s="293">
        <f>'распределение '!L700</f>
        <v>167371</v>
      </c>
      <c r="P9" s="29">
        <f>'распределение '!M700</f>
        <v>182106</v>
      </c>
      <c r="Q9" s="29">
        <f>'распределение '!N700</f>
        <v>189987</v>
      </c>
      <c r="R9" s="29">
        <f>'распределение '!O700</f>
        <v>258193</v>
      </c>
      <c r="S9" s="29">
        <f>'распределение '!P700</f>
        <v>376729</v>
      </c>
      <c r="T9" s="29">
        <f>'распределение '!Q700</f>
        <v>428186</v>
      </c>
      <c r="U9" s="29">
        <f>'распределение '!R700</f>
        <v>355296</v>
      </c>
      <c r="V9" s="29">
        <f>'распределение '!S700</f>
        <v>280431</v>
      </c>
      <c r="W9" s="29">
        <f>'распределение '!T700</f>
        <v>235016</v>
      </c>
      <c r="X9" s="29">
        <f>'распределение '!U700</f>
        <v>225021</v>
      </c>
      <c r="Y9" s="29">
        <f>'распределение '!V700</f>
        <v>225908</v>
      </c>
      <c r="Z9" s="29">
        <f>'распределение '!W700</f>
        <v>292201</v>
      </c>
      <c r="AA9" s="29">
        <f>'распределение '!X700</f>
        <v>369542</v>
      </c>
      <c r="AB9" s="29">
        <f>'распределение '!Y700</f>
        <v>486989</v>
      </c>
      <c r="AC9" s="29">
        <f>'распределение '!Z700</f>
        <v>537139</v>
      </c>
      <c r="AD9" s="29">
        <f>'распределение '!AA700</f>
        <v>351779</v>
      </c>
      <c r="AE9" s="29">
        <f>'распределение '!AB700</f>
        <v>248920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4029043.0980848046</v>
      </c>
      <c r="P10" s="77">
        <f t="shared" si="2"/>
        <v>4023524.803901046</v>
      </c>
      <c r="Q10" s="77">
        <f t="shared" si="2"/>
        <v>4013952.2159712068</v>
      </c>
      <c r="R10" s="77">
        <f t="shared" si="2"/>
        <v>4002977.9067533305</v>
      </c>
      <c r="S10" s="77">
        <f t="shared" si="2"/>
        <v>4075860.2679731422</v>
      </c>
      <c r="T10" s="77">
        <f t="shared" si="2"/>
        <v>4146173.526795283</v>
      </c>
      <c r="U10" s="77">
        <f t="shared" si="2"/>
        <v>4213818.5096366582</v>
      </c>
      <c r="V10" s="77">
        <f t="shared" si="2"/>
        <v>4251131.7989577502</v>
      </c>
      <c r="W10" s="77">
        <f t="shared" si="2"/>
        <v>4281543.7104968587</v>
      </c>
      <c r="X10" s="77">
        <f t="shared" si="2"/>
        <v>4295332.7970044296</v>
      </c>
      <c r="Y10" s="77">
        <f t="shared" si="2"/>
        <v>4305894.8269530088</v>
      </c>
      <c r="Z10" s="77">
        <f t="shared" si="2"/>
        <v>4315530.7216681158</v>
      </c>
      <c r="AA10" s="77">
        <f t="shared" si="2"/>
        <v>4337817.1860721158</v>
      </c>
      <c r="AB10" s="77">
        <f t="shared" si="2"/>
        <v>4379428.2327827169</v>
      </c>
      <c r="AC10" s="77">
        <f t="shared" si="2"/>
        <v>4434206.9334396552</v>
      </c>
      <c r="AD10" s="77">
        <f t="shared" si="2"/>
        <v>4531133.2320488347</v>
      </c>
      <c r="AE10" s="77">
        <f t="shared" si="2"/>
        <v>4607756.6538004465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53137.276715701468</v>
      </c>
      <c r="P14" s="27">
        <f>O14*(100-INDEX(vibofnepr_NORM,$A12,O$3)+(INDEX(vibofnepr_NORM,$A12,O$3)-INDEX(vibofnepr_NULL,$A12,O$3))*(1-INDEX(Expl_zatrat_fact,2,O$6)/'Лист2_прогнозные цены'!O14))*0.01+O17</f>
        <v>53264.699283755705</v>
      </c>
      <c r="Q14" s="27">
        <f>P14*(100-INDEX(vibofnepr_NORM,$A12,P$3)+(INDEX(vibofnepr_NORM,$A12,P$3)-INDEX(vibofnepr_NULL,$A12,P$3))*(1-INDEX(Expl_zatrat_fact,2,P$6)/'Лист2_прогнозные цены'!P14))*0.01+P17</f>
        <v>53333.614571249716</v>
      </c>
      <c r="R14" s="27">
        <f>Q14*(100-INDEX(vibofnepr_NORM,$A12,Q$3)+(INDEX(vibofnepr_NORM,$A12,Q$3)-INDEX(vibofnepr_NULL,$A12,Q$3))*(1-INDEX(Expl_zatrat_fact,2,Q$6)/'Лист2_прогнозные цены'!Q14))*0.01+Q17</f>
        <v>53338.358272223653</v>
      </c>
      <c r="S14" s="27">
        <f>R14*(100-INDEX(vibofnepr_NORM,$A12,R$3)+(INDEX(vibofnepr_NORM,$A12,R$3)-INDEX(vibofnepr_NULL,$A12,R$3))*(1-INDEX(Expl_zatrat_fact,2,R$6)/'Лист2_прогнозные цены'!R14))*0.01+R17</f>
        <v>52480.300542143275</v>
      </c>
      <c r="T14" s="27">
        <f>S14*(100-INDEX(vibofnepr_NORM,$A12,S$3)+(INDEX(vibofnepr_NORM,$A12,S$3)-INDEX(vibofnepr_NULL,$A12,S$3))*(1-INDEX(Expl_zatrat_fact,2,S$6)/'Лист2_прогнозные цены'!S14))*0.01+S17</f>
        <v>52303.670890303394</v>
      </c>
      <c r="U14" s="27">
        <f>T14*(100-INDEX(vibofnepr_NORM,$A12,T$3)+(INDEX(vibofnepr_NORM,$A12,T$3)-INDEX(vibofnepr_NULL,$A12,T$3))*(1-INDEX(Expl_zatrat_fact,2,T$6)/'Лист2_прогнозные цены'!T14))*0.01+T17</f>
        <v>52656.234340862924</v>
      </c>
      <c r="V14" s="27">
        <f>U14*(100-INDEX(vibofnepr_NORM,$A12,U$3)+(INDEX(vibofnepr_NORM,$A12,U$3)-INDEX(vibofnepr_NULL,$A12,U$3))*(1-INDEX(Expl_zatrat_fact,2,U$6)/'Лист2_прогнозные цены'!U14))*0.01+U17</f>
        <v>52749.074074229153</v>
      </c>
      <c r="W14" s="27">
        <f>V14*(100-INDEX(vibofnepr_NORM,$A12,V$3)+(INDEX(vibofnepr_NORM,$A12,V$3)-INDEX(vibofnepr_NULL,$A12,V$3))*(1-INDEX(Expl_zatrat_fact,2,V$6)/'Лист2_прогнозные цены'!V14))*0.01+V17</f>
        <v>52562.765432287168</v>
      </c>
      <c r="X14" s="27">
        <f>W14*(100-INDEX(vibofnepr_NORM,$A12,W$3)+(INDEX(vibofnepr_NORM,$A12,W$3)-INDEX(vibofnepr_NULL,$A12,W$3))*(1-INDEX(Expl_zatrat_fact,2,W$6)/'Лист2_прогнозные цены'!W14))*0.01+W17</f>
        <v>52206.144427509935</v>
      </c>
      <c r="Y14" s="27">
        <f>X14*(100-INDEX(vibofnepr_NORM,$A12,X$3)+(INDEX(vibofnepr_NORM,$A12,X$3)-INDEX(vibofnepr_NULL,$A12,X$3))*(1-INDEX(Expl_zatrat_fact,2,X$6)/'Лист2_прогнозные цены'!X14))*0.01+X17</f>
        <v>51942.024129554418</v>
      </c>
      <c r="Z14" s="27">
        <f>Y14*(100-INDEX(vibofnepr_NORM,$A12,Y$3)+(INDEX(vibofnepr_NORM,$A12,Y$3)-INDEX(vibofnepr_NULL,$A12,Y$3))*(1-INDEX(Expl_zatrat_fact,2,Y$6)/'Лист2_прогнозные цены'!Y14))*0.01+Y17</f>
        <v>52038.91918815946</v>
      </c>
      <c r="AA14" s="27">
        <f>Z14*(100-INDEX(vibofnepr_NORM,$A12,Z$3)+(INDEX(vibofnepr_NORM,$A12,Z$3)-INDEX(vibofnepr_NULL,$A12,Z$3))*(1-INDEX(Expl_zatrat_fact,2,Z$6)/'Лист2_прогнозные цены'!Z14))*0.01+Z17</f>
        <v>51510.34426123491</v>
      </c>
      <c r="AB14" s="27">
        <f>AA14*(100-INDEX(vibofnepr_NORM,$A12,AA$3)+(INDEX(vibofnepr_NORM,$A12,AA$3)-INDEX(vibofnepr_NULL,$A12,AA$3))*(1-INDEX(Expl_zatrat_fact,2,AA$6)/'Лист2_прогнозные цены'!AA14))*0.01+AA17</f>
        <v>50667.706809746385</v>
      </c>
      <c r="AC14" s="27">
        <f>AB14*(100-INDEX(vibofnepr_NORM,$A12,AB$3)+(INDEX(vibofnepr_NORM,$A12,AB$3)-INDEX(vibofnepr_NULL,$A12,AB$3))*(1-INDEX(Expl_zatrat_fact,2,AB$6)/'Лист2_прогнозные цены'!AB14))*0.01+AB17</f>
        <v>49768.741507456645</v>
      </c>
      <c r="AD14" s="27">
        <f>AC14*(100-INDEX(vibofnepr_NORM,$A12,AC$3)+(INDEX(vibofnepr_NORM,$A12,AC$3)-INDEX(vibofnepr_NULL,$A12,AC$3))*(1-INDEX(Expl_zatrat_fact,2,AC$6)/'Лист2_прогнозные цены'!AC14))*0.01+AC17</f>
        <v>48970.474781308287</v>
      </c>
      <c r="AE14" s="27">
        <f>AD14*(100-INDEX(vibofnepr_NORM,$A12,AD$3)+(INDEX(vibofnepr_NORM,$A12,AD$3)-INDEX(vibofnepr_NULL,$A12,AD$3))*(1-INDEX(Expl_zatrat_fact,2,AD$6)/'Лист2_прогнозные цены'!AD14))*0.01+AD17</f>
        <v>48397.75451999822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10096.082575983279</v>
      </c>
      <c r="P15" s="21">
        <f t="shared" si="4"/>
        <v>10120.292863913584</v>
      </c>
      <c r="Q15" s="21">
        <f t="shared" si="4"/>
        <v>10133.386768537446</v>
      </c>
      <c r="R15" s="21">
        <f t="shared" si="4"/>
        <v>10134.288071722494</v>
      </c>
      <c r="S15" s="21">
        <f t="shared" si="4"/>
        <v>9971.2571030072231</v>
      </c>
      <c r="T15" s="21">
        <f t="shared" si="4"/>
        <v>9937.6974691576452</v>
      </c>
      <c r="U15" s="21">
        <f t="shared" si="4"/>
        <v>10004.684524763956</v>
      </c>
      <c r="V15" s="21">
        <f t="shared" si="4"/>
        <v>10022.324074103539</v>
      </c>
      <c r="W15" s="21">
        <f t="shared" si="4"/>
        <v>9986.9254321345616</v>
      </c>
      <c r="X15" s="21">
        <f t="shared" si="4"/>
        <v>9919.1674412268876</v>
      </c>
      <c r="Y15" s="21">
        <f t="shared" si="4"/>
        <v>9868.9845846153403</v>
      </c>
      <c r="Z15" s="21">
        <f t="shared" si="4"/>
        <v>9887.3946457502971</v>
      </c>
      <c r="AA15" s="21">
        <f t="shared" si="4"/>
        <v>9786.965409634633</v>
      </c>
      <c r="AB15" s="21">
        <f t="shared" si="4"/>
        <v>9626.8642938518133</v>
      </c>
      <c r="AC15" s="21">
        <f t="shared" si="4"/>
        <v>9456.0608864167625</v>
      </c>
      <c r="AD15" s="21">
        <f t="shared" si="4"/>
        <v>9304.3902084485744</v>
      </c>
      <c r="AE15" s="21">
        <f t="shared" si="4"/>
        <v>9195.5733587996619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736374.28172017494</v>
      </c>
      <c r="P16" s="21">
        <f t="shared" si="5"/>
        <v>738140.09863487876</v>
      </c>
      <c r="Q16" s="21">
        <f t="shared" si="5"/>
        <v>739095.12396670843</v>
      </c>
      <c r="R16" s="21">
        <f t="shared" si="5"/>
        <v>739160.86198742152</v>
      </c>
      <c r="S16" s="21">
        <f t="shared" si="5"/>
        <v>727269.93185859767</v>
      </c>
      <c r="T16" s="21">
        <f t="shared" si="5"/>
        <v>724822.20512054977</v>
      </c>
      <c r="U16" s="21">
        <f t="shared" si="5"/>
        <v>729708.01549159281</v>
      </c>
      <c r="V16" s="21">
        <f t="shared" si="5"/>
        <v>730994.58484926668</v>
      </c>
      <c r="W16" s="21">
        <f t="shared" si="5"/>
        <v>728412.72704871895</v>
      </c>
      <c r="X16" s="21">
        <f t="shared" si="5"/>
        <v>723470.68725160672</v>
      </c>
      <c r="Y16" s="21">
        <f t="shared" si="5"/>
        <v>719810.51859570632</v>
      </c>
      <c r="Z16" s="21">
        <f t="shared" si="5"/>
        <v>721153.28649034793</v>
      </c>
      <c r="AA16" s="21">
        <f t="shared" si="5"/>
        <v>713828.31603256846</v>
      </c>
      <c r="AB16" s="21">
        <f t="shared" si="5"/>
        <v>702151.07951534528</v>
      </c>
      <c r="AC16" s="21">
        <f t="shared" si="5"/>
        <v>689693.25386675762</v>
      </c>
      <c r="AD16" s="21">
        <f t="shared" si="5"/>
        <v>682472.21211863367</v>
      </c>
      <c r="AE16" s="21">
        <f>AE14*INDEX(TrudZa,$A$12,AE$3)*INDEX(BazZpNS,2,2)*INDEX(CumIndFZP,$A$12,AE$3)</f>
        <v>678308.42349861294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1079</v>
      </c>
      <c r="O17" s="77">
        <f t="shared" si="6"/>
        <v>1261</v>
      </c>
      <c r="P17" s="77">
        <f t="shared" si="6"/>
        <v>1240</v>
      </c>
      <c r="Q17" s="77">
        <f t="shared" si="6"/>
        <v>1199</v>
      </c>
      <c r="R17" s="77">
        <f t="shared" si="6"/>
        <v>295</v>
      </c>
      <c r="S17" s="77">
        <f t="shared" si="6"/>
        <v>874</v>
      </c>
      <c r="T17" s="77">
        <f t="shared" si="6"/>
        <v>1301</v>
      </c>
      <c r="U17" s="77">
        <f t="shared" si="6"/>
        <v>1020</v>
      </c>
      <c r="V17" s="77">
        <f t="shared" si="6"/>
        <v>815</v>
      </c>
      <c r="W17" s="77">
        <f t="shared" si="6"/>
        <v>645</v>
      </c>
      <c r="X17" s="77">
        <f t="shared" si="6"/>
        <v>737</v>
      </c>
      <c r="Y17" s="77">
        <f t="shared" si="6"/>
        <v>1044</v>
      </c>
      <c r="Z17" s="77">
        <f t="shared" si="6"/>
        <v>210</v>
      </c>
      <c r="AA17" s="77">
        <f t="shared" si="6"/>
        <v>0</v>
      </c>
      <c r="AB17" s="77">
        <f t="shared" si="6"/>
        <v>0</v>
      </c>
      <c r="AC17" s="77">
        <f t="shared" si="6"/>
        <v>0</v>
      </c>
      <c r="AD17" s="77">
        <f t="shared" si="6"/>
        <v>0</v>
      </c>
      <c r="AE17" s="77">
        <f t="shared" si="6"/>
        <v>0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199067.58925914596</v>
      </c>
      <c r="P18" s="27">
        <f t="shared" si="7"/>
        <v>199544.95100983334</v>
      </c>
      <c r="Q18" s="27">
        <f t="shared" si="7"/>
        <v>199803.12758553427</v>
      </c>
      <c r="R18" s="27">
        <f t="shared" si="7"/>
        <v>199820.8988597774</v>
      </c>
      <c r="S18" s="27">
        <f t="shared" si="7"/>
        <v>196606.36672095212</v>
      </c>
      <c r="T18" s="27">
        <f t="shared" si="7"/>
        <v>195944.66101910424</v>
      </c>
      <c r="U18" s="27">
        <f t="shared" si="7"/>
        <v>197265.46555598846</v>
      </c>
      <c r="V18" s="27">
        <f t="shared" si="7"/>
        <v>197613.27001739433</v>
      </c>
      <c r="W18" s="27">
        <f t="shared" si="7"/>
        <v>196915.30402248708</v>
      </c>
      <c r="X18" s="27">
        <f t="shared" si="7"/>
        <v>195579.2987153276</v>
      </c>
      <c r="Y18" s="27">
        <f t="shared" si="7"/>
        <v>194589.8277781978</v>
      </c>
      <c r="Z18" s="27">
        <f t="shared" si="7"/>
        <v>194952.82465948001</v>
      </c>
      <c r="AA18" s="27">
        <f t="shared" si="7"/>
        <v>192972.63028465977</v>
      </c>
      <c r="AB18" s="27">
        <f t="shared" si="7"/>
        <v>189815.86696416154</v>
      </c>
      <c r="AC18" s="27">
        <f t="shared" si="7"/>
        <v>186448.08324216364</v>
      </c>
      <c r="AD18" s="27">
        <f t="shared" si="7"/>
        <v>184703.67220092102</v>
      </c>
      <c r="AE18" s="27">
        <f t="shared" si="7"/>
        <v>183783.44119870474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199067.58925914596</v>
      </c>
      <c r="P19" s="21">
        <f t="shared" si="8"/>
        <v>199544.95100983334</v>
      </c>
      <c r="Q19" s="21">
        <f t="shared" si="8"/>
        <v>199803.12758553427</v>
      </c>
      <c r="R19" s="21">
        <f t="shared" si="8"/>
        <v>199820.8988597774</v>
      </c>
      <c r="S19" s="21">
        <f t="shared" si="8"/>
        <v>196606.36672095212</v>
      </c>
      <c r="T19" s="21">
        <f t="shared" si="8"/>
        <v>195944.66101910424</v>
      </c>
      <c r="U19" s="21">
        <f t="shared" si="8"/>
        <v>197265.46555598846</v>
      </c>
      <c r="V19" s="21">
        <f t="shared" si="8"/>
        <v>197613.27001739433</v>
      </c>
      <c r="W19" s="21">
        <f t="shared" si="8"/>
        <v>196915.30402248708</v>
      </c>
      <c r="X19" s="21">
        <f t="shared" si="8"/>
        <v>195579.2987153276</v>
      </c>
      <c r="Y19" s="21">
        <f t="shared" si="8"/>
        <v>194589.8277781978</v>
      </c>
      <c r="Z19" s="21">
        <f t="shared" si="8"/>
        <v>194952.82465948001</v>
      </c>
      <c r="AA19" s="21">
        <f t="shared" si="8"/>
        <v>192972.63028465977</v>
      </c>
      <c r="AB19" s="21">
        <f t="shared" si="8"/>
        <v>189815.86696416154</v>
      </c>
      <c r="AC19" s="21">
        <f t="shared" si="8"/>
        <v>186448.08324216364</v>
      </c>
      <c r="AD19" s="21">
        <f t="shared" si="8"/>
        <v>184703.67220092102</v>
      </c>
      <c r="AE19" s="21">
        <f t="shared" si="8"/>
        <v>183783.44119870474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1.0953476881555355</v>
      </c>
      <c r="P20" s="21">
        <f t="shared" si="9"/>
        <v>1.0979743191002072</v>
      </c>
      <c r="Q20" s="21">
        <f t="shared" si="9"/>
        <v>1.0993949075364382</v>
      </c>
      <c r="R20" s="21">
        <f t="shared" si="9"/>
        <v>1.0994926920338055</v>
      </c>
      <c r="S20" s="21">
        <f t="shared" si="9"/>
        <v>1.0818050797013916</v>
      </c>
      <c r="T20" s="21">
        <f t="shared" si="9"/>
        <v>1.0781641162805966</v>
      </c>
      <c r="U20" s="21">
        <f t="shared" si="9"/>
        <v>1.085431699122011</v>
      </c>
      <c r="V20" s="21">
        <f t="shared" si="9"/>
        <v>1.0873454552193691</v>
      </c>
      <c r="W20" s="21">
        <f t="shared" si="9"/>
        <v>1.0835049734926447</v>
      </c>
      <c r="X20" s="21">
        <f t="shared" si="9"/>
        <v>1.0761537500714597</v>
      </c>
      <c r="Y20" s="21">
        <f t="shared" si="9"/>
        <v>1.0707092942084246</v>
      </c>
      <c r="Z20" s="21">
        <f t="shared" si="9"/>
        <v>1.0727066449383946</v>
      </c>
      <c r="AA20" s="21">
        <f t="shared" si="9"/>
        <v>1.061810841464659</v>
      </c>
      <c r="AB20" s="21">
        <f t="shared" si="9"/>
        <v>1.0444410957515051</v>
      </c>
      <c r="AC20" s="21">
        <f t="shared" si="9"/>
        <v>1.0259102333051024</v>
      </c>
      <c r="AD20" s="21">
        <f t="shared" si="9"/>
        <v>1.0094551255716695</v>
      </c>
      <c r="AE20" s="21">
        <f t="shared" si="9"/>
        <v>0.99764933022498314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150925.66090898652</v>
      </c>
      <c r="P24" s="21">
        <f>O24*(100-INDEX(vibofnepr_NORM,$A22,O$3)+(INDEX(vibofnepr_NORM,$A22,O$3)-INDEX(vibofnepr_NULL,$A22,O$3))*(1-INDEX(Expl_zatrat_fact,3,O$3)/'Лист2_прогнозные цены'!O23))*0.01+O28</f>
        <v>150217.2689171964</v>
      </c>
      <c r="Q24" s="21">
        <f>P24*(100-INDEX(vibofnepr_NORM,$A22,P$3)+(INDEX(vibofnepr_NORM,$A22,P$3)-INDEX(vibofnepr_NULL,$A22,P$3))*(1-INDEX(Expl_zatrat_fact,3,P$3)/'Лист2_прогнозные цены'!P23))*0.01+P28</f>
        <v>149298.79996813563</v>
      </c>
      <c r="R24" s="21">
        <f>Q24*(100-INDEX(vibofnepr_NORM,$A22,Q$3)+(INDEX(vibofnepr_NORM,$A22,Q$3)-INDEX(vibofnepr_NULL,$A22,Q$3))*(1-INDEX(Expl_zatrat_fact,3,Q$3)/'Лист2_прогнозные цены'!Q23))*0.01+Q28</f>
        <v>148370.69382483599</v>
      </c>
      <c r="S24" s="21">
        <f>R24*(100-INDEX(vibofnepr_NORM,$A22,R$3)+(INDEX(vibofnepr_NORM,$A22,R$3)-INDEX(vibofnepr_NULL,$A22,R$3))*(1-INDEX(Expl_zatrat_fact,3,R$3)/'Лист2_прогнозные цены'!R23))*0.01+R28</f>
        <v>148521.71991048308</v>
      </c>
      <c r="T24" s="21">
        <f>S24*(100-INDEX(vibofnepr_NORM,$A22,S$3)+(INDEX(vibofnepr_NORM,$A22,S$3)-INDEX(vibofnepr_NULL,$A22,S$3))*(1-INDEX(Expl_zatrat_fact,3,S$3)/'Лист2_прогнозные цены'!S23))*0.01+S28</f>
        <v>150662.02598673329</v>
      </c>
      <c r="U24" s="21">
        <f>T24*(100-INDEX(vibofnepr_NORM,$A22,T$3)+(INDEX(vibofnepr_NORM,$A22,T$3)-INDEX(vibofnepr_NULL,$A22,T$3))*(1-INDEX(Expl_zatrat_fact,3,T$3)/'Лист2_прогнозные цены'!T23))*0.01+T28</f>
        <v>153782.11997964108</v>
      </c>
      <c r="V24" s="21">
        <f>U24*(100-INDEX(vibofnepr_NORM,$A22,U$3)+(INDEX(vibofnepr_NORM,$A22,U$3)-INDEX(vibofnepr_NULL,$A22,U$3))*(1-INDEX(Expl_zatrat_fact,3,U$3)/'Лист2_прогнозные цены'!U23))*0.01+U28</f>
        <v>156140.49946058518</v>
      </c>
      <c r="W24" s="21">
        <f>V24*(100-INDEX(vibofnepr_NORM,$A22,V$3)+(INDEX(vibofnepr_NORM,$A22,V$3)-INDEX(vibofnepr_NULL,$A22,V$3))*(1-INDEX(Expl_zatrat_fact,3,V$3)/'Лист2_прогнозные цены'!V23))*0.01+V28</f>
        <v>157127.33702903311</v>
      </c>
      <c r="X24" s="21">
        <f>W24*(100-INDEX(vibofnepr_NORM,$A22,W$3)+(INDEX(vibofnepr_NORM,$A22,W$3)-INDEX(vibofnepr_NULL,$A22,W$3))*(1-INDEX(Expl_zatrat_fact,3,W$3)/'Лист2_прогнозные цены'!W23))*0.01+W28</f>
        <v>157452.01245589936</v>
      </c>
      <c r="Y24" s="21">
        <f>X24*(100-INDEX(vibofnepr_NORM,$A22,X$3)+(INDEX(vibofnepr_NORM,$A22,X$3)-INDEX(vibofnepr_NULL,$A22,X$3))*(1-INDEX(Expl_zatrat_fact,3,X$3)/'Лист2_прогнозные цены'!X23))*0.01+X28</f>
        <v>157422.07902383653</v>
      </c>
      <c r="Z24" s="21">
        <f>Y24*(100-INDEX(vibofnepr_NORM,$A22,Y$3)+(INDEX(vibofnepr_NORM,$A22,Y$3)-INDEX(vibofnepr_NULL,$A22,Y$3))*(1-INDEX(Expl_zatrat_fact,3,Y$3)/'Лист2_прогнозные цены'!Y23))*0.01+Y28</f>
        <v>156756.73845112318</v>
      </c>
      <c r="AA24" s="21">
        <f>Z24*(100-INDEX(vibofnepr_NORM,$A22,Z$3)+(INDEX(vibofnepr_NORM,$A22,Z$3)-INDEX(vibofnepr_NULL,$A22,Z$3))*(1-INDEX(Expl_zatrat_fact,3,Z$3)/'Лист2_прогнозные цены'!Z23))*0.01+Z28</f>
        <v>155417.14506170229</v>
      </c>
      <c r="AB24" s="21">
        <f>AA24*(100-INDEX(vibofnepr_NORM,$A22,AA$3)+(INDEX(vibofnepr_NORM,$A22,AA$3)-INDEX(vibofnepr_NULL,$A22,AA$3))*(1-INDEX(Expl_zatrat_fact,3,AA$3)/'Лист2_прогнозные цены'!AA23))*0.01+AA28</f>
        <v>155136.03705944936</v>
      </c>
      <c r="AC24" s="21">
        <f>AB24*(100-INDEX(vibofnepr_NORM,$A22,AB$3)+(INDEX(vibofnepr_NORM,$A22,AB$3)-INDEX(vibofnepr_NULL,$A22,AB$3))*(1-INDEX(Expl_zatrat_fact,3,AB$3)/'Лист2_прогнозные цены'!AB23))*0.01+AB28</f>
        <v>155855.15180047657</v>
      </c>
      <c r="AD24" s="21">
        <f>AC24*(100-INDEX(vibofnepr_NORM,$A22,AC$3)+(INDEX(vibofnepr_NORM,$A22,AC$3)-INDEX(vibofnepr_NULL,$A22,AC$3))*(1-INDEX(Expl_zatrat_fact,3,AC$3)/'Лист2_прогнозные цены'!AC23))*0.01+AC28</f>
        <v>156654.98469078451</v>
      </c>
      <c r="AE24" s="21">
        <f>AD24*(100-INDEX(vibofnepr_NORM,$A22,AD$3)+(INDEX(vibofnepr_NORM,$A22,AD$3)-INDEX(vibofnepr_NULL,$A22,AD$3))*(1-INDEX(Expl_zatrat_fact,3,AD$3)/'Лист2_прогнозные цены'!AD23))*0.01+AD28</f>
        <v>158616.43484387666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4678695.4881785819</v>
      </c>
      <c r="P26" s="21">
        <f t="shared" si="10"/>
        <v>4656735.3364330884</v>
      </c>
      <c r="Q26" s="21">
        <f t="shared" si="10"/>
        <v>4628262.7990122046</v>
      </c>
      <c r="R26" s="21">
        <f t="shared" si="10"/>
        <v>4599491.5085699158</v>
      </c>
      <c r="S26" s="21">
        <f t="shared" si="10"/>
        <v>4604173.3172249757</v>
      </c>
      <c r="T26" s="21">
        <f t="shared" si="10"/>
        <v>4670522.8055887325</v>
      </c>
      <c r="U26" s="21">
        <f t="shared" si="10"/>
        <v>4767245.7193688732</v>
      </c>
      <c r="V26" s="21">
        <f t="shared" si="10"/>
        <v>4840355.4832781404</v>
      </c>
      <c r="W26" s="21">
        <f t="shared" si="10"/>
        <v>4870947.4479000261</v>
      </c>
      <c r="X26" s="21">
        <f t="shared" si="10"/>
        <v>4881012.3861328801</v>
      </c>
      <c r="Y26" s="21">
        <f t="shared" si="10"/>
        <v>4880084.4497389328</v>
      </c>
      <c r="Z26" s="21">
        <f t="shared" si="10"/>
        <v>4859458.8919848185</v>
      </c>
      <c r="AA26" s="21">
        <f t="shared" si="10"/>
        <v>4817931.4969127709</v>
      </c>
      <c r="AB26" s="21">
        <f t="shared" si="10"/>
        <v>4809217.1488429299</v>
      </c>
      <c r="AC26" s="21">
        <f t="shared" si="10"/>
        <v>4831509.7058147732</v>
      </c>
      <c r="AD26" s="21">
        <f t="shared" si="10"/>
        <v>4856304.5254143197</v>
      </c>
      <c r="AE26" s="21">
        <f t="shared" si="10"/>
        <v>4917109.4801601768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1813509.2225572977</v>
      </c>
      <c r="P27" s="27">
        <f t="shared" si="11"/>
        <v>1804997.2478370289</v>
      </c>
      <c r="Q27" s="27">
        <f t="shared" si="11"/>
        <v>1793961.0072155048</v>
      </c>
      <c r="R27" s="27">
        <f t="shared" si="11"/>
        <v>1782808.9669312416</v>
      </c>
      <c r="S27" s="27">
        <f t="shared" si="11"/>
        <v>1784623.6828484568</v>
      </c>
      <c r="T27" s="27">
        <f t="shared" si="11"/>
        <v>1810341.4089461798</v>
      </c>
      <c r="U27" s="27">
        <f t="shared" si="11"/>
        <v>1847832.1788875225</v>
      </c>
      <c r="V27" s="27">
        <f t="shared" si="11"/>
        <v>1876170.2554824708</v>
      </c>
      <c r="W27" s="27">
        <f t="shared" si="11"/>
        <v>1888028.0073105416</v>
      </c>
      <c r="X27" s="27">
        <f t="shared" si="11"/>
        <v>1891929.2781574833</v>
      </c>
      <c r="Y27" s="27">
        <f t="shared" si="11"/>
        <v>1891569.6007190561</v>
      </c>
      <c r="Z27" s="27">
        <f t="shared" si="11"/>
        <v>1883574.9279941518</v>
      </c>
      <c r="AA27" s="27">
        <f t="shared" si="11"/>
        <v>1867478.4938188093</v>
      </c>
      <c r="AB27" s="27">
        <f t="shared" si="11"/>
        <v>1864100.7252435384</v>
      </c>
      <c r="AC27" s="27">
        <f t="shared" si="11"/>
        <v>1872741.5435581668</v>
      </c>
      <c r="AD27" s="27">
        <f t="shared" si="11"/>
        <v>1895138.0528868583</v>
      </c>
      <c r="AE27" s="27">
        <f t="shared" si="11"/>
        <v>1931900.5627928069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3133</v>
      </c>
      <c r="O28" s="126">
        <f t="shared" si="12"/>
        <v>2558</v>
      </c>
      <c r="P28" s="15">
        <f t="shared" si="12"/>
        <v>2426</v>
      </c>
      <c r="Q28" s="15">
        <f t="shared" si="12"/>
        <v>2450</v>
      </c>
      <c r="R28" s="15">
        <f t="shared" si="12"/>
        <v>3378</v>
      </c>
      <c r="S28" s="15">
        <f t="shared" si="12"/>
        <v>5192</v>
      </c>
      <c r="T28" s="15">
        <f t="shared" si="12"/>
        <v>6033</v>
      </c>
      <c r="U28" s="15">
        <f t="shared" si="12"/>
        <v>5303</v>
      </c>
      <c r="V28" s="15">
        <f t="shared" si="12"/>
        <v>4106</v>
      </c>
      <c r="W28" s="15">
        <f t="shared" si="12"/>
        <v>3506</v>
      </c>
      <c r="X28" s="15">
        <f t="shared" si="12"/>
        <v>3116</v>
      </c>
      <c r="Y28" s="15">
        <f t="shared" si="12"/>
        <v>2401</v>
      </c>
      <c r="Z28" s="15">
        <f t="shared" si="12"/>
        <v>1558</v>
      </c>
      <c r="AA28" s="15">
        <f t="shared" si="12"/>
        <v>2341</v>
      </c>
      <c r="AB28" s="15">
        <f t="shared" si="12"/>
        <v>2938</v>
      </c>
      <c r="AC28" s="15">
        <f t="shared" si="12"/>
        <v>2789</v>
      </c>
      <c r="AD28" s="15">
        <f t="shared" si="12"/>
        <v>3528</v>
      </c>
      <c r="AE28" s="15">
        <f t="shared" si="12"/>
        <v>1628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692949.37014820229</v>
      </c>
      <c r="P29" s="27">
        <f t="shared" si="13"/>
        <v>689696.90942301776</v>
      </c>
      <c r="Q29" s="27">
        <f t="shared" si="13"/>
        <v>685479.91626281454</v>
      </c>
      <c r="R29" s="27">
        <f t="shared" si="13"/>
        <v>681218.67557281698</v>
      </c>
      <c r="S29" s="27">
        <f t="shared" si="13"/>
        <v>681912.0860259817</v>
      </c>
      <c r="T29" s="27">
        <f t="shared" si="13"/>
        <v>691738.9354731167</v>
      </c>
      <c r="U29" s="27">
        <f t="shared" si="13"/>
        <v>706064.31363722123</v>
      </c>
      <c r="V29" s="27">
        <f t="shared" si="13"/>
        <v>716892.4098406639</v>
      </c>
      <c r="W29" s="27">
        <f t="shared" si="13"/>
        <v>721423.30582863593</v>
      </c>
      <c r="X29" s="27">
        <f t="shared" si="13"/>
        <v>722913.99754530331</v>
      </c>
      <c r="Y29" s="27">
        <f t="shared" si="13"/>
        <v>722776.56330933981</v>
      </c>
      <c r="Z29" s="27">
        <f t="shared" si="13"/>
        <v>719721.76581487129</v>
      </c>
      <c r="AA29" s="27">
        <f t="shared" si="13"/>
        <v>713571.25178125256</v>
      </c>
      <c r="AB29" s="27">
        <f t="shared" si="13"/>
        <v>712280.5924465073</v>
      </c>
      <c r="AC29" s="27">
        <f t="shared" si="13"/>
        <v>715582.28484167659</v>
      </c>
      <c r="AD29" s="27">
        <f t="shared" si="13"/>
        <v>724547.20886741544</v>
      </c>
      <c r="AE29" s="27">
        <f t="shared" si="13"/>
        <v>739017.46952760057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692949.37014820229</v>
      </c>
      <c r="P30" s="21">
        <f t="shared" si="14"/>
        <v>689696.90942301776</v>
      </c>
      <c r="Q30" s="21">
        <f t="shared" si="14"/>
        <v>685479.91626281454</v>
      </c>
      <c r="R30" s="21">
        <f t="shared" si="14"/>
        <v>681218.67557281698</v>
      </c>
      <c r="S30" s="21">
        <f t="shared" si="14"/>
        <v>681912.0860259817</v>
      </c>
      <c r="T30" s="21">
        <f t="shared" si="14"/>
        <v>691738.9354731167</v>
      </c>
      <c r="U30" s="21">
        <f t="shared" si="14"/>
        <v>706064.31363722123</v>
      </c>
      <c r="V30" s="21">
        <f t="shared" si="14"/>
        <v>716892.4098406639</v>
      </c>
      <c r="W30" s="21">
        <f t="shared" si="14"/>
        <v>721423.30582863593</v>
      </c>
      <c r="X30" s="21">
        <f t="shared" si="14"/>
        <v>722913.99754530331</v>
      </c>
      <c r="Y30" s="21">
        <f t="shared" si="14"/>
        <v>722776.56330933981</v>
      </c>
      <c r="Z30" s="21">
        <f t="shared" si="14"/>
        <v>719721.76581487129</v>
      </c>
      <c r="AA30" s="21">
        <f t="shared" si="14"/>
        <v>713571.25178125256</v>
      </c>
      <c r="AB30" s="21">
        <f t="shared" si="14"/>
        <v>712280.5924465073</v>
      </c>
      <c r="AC30" s="21">
        <f t="shared" si="14"/>
        <v>715582.28484167659</v>
      </c>
      <c r="AD30" s="21">
        <f t="shared" si="14"/>
        <v>724547.20886741544</v>
      </c>
      <c r="AE30" s="21">
        <f t="shared" si="14"/>
        <v>739017.46952760057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3.1111130260681126</v>
      </c>
      <c r="P31" s="18">
        <f t="shared" si="15"/>
        <v>3.0965105552891399</v>
      </c>
      <c r="Q31" s="18">
        <f t="shared" si="15"/>
        <v>3.0775776535264292</v>
      </c>
      <c r="R31" s="18">
        <f t="shared" si="15"/>
        <v>3.0584460950187311</v>
      </c>
      <c r="S31" s="18">
        <f t="shared" si="15"/>
        <v>3.0615592781547392</v>
      </c>
      <c r="T31" s="18">
        <f t="shared" si="15"/>
        <v>3.1056785755193546</v>
      </c>
      <c r="U31" s="18">
        <f t="shared" si="15"/>
        <v>3.1699947759946729</v>
      </c>
      <c r="V31" s="18">
        <f t="shared" si="15"/>
        <v>3.2186093394783577</v>
      </c>
      <c r="W31" s="18">
        <f t="shared" si="15"/>
        <v>3.2389515609092325</v>
      </c>
      <c r="X31" s="18">
        <f t="shared" si="15"/>
        <v>3.2456442726965071</v>
      </c>
      <c r="Y31" s="18">
        <f t="shared" si="15"/>
        <v>3.2450272385232282</v>
      </c>
      <c r="Z31" s="18">
        <f t="shared" si="15"/>
        <v>3.2313122101438698</v>
      </c>
      <c r="AA31" s="18">
        <f t="shared" si="15"/>
        <v>3.2036984404352498</v>
      </c>
      <c r="AB31" s="18">
        <f t="shared" si="15"/>
        <v>3.1979038077513584</v>
      </c>
      <c r="AC31" s="18">
        <f t="shared" si="15"/>
        <v>3.2127273124130111</v>
      </c>
      <c r="AD31" s="18">
        <f t="shared" si="15"/>
        <v>3.2292147043431036</v>
      </c>
      <c r="AE31" s="18">
        <f t="shared" si="15"/>
        <v>3.2696471469411068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13783.041782871485</v>
      </c>
      <c r="P35" s="21">
        <f>O35*(100-INDEX(vibofnepr_NORM,$A33,O$3)+(INDEX(vibofnepr_NORM,$A33,O$3)-INDEX(vibofnepr_NULL,$A33,O$3))*(1-INDEX(Expl_zatrat_fact,4,O$3)/'Лист2_прогнозные цены'!O32))*0.01+O39</f>
        <v>14060.04915220875</v>
      </c>
      <c r="Q35" s="21">
        <f>P35*(100-INDEX(vibofnepr_NORM,$A33,P$3)+(INDEX(vibofnepr_NORM,$A33,P$3)-INDEX(vibofnepr_NULL,$A33,P$3))*(1-INDEX(Expl_zatrat_fact,4,P$3)/'Лист2_прогнозные цены'!P32))*0.01+P39</f>
        <v>14777.706086916298</v>
      </c>
      <c r="R35" s="21">
        <f>Q35*(100-INDEX(vibofnepr_NORM,$A33,Q$3)+(INDEX(vibofnepr_NORM,$A33,Q$3)-INDEX(vibofnepr_NULL,$A33,Q$3))*(1-INDEX(Expl_zatrat_fact,4,Q$3)/'Лист2_прогнозные цены'!Q32))*0.01+Q39</f>
        <v>15092.593206865935</v>
      </c>
      <c r="S35" s="21">
        <f>R35*(100-INDEX(vibofnepr_NORM,$A33,R$3)+(INDEX(vibofnepr_NORM,$A33,R$3)-INDEX(vibofnepr_NULL,$A33,R$3))*(1-INDEX(Expl_zatrat_fact,4,R$3)/'Лист2_прогнозные цены'!R32))*0.01+R39</f>
        <v>15510.984839225421</v>
      </c>
      <c r="T35" s="21">
        <f>S35*(100-INDEX(vibofnepr_NORM,$A33,S$3)+(INDEX(vibofnepr_NORM,$A33,S$3)-INDEX(vibofnepr_NULL,$A33,S$3))*(1-INDEX(Expl_zatrat_fact,4,S$3)/'Лист2_прогнозные цены'!S32))*0.01+S39</f>
        <v>16324.882202487845</v>
      </c>
      <c r="U35" s="21">
        <f>T35*(100-INDEX(vibofnepr_NORM,$A33,T$3)+(INDEX(vibofnepr_NORM,$A33,T$3)-INDEX(vibofnepr_NULL,$A33,T$3))*(1-INDEX(Expl_zatrat_fact,4,T$3)/'Лист2_прогнозные цены'!T32))*0.01+T39</f>
        <v>19014.633380462965</v>
      </c>
      <c r="V35" s="21">
        <f>U35*(100-INDEX(vibofnepr_NORM,$A33,U$3)+(INDEX(vibofnepr_NORM,$A33,U$3)-INDEX(vibofnepr_NULL,$A33,U$3))*(1-INDEX(Expl_zatrat_fact,4,U$3)/'Лист2_прогнозные цены'!U32))*0.01+U39</f>
        <v>19089.888720913928</v>
      </c>
      <c r="W35" s="21">
        <f>V35*(100-INDEX(vibofnepr_NORM,$A33,V$3)+(INDEX(vibofnepr_NORM,$A33,V$3)-INDEX(vibofnepr_NULL,$A33,V$3))*(1-INDEX(Expl_zatrat_fact,4,V$3)/'Лист2_прогнозные цены'!V32))*0.01+V39</f>
        <v>20173.989833704789</v>
      </c>
      <c r="X35" s="21">
        <f>W35*(100-INDEX(vibofnepr_NORM,$A33,W$3)+(INDEX(vibofnepr_NORM,$A33,W$3)-INDEX(vibofnepr_NULL,$A33,W$3))*(1-INDEX(Expl_zatrat_fact,4,W$3)/'Лист2_прогнозные цены'!W32))*0.01+W39</f>
        <v>20314.354855932383</v>
      </c>
      <c r="Y35" s="21">
        <f>X35*(100-INDEX(vibofnepr_NORM,$A33,X$3)+(INDEX(vibofnepr_NORM,$A33,X$3)-INDEX(vibofnepr_NULL,$A33,X$3))*(1-INDEX(Expl_zatrat_fact,4,X$3)/'Лист2_прогнозные цены'!X32))*0.01+X39</f>
        <v>21154.362752393445</v>
      </c>
      <c r="Z35" s="21">
        <f>Y35*(100-INDEX(vibofnepr_NORM,$A33,Y$3)+(INDEX(vibofnepr_NORM,$A33,Y$3)-INDEX(vibofnepr_NULL,$A33,Y$3))*(1-INDEX(Expl_zatrat_fact,4,Y$3)/'Лист2_прогнозные цены'!Y32))*0.01+Y39</f>
        <v>21458.689368359155</v>
      </c>
      <c r="AA35" s="21">
        <f>Z35*(100-INDEX(vibofnepr_NORM,$A33,Z$3)+(INDEX(vibofnepr_NORM,$A33,Z$3)-INDEX(vibofnepr_NULL,$A33,Z$3))*(1-INDEX(Expl_zatrat_fact,4,Z$3)/'Лист2_прогнозные цены'!Z32))*0.01+Z39</f>
        <v>23247.102474675565</v>
      </c>
      <c r="AB35" s="21">
        <f>AA35*(100-INDEX(vibofnepr_NORM,$A33,AA$3)+(INDEX(vibofnepr_NORM,$A33,AA$3)-INDEX(vibofnepr_NULL,$A33,AA$3))*(1-INDEX(Expl_zatrat_fact,4,AA$3)/'Лист2_прогнозные цены'!AA32))*0.01+AA39</f>
        <v>23980.631449928809</v>
      </c>
      <c r="AC35" s="21">
        <f>AB35*(100-INDEX(vibofnepr_NORM,$A33,AB$3)+(INDEX(vibofnepr_NORM,$A33,AB$3)-INDEX(vibofnepr_NULL,$A33,AB$3))*(1-INDEX(Expl_zatrat_fact,4,AB$3)/'Лист2_прогнозные цены'!AB32))*0.01+AB39</f>
        <v>24688.825135429521</v>
      </c>
      <c r="AD35" s="21">
        <f>AC35*(100-INDEX(vibofnepr_NORM,$A33,AC$3)+(INDEX(vibofnepr_NORM,$A33,AC$3)-INDEX(vibofnepr_NULL,$A33,AC$3))*(1-INDEX(Expl_zatrat_fact,4,AC$3)/'Лист2_прогнозные цены'!AC32))*0.01+AC39</f>
        <v>25518.936884075229</v>
      </c>
      <c r="AE35" s="21">
        <f>AD35*(100-INDEX(vibofnepr_NORM,$A33,AD$3)+(INDEX(vibofnepr_NORM,$A33,AD$3)-INDEX(vibofnepr_NULL,$A33,AD$3))*(1-INDEX(Expl_zatrat_fact,4,AD$3)/'Лист2_прогнозные цены'!AD32))*0.01+AD39</f>
        <v>26284.747515234478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826982.50697228918</v>
      </c>
      <c r="P37" s="21">
        <f t="shared" si="16"/>
        <v>843602.94913252501</v>
      </c>
      <c r="Q37" s="21">
        <f t="shared" si="16"/>
        <v>886662.36521497788</v>
      </c>
      <c r="R37" s="21">
        <f t="shared" si="16"/>
        <v>905555.59241195605</v>
      </c>
      <c r="S37" s="21">
        <f t="shared" si="16"/>
        <v>930659.09035352524</v>
      </c>
      <c r="T37" s="21">
        <f t="shared" si="16"/>
        <v>979492.93214927067</v>
      </c>
      <c r="U37" s="21">
        <f t="shared" si="16"/>
        <v>1140878.002827778</v>
      </c>
      <c r="V37" s="21">
        <f t="shared" si="16"/>
        <v>1145393.3232548358</v>
      </c>
      <c r="W37" s="21">
        <f t="shared" si="16"/>
        <v>1210439.3900222874</v>
      </c>
      <c r="X37" s="21">
        <f t="shared" si="16"/>
        <v>1218861.2913559428</v>
      </c>
      <c r="Y37" s="21">
        <f t="shared" si="16"/>
        <v>1269261.7651436066</v>
      </c>
      <c r="Z37" s="21">
        <f t="shared" si="16"/>
        <v>1287521.3621015493</v>
      </c>
      <c r="AA37" s="21">
        <f t="shared" si="16"/>
        <v>1394826.1484805339</v>
      </c>
      <c r="AB37" s="21">
        <f t="shared" si="16"/>
        <v>1438837.8869957286</v>
      </c>
      <c r="AC37" s="21">
        <f t="shared" si="16"/>
        <v>1481329.5081257713</v>
      </c>
      <c r="AD37" s="21">
        <f t="shared" si="16"/>
        <v>1531136.2130445137</v>
      </c>
      <c r="AE37" s="21">
        <f t="shared" si="16"/>
        <v>1577084.8509140688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1601417.8734999502</v>
      </c>
      <c r="P38" s="21">
        <f t="shared" si="17"/>
        <v>1633602.6814208825</v>
      </c>
      <c r="Q38" s="21">
        <f t="shared" si="17"/>
        <v>1716985.4833006586</v>
      </c>
      <c r="R38" s="21">
        <f t="shared" si="17"/>
        <v>1753571.4466871251</v>
      </c>
      <c r="S38" s="21">
        <f t="shared" si="17"/>
        <v>1802183.3459136044</v>
      </c>
      <c r="T38" s="21">
        <f t="shared" si="17"/>
        <v>1896748.0875182247</v>
      </c>
      <c r="U38" s="21">
        <f t="shared" si="17"/>
        <v>2209263.6903534299</v>
      </c>
      <c r="V38" s="21">
        <f t="shared" si="17"/>
        <v>2218007.4240787574</v>
      </c>
      <c r="W38" s="21">
        <f t="shared" si="17"/>
        <v>2343966.4776791004</v>
      </c>
      <c r="X38" s="21">
        <f t="shared" si="17"/>
        <v>2360275.145892588</v>
      </c>
      <c r="Y38" s="21">
        <f t="shared" si="17"/>
        <v>2457873.6064113365</v>
      </c>
      <c r="Z38" s="21">
        <f t="shared" si="17"/>
        <v>2493232.570699966</v>
      </c>
      <c r="AA38" s="21">
        <f t="shared" si="17"/>
        <v>2701023.910142601</v>
      </c>
      <c r="AB38" s="21">
        <f t="shared" si="17"/>
        <v>2786250.8455466903</v>
      </c>
      <c r="AC38" s="21">
        <f t="shared" si="17"/>
        <v>2868534.135674275</v>
      </c>
      <c r="AD38" s="21">
        <f t="shared" si="17"/>
        <v>2986800.5848782593</v>
      </c>
      <c r="AE38" s="21">
        <f t="shared" si="17"/>
        <v>3099070.8912384883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697</v>
      </c>
      <c r="O39" s="77">
        <f t="shared" si="18"/>
        <v>563</v>
      </c>
      <c r="P39" s="21">
        <f t="shared" si="18"/>
        <v>989</v>
      </c>
      <c r="Q39" s="21">
        <f t="shared" si="18"/>
        <v>638</v>
      </c>
      <c r="R39" s="21">
        <f t="shared" si="18"/>
        <v>730</v>
      </c>
      <c r="S39" s="21">
        <f t="shared" si="18"/>
        <v>1113</v>
      </c>
      <c r="T39" s="21">
        <f t="shared" si="18"/>
        <v>2853</v>
      </c>
      <c r="U39" s="21">
        <f t="shared" si="18"/>
        <v>444</v>
      </c>
      <c r="V39" s="21">
        <f t="shared" si="18"/>
        <v>1275</v>
      </c>
      <c r="W39" s="21">
        <f t="shared" si="18"/>
        <v>538</v>
      </c>
      <c r="X39" s="21">
        <f t="shared" si="18"/>
        <v>1070</v>
      </c>
      <c r="Y39" s="21">
        <f t="shared" si="18"/>
        <v>705</v>
      </c>
      <c r="Z39" s="21">
        <f t="shared" si="18"/>
        <v>2003</v>
      </c>
      <c r="AA39" s="21">
        <f t="shared" si="18"/>
        <v>966</v>
      </c>
      <c r="AB39" s="21">
        <f t="shared" si="18"/>
        <v>948</v>
      </c>
      <c r="AC39" s="21">
        <f t="shared" si="18"/>
        <v>1077</v>
      </c>
      <c r="AD39" s="21">
        <f t="shared" si="18"/>
        <v>1021</v>
      </c>
      <c r="AE39" s="21">
        <f t="shared" si="18"/>
        <v>273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488926.42829260934</v>
      </c>
      <c r="P40" s="27">
        <f t="shared" si="19"/>
        <v>498752.72250504582</v>
      </c>
      <c r="Q40" s="27">
        <f t="shared" si="19"/>
        <v>524210.19752061408</v>
      </c>
      <c r="R40" s="27">
        <f t="shared" si="19"/>
        <v>535380.20174012159</v>
      </c>
      <c r="S40" s="27">
        <f t="shared" si="19"/>
        <v>550221.82593741978</v>
      </c>
      <c r="T40" s="27">
        <f t="shared" si="19"/>
        <v>579093.24177475646</v>
      </c>
      <c r="U40" s="27">
        <f t="shared" si="19"/>
        <v>674506.89988885354</v>
      </c>
      <c r="V40" s="27">
        <f t="shared" si="19"/>
        <v>677176.43578639091</v>
      </c>
      <c r="W40" s="27">
        <f t="shared" si="19"/>
        <v>715632.80074086552</v>
      </c>
      <c r="X40" s="27">
        <f t="shared" si="19"/>
        <v>720611.97515360196</v>
      </c>
      <c r="Y40" s="27">
        <f t="shared" si="19"/>
        <v>750409.61104734812</v>
      </c>
      <c r="Z40" s="27">
        <f t="shared" si="19"/>
        <v>761205.00205917831</v>
      </c>
      <c r="AA40" s="27">
        <f t="shared" si="19"/>
        <v>824645.45636220567</v>
      </c>
      <c r="AB40" s="27">
        <f t="shared" si="19"/>
        <v>850665.96094816702</v>
      </c>
      <c r="AC40" s="27">
        <f t="shared" si="19"/>
        <v>875787.74572150642</v>
      </c>
      <c r="AD40" s="27">
        <f t="shared" si="19"/>
        <v>912407.89025091764</v>
      </c>
      <c r="AE40" s="27">
        <f t="shared" si="19"/>
        <v>947236.18114992452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488926.42829260934</v>
      </c>
      <c r="P41" s="21">
        <f t="shared" si="20"/>
        <v>498752.72250504582</v>
      </c>
      <c r="Q41" s="21">
        <f t="shared" si="20"/>
        <v>524210.19752061408</v>
      </c>
      <c r="R41" s="21">
        <f t="shared" si="20"/>
        <v>535380.20174012159</v>
      </c>
      <c r="S41" s="21">
        <f t="shared" si="20"/>
        <v>550221.82593741978</v>
      </c>
      <c r="T41" s="21">
        <f t="shared" si="20"/>
        <v>579093.24177475646</v>
      </c>
      <c r="U41" s="21">
        <f t="shared" si="20"/>
        <v>674506.89988885354</v>
      </c>
      <c r="V41" s="21">
        <f t="shared" si="20"/>
        <v>677176.43578639091</v>
      </c>
      <c r="W41" s="21">
        <f t="shared" si="20"/>
        <v>715632.80074086552</v>
      </c>
      <c r="X41" s="21">
        <f t="shared" si="20"/>
        <v>720611.97515360196</v>
      </c>
      <c r="Y41" s="21">
        <f t="shared" si="20"/>
        <v>750409.61104734812</v>
      </c>
      <c r="Z41" s="21">
        <f t="shared" si="20"/>
        <v>761205.00205917831</v>
      </c>
      <c r="AA41" s="21">
        <f t="shared" si="20"/>
        <v>824645.45636220567</v>
      </c>
      <c r="AB41" s="21">
        <f t="shared" si="20"/>
        <v>850665.96094816702</v>
      </c>
      <c r="AC41" s="21">
        <f t="shared" si="20"/>
        <v>875787.74572150642</v>
      </c>
      <c r="AD41" s="21">
        <f t="shared" si="20"/>
        <v>912407.89025091764</v>
      </c>
      <c r="AE41" s="21">
        <f t="shared" si="20"/>
        <v>947236.18114992452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0.28411736328516757</v>
      </c>
      <c r="P42" s="21">
        <f t="shared" si="21"/>
        <v>0.28982746738457399</v>
      </c>
      <c r="Q42" s="21">
        <f t="shared" si="21"/>
        <v>0.30462092148886422</v>
      </c>
      <c r="R42" s="21">
        <f t="shared" si="21"/>
        <v>0.31111186156304521</v>
      </c>
      <c r="S42" s="21">
        <f t="shared" si="21"/>
        <v>0.31973639664602521</v>
      </c>
      <c r="T42" s="21">
        <f t="shared" si="21"/>
        <v>0.3365137072337534</v>
      </c>
      <c r="U42" s="21">
        <f t="shared" si="21"/>
        <v>0.39195901637655528</v>
      </c>
      <c r="V42" s="21">
        <f t="shared" si="21"/>
        <v>0.39351029578489505</v>
      </c>
      <c r="W42" s="21">
        <f t="shared" si="21"/>
        <v>0.41585746374338078</v>
      </c>
      <c r="X42" s="21">
        <f t="shared" si="21"/>
        <v>0.41875088456013609</v>
      </c>
      <c r="Y42" s="21">
        <f t="shared" si="21"/>
        <v>0.43606642582025373</v>
      </c>
      <c r="Z42" s="21">
        <f t="shared" si="21"/>
        <v>0.44233967646171418</v>
      </c>
      <c r="AA42" s="21">
        <f t="shared" si="21"/>
        <v>0.47920521196801347</v>
      </c>
      <c r="AB42" s="21">
        <f t="shared" si="21"/>
        <v>0.49432584510729743</v>
      </c>
      <c r="AC42" s="21">
        <f t="shared" si="21"/>
        <v>0.50892422809048743</v>
      </c>
      <c r="AD42" s="21">
        <f t="shared" si="21"/>
        <v>0.52603577465420415</v>
      </c>
      <c r="AE42" s="21">
        <f t="shared" si="21"/>
        <v>0.54182184718654647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538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27302.791294093044</v>
      </c>
      <c r="P46" s="21">
        <f>O46*(100-INDEX(vibofnepr_NORM,$A44,O$3)+(INDEX(vibofnepr_NORM,$A44,O$3)-INDEX(vibofnepr_NULL,$A44,O$3))*(1-INDEX(Expl_zatrat_fact,5,O$3)/'Лист2_прогнозные цены'!O41))*0.01+O49</f>
        <v>28049.721805747828</v>
      </c>
      <c r="Q46" s="21">
        <f>P46*(100-INDEX(vibofnepr_NORM,$A44,P$3)+(INDEX(vibofnepr_NORM,$A44,P$3)-INDEX(vibofnepr_NULL,$A44,P$3))*(1-INDEX(Expl_zatrat_fact,5,P$3)/'Лист2_прогнозные цены'!P41))*0.01+P49</f>
        <v>28769.822199344813</v>
      </c>
      <c r="R46" s="21">
        <f>Q46*(100-INDEX(vibofnepr_NORM,$A44,Q$3)+(INDEX(vibofnepr_NORM,$A44,Q$3)-INDEX(vibofnepr_NULL,$A44,Q$3))*(1-INDEX(Expl_zatrat_fact,5,Q$3)/'Лист2_прогнозные цены'!Q41))*0.01+Q49</f>
        <v>29489.701092187624</v>
      </c>
      <c r="S46" s="21">
        <f>R46*(100-INDEX(vibofnepr_NORM,$A44,R$3)+(INDEX(vibofnepr_NORM,$A44,R$3)-INDEX(vibofnepr_NULL,$A44,R$3))*(1-INDEX(Expl_zatrat_fact,5,R$3)/'Лист2_прогнозные цены'!R41))*0.01+R49</f>
        <v>29056.531714904602</v>
      </c>
      <c r="T46" s="21">
        <f>S46*(100-INDEX(vibofnepr_NORM,$A44,S$3)+(INDEX(vibofnepr_NORM,$A44,S$3)-INDEX(vibofnepr_NULL,$A44,S$3))*(1-INDEX(Expl_zatrat_fact,5,S$3)/'Лист2_прогнозные цены'!S41))*0.01+S49</f>
        <v>29618.074952227507</v>
      </c>
      <c r="U46" s="21">
        <f>T46*(100-INDEX(vibofnepr_NORM,$A44,T$3)+(INDEX(vibofnepr_NORM,$A44,T$3)-INDEX(vibofnepr_NULL,$A44,T$3))*(1-INDEX(Expl_zatrat_fact,5,T$3)/'Лист2_прогнозные цены'!T41))*0.01+T49</f>
        <v>31178.894202705233</v>
      </c>
      <c r="V46" s="21">
        <f>U46*(100-INDEX(vibofnepr_NORM,$A44,U$3)+(INDEX(vibofnepr_NORM,$A44,U$3)-INDEX(vibofnepr_NULL,$A44,U$3))*(1-INDEX(Expl_zatrat_fact,5,U$3)/'Лист2_прогнозные цены'!U41))*0.01+U49</f>
        <v>32192.105260678181</v>
      </c>
      <c r="W46" s="21">
        <f>V46*(100-INDEX(vibofnepr_NORM,$A44,V$3)+(INDEX(vibofnepr_NORM,$A44,V$3)-INDEX(vibofnepr_NULL,$A44,V$3))*(1-INDEX(Expl_zatrat_fact,5,V$3)/'Лист2_прогнозные цены'!V41))*0.01+V49</f>
        <v>32998.975688019898</v>
      </c>
      <c r="X46" s="21">
        <f>W46*(100-INDEX(vibofnepr_NORM,$A44,W$3)+(INDEX(vibofnepr_NORM,$A44,W$3)-INDEX(vibofnepr_NULL,$A44,W$3))*(1-INDEX(Expl_zatrat_fact,5,W$3)/'Лист2_прогнозные цены'!W41))*0.01+W49</f>
        <v>33731.982324316334</v>
      </c>
      <c r="Y46" s="21">
        <f>X46*(100-INDEX(vibofnepr_NORM,$A44,X$3)+(INDEX(vibofnepr_NORM,$A44,X$3)-INDEX(vibofnepr_NULL,$A44,X$3))*(1-INDEX(Expl_zatrat_fact,5,X$3)/'Лист2_прогнозные цены'!X41))*0.01+X49</f>
        <v>34527.209935310464</v>
      </c>
      <c r="Z46" s="21">
        <f>Y46*(100-INDEX(vibofnepr_NORM,$A44,Y$3)+(INDEX(vibofnepr_NORM,$A44,Y$3)-INDEX(vibofnepr_NULL,$A44,Y$3))*(1-INDEX(Expl_zatrat_fact,5,Y$3)/'Лист2_прогнозные цены'!Y41))*0.01+Y49</f>
        <v>35352.598006700864</v>
      </c>
      <c r="AA46" s="21">
        <f>Z46*(100-INDEX(vibofnepr_NORM,$A44,Z$3)+(INDEX(vibofnepr_NORM,$A44,Z$3)-INDEX(vibofnepr_NULL,$A44,Z$3))*(1-INDEX(Expl_zatrat_fact,5,Z$3)/'Лист2_прогнозные цены'!Z41))*0.01+Z49</f>
        <v>37036.072026633854</v>
      </c>
      <c r="AB46" s="21">
        <f>AA46*(100-INDEX(vibofnepr_NORM,$A44,AA$3)+(INDEX(vibofnepr_NORM,$A44,AA$3)-INDEX(vibofnepr_NULL,$A44,AA$3))*(1-INDEX(Expl_zatrat_fact,5,AA$3)/'Лист2_прогнозные цены'!AA41))*0.01+AA49</f>
        <v>38157.711306367521</v>
      </c>
      <c r="AC46" s="21">
        <f>AB46*(100-INDEX(vibofnepr_NORM,$A44,AB$3)+(INDEX(vibofnepr_NORM,$A44,AB$3)-INDEX(vibofnepr_NULL,$A44,AB$3))*(1-INDEX(Expl_zatrat_fact,5,AB$3)/'Лист2_прогнозные цены'!AB41))*0.01+AB49</f>
        <v>39109.134193303849</v>
      </c>
      <c r="AD46" s="21">
        <f>AC46*(100-INDEX(vibofnepr_NORM,$A44,AC$3)+(INDEX(vibofnepr_NORM,$A44,AC$3)-INDEX(vibofnepr_NULL,$A44,AC$3))*(1-INDEX(Expl_zatrat_fact,5,AC$3)/'Лист2_прогнозные цены'!AC41))*0.01+AC49</f>
        <v>40263.04285137081</v>
      </c>
      <c r="AE46" s="21">
        <f>AD46*(100-INDEX(vibofnepr_NORM,$A44,AD$3)+(INDEX(vibofnepr_NORM,$A44,AD$3)-INDEX(vibofnepr_NULL,$A44,AD$3))*(1-INDEX(Expl_zatrat_fact,5,AD$3)/'Лист2_прогнозные цены'!AD41))*0.01+AD49</f>
        <v>41333.412422857102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518753.03458776785</v>
      </c>
      <c r="P47" s="21">
        <f t="shared" si="22"/>
        <v>532944.71430920868</v>
      </c>
      <c r="Q47" s="21">
        <f t="shared" si="22"/>
        <v>546626.62178755144</v>
      </c>
      <c r="R47" s="21">
        <f t="shared" si="22"/>
        <v>560304.32075156481</v>
      </c>
      <c r="S47" s="21">
        <f t="shared" si="22"/>
        <v>552074.1025831874</v>
      </c>
      <c r="T47" s="21">
        <f t="shared" si="22"/>
        <v>562743.42409232259</v>
      </c>
      <c r="U47" s="21">
        <f t="shared" si="22"/>
        <v>592398.98985139944</v>
      </c>
      <c r="V47" s="21">
        <f t="shared" si="22"/>
        <v>611649.99995288544</v>
      </c>
      <c r="W47" s="21">
        <f t="shared" si="22"/>
        <v>626980.53807237803</v>
      </c>
      <c r="X47" s="21">
        <f t="shared" si="22"/>
        <v>640907.6641620103</v>
      </c>
      <c r="Y47" s="21">
        <f t="shared" si="22"/>
        <v>656016.98877089878</v>
      </c>
      <c r="Z47" s="21">
        <f t="shared" si="22"/>
        <v>671699.36212731642</v>
      </c>
      <c r="AA47" s="21">
        <f t="shared" si="22"/>
        <v>703685.36850604322</v>
      </c>
      <c r="AB47" s="21">
        <f t="shared" si="22"/>
        <v>724996.51482098293</v>
      </c>
      <c r="AC47" s="21">
        <f t="shared" si="22"/>
        <v>743073.54967277311</v>
      </c>
      <c r="AD47" s="21">
        <f t="shared" si="22"/>
        <v>764997.81417604536</v>
      </c>
      <c r="AE47" s="21">
        <f t="shared" si="22"/>
        <v>785334.8360342849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411698.5295842847</v>
      </c>
      <c r="P48" s="21">
        <f t="shared" si="23"/>
        <v>422961.48764734692</v>
      </c>
      <c r="Q48" s="21">
        <f t="shared" si="23"/>
        <v>433819.87461604789</v>
      </c>
      <c r="R48" s="21">
        <f t="shared" si="23"/>
        <v>444674.92157698877</v>
      </c>
      <c r="S48" s="21">
        <f t="shared" si="23"/>
        <v>438143.16466732288</v>
      </c>
      <c r="T48" s="21">
        <f t="shared" si="23"/>
        <v>446610.66978845146</v>
      </c>
      <c r="U48" s="21">
        <f t="shared" si="23"/>
        <v>470146.24838358024</v>
      </c>
      <c r="V48" s="21">
        <f t="shared" si="23"/>
        <v>485424.44826551864</v>
      </c>
      <c r="W48" s="21">
        <f t="shared" si="23"/>
        <v>497591.23974568129</v>
      </c>
      <c r="X48" s="21">
        <f t="shared" si="23"/>
        <v>508644.23982498277</v>
      </c>
      <c r="Y48" s="21">
        <f t="shared" si="23"/>
        <v>520635.46938845748</v>
      </c>
      <c r="Z48" s="21">
        <f t="shared" si="23"/>
        <v>533081.48824665952</v>
      </c>
      <c r="AA48" s="21">
        <f t="shared" si="23"/>
        <v>558466.57694085862</v>
      </c>
      <c r="AB48" s="21">
        <f t="shared" si="23"/>
        <v>575379.76494483498</v>
      </c>
      <c r="AC48" s="21">
        <f t="shared" si="23"/>
        <v>589726.26158487867</v>
      </c>
      <c r="AD48" s="21">
        <f t="shared" si="23"/>
        <v>611937.22671779222</v>
      </c>
      <c r="AE48" s="21">
        <f t="shared" si="23"/>
        <v>633183.45196062268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1162</v>
      </c>
      <c r="O49" s="77">
        <f t="shared" si="24"/>
        <v>1189</v>
      </c>
      <c r="P49" s="27">
        <f t="shared" si="24"/>
        <v>1234</v>
      </c>
      <c r="Q49" s="27">
        <f t="shared" si="24"/>
        <v>1285</v>
      </c>
      <c r="R49" s="27">
        <f t="shared" si="24"/>
        <v>149</v>
      </c>
      <c r="S49" s="27">
        <f t="shared" si="24"/>
        <v>964</v>
      </c>
      <c r="T49" s="27">
        <f t="shared" si="24"/>
        <v>1857</v>
      </c>
      <c r="U49" s="27">
        <f t="shared" si="24"/>
        <v>1325</v>
      </c>
      <c r="V49" s="27">
        <f t="shared" si="24"/>
        <v>1160</v>
      </c>
      <c r="W49" s="27">
        <f t="shared" si="24"/>
        <v>1137</v>
      </c>
      <c r="X49" s="27">
        <f t="shared" si="24"/>
        <v>1186</v>
      </c>
      <c r="Y49" s="27">
        <f t="shared" si="24"/>
        <v>1196</v>
      </c>
      <c r="Z49" s="27">
        <f t="shared" si="24"/>
        <v>2037</v>
      </c>
      <c r="AA49" s="27">
        <f t="shared" si="24"/>
        <v>1492</v>
      </c>
      <c r="AB49" s="27">
        <f t="shared" si="24"/>
        <v>1333</v>
      </c>
      <c r="AC49" s="27">
        <f t="shared" si="24"/>
        <v>1545</v>
      </c>
      <c r="AD49" s="27">
        <f t="shared" si="24"/>
        <v>1473</v>
      </c>
      <c r="AE49" s="27">
        <f t="shared" si="24"/>
        <v>471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415301.54635818419</v>
      </c>
      <c r="P50" s="27">
        <f t="shared" si="25"/>
        <v>426663.07321347872</v>
      </c>
      <c r="Q50" s="27">
        <f t="shared" si="25"/>
        <v>437616.48833402962</v>
      </c>
      <c r="R50" s="27">
        <f t="shared" si="25"/>
        <v>448566.53421644156</v>
      </c>
      <c r="S50" s="27">
        <f t="shared" si="25"/>
        <v>441977.61404769786</v>
      </c>
      <c r="T50" s="27">
        <f t="shared" si="25"/>
        <v>450519.22330277937</v>
      </c>
      <c r="U50" s="27">
        <f t="shared" si="25"/>
        <v>474260.77563443646</v>
      </c>
      <c r="V50" s="27">
        <f t="shared" si="25"/>
        <v>489672.6840591408</v>
      </c>
      <c r="W50" s="27">
        <f t="shared" si="25"/>
        <v>501945.95431111706</v>
      </c>
      <c r="X50" s="27">
        <f t="shared" si="25"/>
        <v>513095.68571643974</v>
      </c>
      <c r="Y50" s="27">
        <f t="shared" si="25"/>
        <v>525191.85760579654</v>
      </c>
      <c r="Z50" s="27">
        <f t="shared" si="25"/>
        <v>537746.79891936819</v>
      </c>
      <c r="AA50" s="27">
        <f t="shared" si="25"/>
        <v>563354.04750436044</v>
      </c>
      <c r="AB50" s="27">
        <f t="shared" si="25"/>
        <v>580415.25279695808</v>
      </c>
      <c r="AC50" s="27">
        <f t="shared" si="25"/>
        <v>594887.30409490399</v>
      </c>
      <c r="AD50" s="27">
        <f t="shared" si="25"/>
        <v>617639.31427753565</v>
      </c>
      <c r="AE50" s="27">
        <f t="shared" si="25"/>
        <v>639442.41507015028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415301.54635818419</v>
      </c>
      <c r="P51" s="21">
        <f t="shared" si="26"/>
        <v>426663.07321347872</v>
      </c>
      <c r="Q51" s="21">
        <f t="shared" si="26"/>
        <v>437616.48833402962</v>
      </c>
      <c r="R51" s="21">
        <f t="shared" si="26"/>
        <v>448566.53421644156</v>
      </c>
      <c r="S51" s="21">
        <f t="shared" si="26"/>
        <v>441977.61404769786</v>
      </c>
      <c r="T51" s="21">
        <f t="shared" si="26"/>
        <v>450519.22330277937</v>
      </c>
      <c r="U51" s="21">
        <f t="shared" si="26"/>
        <v>474260.77563443646</v>
      </c>
      <c r="V51" s="21">
        <f t="shared" si="26"/>
        <v>489672.6840591408</v>
      </c>
      <c r="W51" s="21">
        <f t="shared" si="26"/>
        <v>501945.95431111706</v>
      </c>
      <c r="X51" s="21">
        <f t="shared" si="26"/>
        <v>513095.68571643974</v>
      </c>
      <c r="Y51" s="21">
        <f t="shared" si="26"/>
        <v>525191.85760579654</v>
      </c>
      <c r="Z51" s="21">
        <f t="shared" si="26"/>
        <v>537746.79891936819</v>
      </c>
      <c r="AA51" s="21">
        <f t="shared" si="26"/>
        <v>563354.04750436044</v>
      </c>
      <c r="AB51" s="21">
        <f t="shared" si="26"/>
        <v>580415.25279695808</v>
      </c>
      <c r="AC51" s="21">
        <f t="shared" si="26"/>
        <v>594887.30409490399</v>
      </c>
      <c r="AD51" s="21">
        <f t="shared" si="26"/>
        <v>617639.31427753565</v>
      </c>
      <c r="AE51" s="21">
        <f t="shared" si="26"/>
        <v>639442.41507015028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0.56280733926548776</v>
      </c>
      <c r="P52" s="21">
        <f t="shared" si="27"/>
        <v>0.57820422558939943</v>
      </c>
      <c r="Q52" s="21">
        <f t="shared" si="27"/>
        <v>0.59304804804545841</v>
      </c>
      <c r="R52" s="21">
        <f t="shared" si="27"/>
        <v>0.60788730458557283</v>
      </c>
      <c r="S52" s="21">
        <f t="shared" si="27"/>
        <v>0.59895814778054346</v>
      </c>
      <c r="T52" s="21">
        <f t="shared" si="27"/>
        <v>0.61053354503117574</v>
      </c>
      <c r="U52" s="21">
        <f t="shared" si="27"/>
        <v>0.64270756416253738</v>
      </c>
      <c r="V52" s="21">
        <f t="shared" si="27"/>
        <v>0.66359343672808324</v>
      </c>
      <c r="W52" s="21">
        <f t="shared" si="27"/>
        <v>0.68022589725025873</v>
      </c>
      <c r="X52" s="21">
        <f t="shared" si="27"/>
        <v>0.69533576313152468</v>
      </c>
      <c r="Y52" s="21">
        <f t="shared" si="27"/>
        <v>0.71172822392548352</v>
      </c>
      <c r="Z52" s="21">
        <f t="shared" si="27"/>
        <v>0.72874239875167435</v>
      </c>
      <c r="AA52" s="21">
        <f t="shared" si="27"/>
        <v>0.76344476759284285</v>
      </c>
      <c r="AB52" s="21">
        <f t="shared" si="27"/>
        <v>0.78656573027548027</v>
      </c>
      <c r="AC52" s="21">
        <f t="shared" si="27"/>
        <v>0.80617792954643075</v>
      </c>
      <c r="AD52" s="21">
        <f t="shared" si="27"/>
        <v>0.82996407853781895</v>
      </c>
      <c r="AE52" s="21">
        <f t="shared" si="27"/>
        <v>0.85202819074048863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158533.40315999518</v>
      </c>
      <c r="P58" s="21">
        <f>O58*(100-INDEX(vibofnepr_NORM,$A56,O$3)+(INDEX(vibofnepr_NORM,$A56,O$3)-INDEX(vibofnepr_NULL,$A56,O$3))*(1-INDEX(Expl_zatrat_fact,6,O$3)/'Лист2_прогнозные цены'!O51))*0.01+O61</f>
        <v>164491.06912839523</v>
      </c>
      <c r="Q58" s="21">
        <f>P58*(100-INDEX(vibofnepr_NORM,$A56,P$3)+(INDEX(vibofnepr_NORM,$A56,P$3)-INDEX(vibofnepr_NULL,$A56,P$3))*(1-INDEX(Expl_zatrat_fact,6,P$3)/'Лист2_прогнозные цены'!P51))*0.01+P61</f>
        <v>164480.05227722609</v>
      </c>
      <c r="R58" s="21">
        <f>Q58*(100-INDEX(vibofnepr_NORM,$A56,Q$3)+(INDEX(vibofnepr_NORM,$A56,Q$3)-INDEX(vibofnepr_NULL,$A56,Q$3))*(1-INDEX(Expl_zatrat_fact,6,Q$3)/'Лист2_прогнозные цены'!Q51))*0.01+Q61</f>
        <v>168616.75029649184</v>
      </c>
      <c r="S58" s="21">
        <f>R58*(100-INDEX(vibofnepr_NORM,$A56,R$3)+(INDEX(vibofnepr_NORM,$A56,R$3)-INDEX(vibofnepr_NULL,$A56,R$3))*(1-INDEX(Expl_zatrat_fact,6,R$3)/'Лист2_прогнозные цены'!R51))*0.01+R61</f>
        <v>171431.35312555547</v>
      </c>
      <c r="T58" s="21">
        <f>S58*(100-INDEX(vibofnepr_NORM,$A56,S$3)+(INDEX(vibofnepr_NORM,$A56,S$3)-INDEX(vibofnepr_NULL,$A56,S$3))*(1-INDEX(Expl_zatrat_fact,6,S$3)/'Лист2_прогнозные цены'!S51))*0.01+S61</f>
        <v>194335.03959429992</v>
      </c>
      <c r="U58" s="21">
        <f>T58*(100-INDEX(vibofnepr_NORM,$A56,T$3)+(INDEX(vibofnepr_NORM,$A56,T$3)-INDEX(vibofnepr_NULL,$A56,T$3))*(1-INDEX(Expl_zatrat_fact,6,T$3)/'Лист2_прогнозные цены'!T51))*0.01+T61</f>
        <v>196773.58674072404</v>
      </c>
      <c r="V58" s="21">
        <f>U58*(100-INDEX(vibofnepr_NORM,$A56,U$3)+(INDEX(vibofnepr_NORM,$A56,U$3)-INDEX(vibofnepr_NULL,$A56,U$3))*(1-INDEX(Expl_zatrat_fact,6,U$3)/'Лист2_прогнозные цены'!U51))*0.01+U61</f>
        <v>214061.85087331678</v>
      </c>
      <c r="W58" s="21">
        <f>V58*(100-INDEX(vibofnepr_NORM,$A56,V$3)+(INDEX(vibofnepr_NORM,$A56,V$3)-INDEX(vibofnepr_NULL,$A56,V$3))*(1-INDEX(Expl_zatrat_fact,6,V$3)/'Лист2_прогнозные цены'!V51))*0.01+V61</f>
        <v>212735.9108469316</v>
      </c>
      <c r="X58" s="21">
        <f>W58*(100-INDEX(vibofnepr_NORM,$A56,W$3)+(INDEX(vibofnepr_NORM,$A56,W$3)-INDEX(vibofnepr_NULL,$A56,W$3))*(1-INDEX(Expl_zatrat_fact,6,W$3)/'Лист2_прогнозные цены'!W51))*0.01+W61</f>
        <v>214413.33070744757</v>
      </c>
      <c r="Y58" s="21">
        <f>X58*(100-INDEX(vibofnepr_NORM,$A56,X$3)+(INDEX(vibofnepr_NORM,$A56,X$3)-INDEX(vibofnepr_NULL,$A56,X$3))*(1-INDEX(Expl_zatrat_fact,6,X$3)/'Лист2_прогнозные цены'!X51))*0.01+X61</f>
        <v>216598.77609499785</v>
      </c>
      <c r="Z58" s="21">
        <f>Y58*(100-INDEX(vibofnepr_NORM,$A56,Y$3)+(INDEX(vibofnepr_NORM,$A56,Y$3)-INDEX(vibofnepr_NULL,$A56,Y$3))*(1-INDEX(Expl_zatrat_fact,6,Y$3)/'Лист2_прогнозные цены'!Y51))*0.01+Y61</f>
        <v>232259.78833404789</v>
      </c>
      <c r="AA58" s="21">
        <f>Z58*(100-INDEX(vibofnepr_NORM,$A56,Z$3)+(INDEX(vibofnepr_NORM,$A56,Z$3)-INDEX(vibofnepr_NULL,$A56,Z$3))*(1-INDEX(Expl_zatrat_fact,6,Z$3)/'Лист2_прогнозные цены'!Z51))*0.01+Z61</f>
        <v>232114.95974217405</v>
      </c>
      <c r="AB58" s="21">
        <f>AA58*(100-INDEX(vibofnepr_NORM,$A56,AA$3)+(INDEX(vibofnepr_NORM,$A56,AA$3)-INDEX(vibofnepr_NULL,$A56,AA$3))*(1-INDEX(Expl_zatrat_fact,6,AA$3)/'Лист2_прогнозные цены'!AA51))*0.01+AA61</f>
        <v>244223.81014475229</v>
      </c>
      <c r="AC58" s="21">
        <f>AB58*(100-INDEX(vibofnepr_NORM,$A56,AB$3)+(INDEX(vibofnepr_NORM,$A56,AB$3)-INDEX(vibofnepr_NULL,$A56,AB$3))*(1-INDEX(Expl_zatrat_fact,6,AB$3)/'Лист2_прогнозные цены'!AB51))*0.01+AB61</f>
        <v>249817.5720433048</v>
      </c>
      <c r="AD58" s="21">
        <f>AC58*(100-INDEX(vibofnepr_NORM,$A56,AC$3)+(INDEX(vibofnepr_NORM,$A56,AC$3)-INDEX(vibofnepr_NULL,$A56,AC$3))*(1-INDEX(Expl_zatrat_fact,6,AC$3)/'Лист2_прогнозные цены'!AC51))*0.01+AC61</f>
        <v>256523.39632287176</v>
      </c>
      <c r="AE58" s="21">
        <f>AD58*(100-INDEX(vibofnepr_NORM,$A56,AD$3)+(INDEX(vibofnepr_NORM,$A56,AD$3)-INDEX(vibofnepr_NULL,$A56,AD$3))*(1-INDEX(Expl_zatrat_fact,6,AD$3)/'Лист2_прогнозные цены'!AD51))*0.01+AD61</f>
        <v>262838.16235964303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792667.01579997595</v>
      </c>
      <c r="P59" s="21">
        <f t="shared" si="28"/>
        <v>822455.34564197622</v>
      </c>
      <c r="Q59" s="21">
        <f t="shared" si="28"/>
        <v>822400.26138613047</v>
      </c>
      <c r="R59" s="21">
        <f t="shared" si="28"/>
        <v>843083.75148245925</v>
      </c>
      <c r="S59" s="21">
        <f t="shared" si="28"/>
        <v>857156.76562777732</v>
      </c>
      <c r="T59" s="21">
        <f t="shared" si="28"/>
        <v>971675.19797149953</v>
      </c>
      <c r="U59" s="21">
        <f t="shared" si="28"/>
        <v>983867.93370362022</v>
      </c>
      <c r="V59" s="21">
        <f t="shared" si="28"/>
        <v>1070309.2543665839</v>
      </c>
      <c r="W59" s="21">
        <f t="shared" si="28"/>
        <v>1063679.5542346579</v>
      </c>
      <c r="X59" s="21">
        <f t="shared" si="28"/>
        <v>1072066.6535372378</v>
      </c>
      <c r="Y59" s="21">
        <f t="shared" si="28"/>
        <v>1082993.8804749893</v>
      </c>
      <c r="Z59" s="21">
        <f t="shared" si="28"/>
        <v>1161298.9416702394</v>
      </c>
      <c r="AA59" s="21">
        <f t="shared" si="28"/>
        <v>1160574.7987108703</v>
      </c>
      <c r="AB59" s="21">
        <f t="shared" si="28"/>
        <v>1221119.0507237616</v>
      </c>
      <c r="AC59" s="21">
        <f t="shared" si="28"/>
        <v>1249087.860216524</v>
      </c>
      <c r="AD59" s="21">
        <f t="shared" si="28"/>
        <v>1282616.9816143587</v>
      </c>
      <c r="AE59" s="21">
        <f t="shared" si="28"/>
        <v>1314190.8117982151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263671.37535072275</v>
      </c>
      <c r="P60" s="21">
        <f t="shared" si="29"/>
        <v>273580.11349963443</v>
      </c>
      <c r="Q60" s="21">
        <f t="shared" si="29"/>
        <v>273561.79036872386</v>
      </c>
      <c r="R60" s="21">
        <f t="shared" si="29"/>
        <v>280441.91048479569</v>
      </c>
      <c r="S60" s="21">
        <f t="shared" si="29"/>
        <v>285123.13339563092</v>
      </c>
      <c r="T60" s="21">
        <f t="shared" si="29"/>
        <v>323216.3452452551</v>
      </c>
      <c r="U60" s="21">
        <f t="shared" si="29"/>
        <v>327272.11562007217</v>
      </c>
      <c r="V60" s="21">
        <f t="shared" si="29"/>
        <v>356025.80594908661</v>
      </c>
      <c r="W60" s="21">
        <f t="shared" si="29"/>
        <v>353820.51404579787</v>
      </c>
      <c r="X60" s="21">
        <f t="shared" si="29"/>
        <v>356610.38414791448</v>
      </c>
      <c r="Y60" s="21">
        <f t="shared" si="29"/>
        <v>360245.19788182335</v>
      </c>
      <c r="Z60" s="21">
        <f t="shared" si="29"/>
        <v>386292.45703444112</v>
      </c>
      <c r="AA60" s="21">
        <f t="shared" si="29"/>
        <v>386051.57938185614</v>
      </c>
      <c r="AB60" s="21">
        <f t="shared" si="29"/>
        <v>406190.91390646581</v>
      </c>
      <c r="AC60" s="21">
        <f t="shared" si="29"/>
        <v>415494.40997591754</v>
      </c>
      <c r="AD60" s="21">
        <f t="shared" si="29"/>
        <v>430269.95710283343</v>
      </c>
      <c r="AE60" s="21">
        <f t="shared" si="29"/>
        <v>444604.96071641735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2647</v>
      </c>
      <c r="O61" s="77">
        <f t="shared" si="30"/>
        <v>7543</v>
      </c>
      <c r="P61" s="27">
        <f t="shared" si="30"/>
        <v>2998</v>
      </c>
      <c r="Q61" s="27">
        <f t="shared" si="30"/>
        <v>5886</v>
      </c>
      <c r="R61" s="27">
        <f t="shared" si="30"/>
        <v>5026</v>
      </c>
      <c r="S61" s="27">
        <f t="shared" si="30"/>
        <v>24618</v>
      </c>
      <c r="T61" s="27">
        <f t="shared" si="30"/>
        <v>4571</v>
      </c>
      <c r="U61" s="27">
        <f t="shared" si="30"/>
        <v>19256</v>
      </c>
      <c r="V61" s="27">
        <f t="shared" si="30"/>
        <v>2096</v>
      </c>
      <c r="W61" s="27">
        <f t="shared" si="30"/>
        <v>4185</v>
      </c>
      <c r="X61" s="27">
        <f t="shared" si="30"/>
        <v>4711</v>
      </c>
      <c r="Y61" s="27">
        <f t="shared" si="30"/>
        <v>17827</v>
      </c>
      <c r="Z61" s="27">
        <f t="shared" si="30"/>
        <v>2870</v>
      </c>
      <c r="AA61" s="27">
        <f t="shared" si="30"/>
        <v>14430</v>
      </c>
      <c r="AB61" s="27">
        <f t="shared" si="30"/>
        <v>8036</v>
      </c>
      <c r="AC61" s="27">
        <f t="shared" si="30"/>
        <v>9204</v>
      </c>
      <c r="AD61" s="27">
        <f t="shared" si="30"/>
        <v>8880</v>
      </c>
      <c r="AE61" s="27">
        <f t="shared" si="30"/>
        <v>2694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150517.81613780701</v>
      </c>
      <c r="P62" s="27">
        <f t="shared" si="31"/>
        <v>156174.25732286824</v>
      </c>
      <c r="Q62" s="27">
        <f t="shared" si="31"/>
        <v>156163.79749329513</v>
      </c>
      <c r="R62" s="27">
        <f t="shared" si="31"/>
        <v>160091.34045566429</v>
      </c>
      <c r="S62" s="27">
        <f t="shared" si="31"/>
        <v>162763.63451282523</v>
      </c>
      <c r="T62" s="27">
        <f t="shared" si="31"/>
        <v>184509.29063364444</v>
      </c>
      <c r="U62" s="27">
        <f t="shared" si="31"/>
        <v>186824.5427112045</v>
      </c>
      <c r="V62" s="27">
        <f t="shared" si="31"/>
        <v>203238.69714290649</v>
      </c>
      <c r="W62" s="27">
        <f t="shared" si="31"/>
        <v>201979.79779978329</v>
      </c>
      <c r="X62" s="27">
        <f t="shared" si="31"/>
        <v>203572.4058503166</v>
      </c>
      <c r="Y62" s="27">
        <f t="shared" si="31"/>
        <v>205647.35321450411</v>
      </c>
      <c r="Z62" s="27">
        <f t="shared" si="31"/>
        <v>220516.5310265157</v>
      </c>
      <c r="AA62" s="27">
        <f t="shared" si="31"/>
        <v>220379.02509446195</v>
      </c>
      <c r="AB62" s="27">
        <f t="shared" si="31"/>
        <v>231875.64146808561</v>
      </c>
      <c r="AC62" s="27">
        <f t="shared" si="31"/>
        <v>237186.57789020526</v>
      </c>
      <c r="AD62" s="27">
        <f t="shared" si="31"/>
        <v>245759.11603753976</v>
      </c>
      <c r="AE62" s="27">
        <f t="shared" si="31"/>
        <v>254089.43418177936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150517.81613780701</v>
      </c>
      <c r="P63" s="21">
        <f t="shared" si="33"/>
        <v>156174.25732286824</v>
      </c>
      <c r="Q63" s="21">
        <f t="shared" si="33"/>
        <v>156163.79749329513</v>
      </c>
      <c r="R63" s="21">
        <f t="shared" si="33"/>
        <v>160091.34045566429</v>
      </c>
      <c r="S63" s="21">
        <f t="shared" si="33"/>
        <v>162763.63451282523</v>
      </c>
      <c r="T63" s="21">
        <f t="shared" si="33"/>
        <v>184509.29063364444</v>
      </c>
      <c r="U63" s="21">
        <f t="shared" si="33"/>
        <v>186824.5427112045</v>
      </c>
      <c r="V63" s="21">
        <f t="shared" si="33"/>
        <v>203238.69714290649</v>
      </c>
      <c r="W63" s="21">
        <f t="shared" si="33"/>
        <v>201979.79779978329</v>
      </c>
      <c r="X63" s="21">
        <f t="shared" si="33"/>
        <v>203572.4058503166</v>
      </c>
      <c r="Y63" s="21">
        <f t="shared" si="33"/>
        <v>205647.35321450411</v>
      </c>
      <c r="Z63" s="21">
        <f t="shared" si="33"/>
        <v>220516.5310265157</v>
      </c>
      <c r="AA63" s="21">
        <f t="shared" si="33"/>
        <v>220379.02509446195</v>
      </c>
      <c r="AB63" s="21">
        <f t="shared" si="33"/>
        <v>231875.64146808561</v>
      </c>
      <c r="AC63" s="21">
        <f t="shared" si="33"/>
        <v>237186.57789020526</v>
      </c>
      <c r="AD63" s="21">
        <f t="shared" si="33"/>
        <v>245759.11603753976</v>
      </c>
      <c r="AE63" s="21">
        <f t="shared" si="33"/>
        <v>254089.43418177936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3.2679355695211756</v>
      </c>
      <c r="P64" s="16">
        <f t="shared" si="34"/>
        <v>3.3907441899215813</v>
      </c>
      <c r="Q64" s="16">
        <f t="shared" si="34"/>
        <v>3.3905170935552502</v>
      </c>
      <c r="R64" s="16">
        <f t="shared" si="34"/>
        <v>3.4757891077053737</v>
      </c>
      <c r="S64" s="16">
        <f t="shared" si="34"/>
        <v>3.5338080520781832</v>
      </c>
      <c r="T64" s="16">
        <f t="shared" si="34"/>
        <v>4.0059342424737361</v>
      </c>
      <c r="U64" s="16">
        <f t="shared" si="34"/>
        <v>4.0562013458028137</v>
      </c>
      <c r="V64" s="16">
        <f t="shared" si="34"/>
        <v>4.4125737705917976</v>
      </c>
      <c r="W64" s="16">
        <f t="shared" si="34"/>
        <v>4.385241445107666</v>
      </c>
      <c r="X64" s="16">
        <f t="shared" si="34"/>
        <v>4.4198190162563096</v>
      </c>
      <c r="Y64" s="16">
        <f t="shared" si="34"/>
        <v>4.4648687948825456</v>
      </c>
      <c r="Z64" s="16">
        <f t="shared" si="34"/>
        <v>4.7876977882086207</v>
      </c>
      <c r="AA64" s="16">
        <f t="shared" si="34"/>
        <v>4.7847123573944561</v>
      </c>
      <c r="AB64" s="16">
        <f t="shared" si="34"/>
        <v>5.0343186999559695</v>
      </c>
      <c r="AC64" s="16">
        <f t="shared" si="34"/>
        <v>5.1496259671396771</v>
      </c>
      <c r="AD64" s="16">
        <f t="shared" si="34"/>
        <v>5.2878567831654921</v>
      </c>
      <c r="AE64" s="16">
        <f t="shared" si="34"/>
        <v>5.418026502186426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165505.70313536559</v>
      </c>
      <c r="P69" s="21">
        <f>O69*(100-INDEX(vibofnepr_NORM,$A67,O$3)+(INDEX(vibofnepr_NORM,$A67,O$3)-INDEX(vibofnepr_NULL,$A67,O$3))*(1-INDEX(Expl_zatrat_fact,7,O$3)/'Лист2_прогнозные цены'!O61))*0.01+O72</f>
        <v>167151.64610401192</v>
      </c>
      <c r="Q69" s="21">
        <f>P69*(100-INDEX(vibofnepr_NORM,$A67,P$3)+(INDEX(vibofnepr_NORM,$A67,P$3)-INDEX(vibofnepr_NULL,$A67,P$3))*(1-INDEX(Expl_zatrat_fact,7,P$3)/'Лист2_прогнозные цены'!P61))*0.01+P72</f>
        <v>168565.27436960279</v>
      </c>
      <c r="R69" s="21">
        <f>Q69*(100-INDEX(vibofnepr_NORM,$A67,Q$3)+(INDEX(vibofnepr_NORM,$A67,Q$3)-INDEX(vibofnepr_NULL,$A67,Q$3))*(1-INDEX(Expl_zatrat_fact,7,Q$3)/'Лист2_прогнозные цены'!Q61))*0.01+Q72</f>
        <v>169871.45034223745</v>
      </c>
      <c r="S69" s="21">
        <f>R69*(100-INDEX(vibofnepr_NORM,$A67,R$3)+(INDEX(vibofnepr_NORM,$A67,R$3)-INDEX(vibofnepr_NULL,$A67,R$3))*(1-INDEX(Expl_zatrat_fact,7,R$3)/'Лист2_прогнозные цены'!R61))*0.01+R72</f>
        <v>186244.73583881508</v>
      </c>
      <c r="T69" s="21">
        <f>S69*(100-INDEX(vibofnepr_NORM,$A67,S$3)+(INDEX(vibofnepr_NORM,$A67,S$3)-INDEX(vibofnepr_NULL,$A67,S$3))*(1-INDEX(Expl_zatrat_fact,7,S$3)/'Лист2_прогнозные цены'!S61))*0.01+S72</f>
        <v>192359.28848042694</v>
      </c>
      <c r="U69" s="21">
        <f>T69*(100-INDEX(vibofnepr_NORM,$A67,T$3)+(INDEX(vibofnepr_NORM,$A67,T$3)-INDEX(vibofnepr_NULL,$A67,T$3))*(1-INDEX(Expl_zatrat_fact,7,T$3)/'Лист2_прогнозные цены'!T61))*0.01+T72</f>
        <v>206796.69559562267</v>
      </c>
      <c r="V69" s="21">
        <f>U69*(100-INDEX(vibofnepr_NORM,$A67,U$3)+(INDEX(vibofnepr_NORM,$A67,U$3)-INDEX(vibofnepr_NULL,$A67,U$3))*(1-INDEX(Expl_zatrat_fact,7,U$3)/'Лист2_прогнозные цены'!U61))*0.01+U72</f>
        <v>210433.72863966646</v>
      </c>
      <c r="W69" s="21">
        <f>V69*(100-INDEX(vibofnepr_NORM,$A67,V$3)+(INDEX(vibofnepr_NORM,$A67,V$3)-INDEX(vibofnepr_NULL,$A67,V$3))*(1-INDEX(Expl_zatrat_fact,7,V$3)/'Лист2_прогнозные цены'!V61))*0.01+V72</f>
        <v>214561.39135326978</v>
      </c>
      <c r="X69" s="21">
        <f>W69*(100-INDEX(vibofnepr_NORM,$A67,W$3)+(INDEX(vibofnepr_NORM,$A67,W$3)-INDEX(vibofnepr_NULL,$A67,W$3))*(1-INDEX(Expl_zatrat_fact,7,W$3)/'Лист2_прогнозные цены'!W61))*0.01+W72</f>
        <v>226988.77743973711</v>
      </c>
      <c r="Y69" s="21">
        <f>X69*(100-INDEX(vibofnepr_NORM,$A67,X$3)+(INDEX(vibofnepr_NORM,$A67,X$3)-INDEX(vibofnepr_NULL,$A67,X$3))*(1-INDEX(Expl_zatrat_fact,7,X$3)/'Лист2_прогнозные цены'!X61))*0.01+X72</f>
        <v>225465.07142460189</v>
      </c>
      <c r="Z69" s="21">
        <f>Y69*(100-INDEX(vibofnepr_NORM,$A67,Y$3)+(INDEX(vibofnepr_NORM,$A67,Y$3)-INDEX(vibofnepr_NULL,$A67,Y$3))*(1-INDEX(Expl_zatrat_fact,7,Y$3)/'Лист2_прогнозные цены'!Y61))*0.01+Y72</f>
        <v>228391.42071035586</v>
      </c>
      <c r="AA69" s="21">
        <f>Z69*(100-INDEX(vibofnepr_NORM,$A67,Z$3)+(INDEX(vibofnepr_NORM,$A67,Z$3)-INDEX(vibofnepr_NULL,$A67,Z$3))*(1-INDEX(Expl_zatrat_fact,7,Z$3)/'Лист2_прогнозные цены'!Z61))*0.01+Z72</f>
        <v>237537.50650325231</v>
      </c>
      <c r="AB69" s="21">
        <f>AA69*(100-INDEX(vibofnepr_NORM,$A67,AA$3)+(INDEX(vibofnepr_NORM,$A67,AA$3)-INDEX(vibofnepr_NULL,$A67,AA$3))*(1-INDEX(Expl_zatrat_fact,7,AA$3)/'Лист2_прогнозные цены'!AA61))*0.01+AA72</f>
        <v>245162.13143821977</v>
      </c>
      <c r="AC69" s="21">
        <f>AB69*(100-INDEX(vibofnepr_NORM,$A67,AB$3)+(INDEX(vibofnepr_NORM,$A67,AB$3)-INDEX(vibofnepr_NULL,$A67,AB$3))*(1-INDEX(Expl_zatrat_fact,7,AB$3)/'Лист2_прогнозные цены'!AB61))*0.01+AB72</f>
        <v>250408.51012383759</v>
      </c>
      <c r="AD69" s="21">
        <f>AC69*(100-INDEX(vibofnepr_NORM,$A67,AC$3)+(INDEX(vibofnepr_NORM,$A67,AC$3)-INDEX(vibofnepr_NULL,$A67,AC$3))*(1-INDEX(Expl_zatrat_fact,7,AC$3)/'Лист2_прогнозные цены'!AC61))*0.01+AC72</f>
        <v>256855.42502259923</v>
      </c>
      <c r="AE69" s="21">
        <f>AD69*(100-INDEX(vibofnepr_NORM,$A67,AD$3)+(INDEX(vibofnepr_NORM,$A67,AD$3)-INDEX(vibofnepr_NULL,$A67,AD$3))*(1-INDEX(Expl_zatrat_fact,7,AD$3)/'Лист2_прогнозные цены'!AD61))*0.01+AD72</f>
        <v>262866.87077237322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115853.99219475591</v>
      </c>
      <c r="P70" s="21">
        <f t="shared" si="35"/>
        <v>117006.15227280834</v>
      </c>
      <c r="Q70" s="21">
        <f t="shared" si="35"/>
        <v>151708.74693264251</v>
      </c>
      <c r="R70" s="21">
        <f t="shared" si="35"/>
        <v>159679.16332170321</v>
      </c>
      <c r="S70" s="21">
        <f t="shared" si="35"/>
        <v>223493.6830065781</v>
      </c>
      <c r="T70" s="21">
        <f t="shared" si="35"/>
        <v>230831.14617651232</v>
      </c>
      <c r="U70" s="21">
        <f t="shared" si="35"/>
        <v>248156.03471474719</v>
      </c>
      <c r="V70" s="21">
        <f t="shared" si="35"/>
        <v>252520.47436759973</v>
      </c>
      <c r="W70" s="21">
        <f t="shared" si="35"/>
        <v>257473.66962392372</v>
      </c>
      <c r="X70" s="21">
        <f t="shared" si="35"/>
        <v>272386.53292768454</v>
      </c>
      <c r="Y70" s="21">
        <f t="shared" si="35"/>
        <v>270558.08570952225</v>
      </c>
      <c r="Z70" s="21">
        <f t="shared" si="35"/>
        <v>274069.70485242701</v>
      </c>
      <c r="AA70" s="21">
        <f t="shared" si="35"/>
        <v>285045.00780390279</v>
      </c>
      <c r="AB70" s="21">
        <f t="shared" si="35"/>
        <v>294194.55772586371</v>
      </c>
      <c r="AC70" s="21">
        <f t="shared" si="35"/>
        <v>300490.21214860509</v>
      </c>
      <c r="AD70" s="21">
        <f t="shared" si="35"/>
        <v>308226.51002711907</v>
      </c>
      <c r="AE70" s="21">
        <f t="shared" si="35"/>
        <v>315440.24492684787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313362.99004624621</v>
      </c>
      <c r="P71" s="21">
        <f t="shared" si="36"/>
        <v>316479.36368370795</v>
      </c>
      <c r="Q71" s="21">
        <f t="shared" si="36"/>
        <v>319155.88039417518</v>
      </c>
      <c r="R71" s="21">
        <f t="shared" si="36"/>
        <v>321628.95050932758</v>
      </c>
      <c r="S71" s="21">
        <f t="shared" si="36"/>
        <v>352629.58434181847</v>
      </c>
      <c r="T71" s="21">
        <f t="shared" si="36"/>
        <v>364206.67481225089</v>
      </c>
      <c r="U71" s="21">
        <f t="shared" si="36"/>
        <v>391541.98094627837</v>
      </c>
      <c r="V71" s="21">
        <f t="shared" si="36"/>
        <v>398428.21826612711</v>
      </c>
      <c r="W71" s="21">
        <f t="shared" si="36"/>
        <v>406243.39747345174</v>
      </c>
      <c r="X71" s="21">
        <f t="shared" si="36"/>
        <v>429772.99668810493</v>
      </c>
      <c r="Y71" s="21">
        <f t="shared" si="36"/>
        <v>426888.06243019784</v>
      </c>
      <c r="Z71" s="21">
        <f t="shared" si="36"/>
        <v>432428.71477468871</v>
      </c>
      <c r="AA71" s="21">
        <f t="shared" si="36"/>
        <v>449745.60921993572</v>
      </c>
      <c r="AB71" s="21">
        <f t="shared" si="36"/>
        <v>464181.82031320781</v>
      </c>
      <c r="AC71" s="21">
        <f t="shared" si="36"/>
        <v>474115.13910945185</v>
      </c>
      <c r="AD71" s="21">
        <f t="shared" si="36"/>
        <v>490725.93446784106</v>
      </c>
      <c r="AE71" s="21">
        <f t="shared" si="36"/>
        <v>506759.21189274662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2924</v>
      </c>
      <c r="O72" s="77">
        <f t="shared" si="37"/>
        <v>3301</v>
      </c>
      <c r="P72" s="27">
        <f t="shared" si="37"/>
        <v>3224</v>
      </c>
      <c r="Q72" s="27">
        <f t="shared" si="37"/>
        <v>3314</v>
      </c>
      <c r="R72" s="27">
        <f t="shared" si="37"/>
        <v>18072</v>
      </c>
      <c r="S72" s="27">
        <f t="shared" si="37"/>
        <v>7977</v>
      </c>
      <c r="T72" s="27">
        <f t="shared" si="37"/>
        <v>16361</v>
      </c>
      <c r="U72" s="27">
        <f t="shared" si="37"/>
        <v>5705</v>
      </c>
      <c r="V72" s="27">
        <f t="shared" si="37"/>
        <v>6232</v>
      </c>
      <c r="W72" s="27">
        <f t="shared" si="37"/>
        <v>14573</v>
      </c>
      <c r="X72" s="27">
        <f t="shared" si="37"/>
        <v>1816</v>
      </c>
      <c r="Y72" s="27">
        <f t="shared" si="37"/>
        <v>5181</v>
      </c>
      <c r="Z72" s="27">
        <f t="shared" si="37"/>
        <v>11430</v>
      </c>
      <c r="AA72" s="27">
        <f t="shared" si="37"/>
        <v>10000</v>
      </c>
      <c r="AB72" s="27">
        <f t="shared" si="37"/>
        <v>7698</v>
      </c>
      <c r="AC72" s="27">
        <f t="shared" si="37"/>
        <v>8951</v>
      </c>
      <c r="AD72" s="27">
        <f t="shared" si="37"/>
        <v>8580</v>
      </c>
      <c r="AE72" s="27">
        <f t="shared" si="37"/>
        <v>2688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33469.8823440099</v>
      </c>
      <c r="P73" s="27">
        <f t="shared" si="38"/>
        <v>33802.738049051593</v>
      </c>
      <c r="Q73" s="27">
        <f t="shared" si="38"/>
        <v>34088.613223327578</v>
      </c>
      <c r="R73" s="27">
        <f t="shared" si="38"/>
        <v>34352.758538543087</v>
      </c>
      <c r="S73" s="27">
        <f t="shared" si="38"/>
        <v>37663.894824324867</v>
      </c>
      <c r="T73" s="27">
        <f t="shared" si="38"/>
        <v>38900.428391591857</v>
      </c>
      <c r="U73" s="27">
        <f t="shared" si="38"/>
        <v>41820.075922426207</v>
      </c>
      <c r="V73" s="27">
        <f t="shared" si="38"/>
        <v>42555.585731208193</v>
      </c>
      <c r="W73" s="27">
        <f t="shared" si="38"/>
        <v>43390.31458201442</v>
      </c>
      <c r="X73" s="27">
        <f t="shared" si="38"/>
        <v>45903.479640848986</v>
      </c>
      <c r="Y73" s="27">
        <f t="shared" si="38"/>
        <v>45595.343666756751</v>
      </c>
      <c r="Z73" s="27">
        <f t="shared" si="38"/>
        <v>46187.133341892928</v>
      </c>
      <c r="AA73" s="27">
        <f t="shared" si="38"/>
        <v>48036.727703883553</v>
      </c>
      <c r="AB73" s="27">
        <f t="shared" si="38"/>
        <v>49578.640125365746</v>
      </c>
      <c r="AC73" s="27">
        <f t="shared" si="38"/>
        <v>50639.604636033582</v>
      </c>
      <c r="AD73" s="27">
        <f t="shared" si="38"/>
        <v>52443.183394713546</v>
      </c>
      <c r="AE73" s="27">
        <f t="shared" si="38"/>
        <v>54187.016537578049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33469.8823440099</v>
      </c>
      <c r="P74" s="21">
        <f t="shared" si="39"/>
        <v>33802.738049051593</v>
      </c>
      <c r="Q74" s="21">
        <f t="shared" si="39"/>
        <v>34088.613223327578</v>
      </c>
      <c r="R74" s="21">
        <f t="shared" si="39"/>
        <v>34352.758538543087</v>
      </c>
      <c r="S74" s="21">
        <f t="shared" si="39"/>
        <v>37663.894824324867</v>
      </c>
      <c r="T74" s="21">
        <f t="shared" si="39"/>
        <v>38900.428391591857</v>
      </c>
      <c r="U74" s="21">
        <f t="shared" si="39"/>
        <v>41820.075922426207</v>
      </c>
      <c r="V74" s="21">
        <f t="shared" si="39"/>
        <v>42555.585731208193</v>
      </c>
      <c r="W74" s="21">
        <f t="shared" si="39"/>
        <v>43390.31458201442</v>
      </c>
      <c r="X74" s="21">
        <f t="shared" si="39"/>
        <v>45903.479640848986</v>
      </c>
      <c r="Y74" s="21">
        <f t="shared" si="39"/>
        <v>45595.343666756751</v>
      </c>
      <c r="Z74" s="21">
        <f t="shared" si="39"/>
        <v>46187.133341892928</v>
      </c>
      <c r="AA74" s="21">
        <f t="shared" si="39"/>
        <v>48036.727703883553</v>
      </c>
      <c r="AB74" s="21">
        <f t="shared" si="39"/>
        <v>49578.640125365746</v>
      </c>
      <c r="AC74" s="21">
        <f t="shared" si="39"/>
        <v>50639.604636033582</v>
      </c>
      <c r="AD74" s="21">
        <f t="shared" si="39"/>
        <v>52443.183394713546</v>
      </c>
      <c r="AE74" s="21">
        <f t="shared" si="39"/>
        <v>54187.016537578049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3.4116593945114801</v>
      </c>
      <c r="P75" s="21">
        <f t="shared" si="40"/>
        <v>3.4455881153074013</v>
      </c>
      <c r="Q75" s="21">
        <f t="shared" si="40"/>
        <v>3.4747280063279873</v>
      </c>
      <c r="R75" s="21">
        <f t="shared" si="40"/>
        <v>3.501652924584608</v>
      </c>
      <c r="S75" s="21">
        <f t="shared" si="40"/>
        <v>3.8391643953387615</v>
      </c>
      <c r="T75" s="21">
        <f t="shared" si="40"/>
        <v>3.9652070063654543</v>
      </c>
      <c r="U75" s="21">
        <f t="shared" si="40"/>
        <v>4.2628131594093697</v>
      </c>
      <c r="V75" s="21">
        <f t="shared" si="40"/>
        <v>4.3377853066997378</v>
      </c>
      <c r="W75" s="21">
        <f t="shared" si="40"/>
        <v>4.4228710711626213</v>
      </c>
      <c r="X75" s="21">
        <f t="shared" si="40"/>
        <v>4.6790435636382464</v>
      </c>
      <c r="Y75" s="21">
        <f t="shared" si="40"/>
        <v>4.6476345798840253</v>
      </c>
      <c r="Z75" s="21">
        <f t="shared" si="40"/>
        <v>4.7079570149616785</v>
      </c>
      <c r="AA75" s="21">
        <f t="shared" si="40"/>
        <v>4.8964902734973199</v>
      </c>
      <c r="AB75" s="21">
        <f t="shared" si="40"/>
        <v>5.0536608289296776</v>
      </c>
      <c r="AC75" s="21">
        <f t="shared" si="40"/>
        <v>5.1618072963375923</v>
      </c>
      <c r="AD75" s="21">
        <f t="shared" si="40"/>
        <v>5.2947010719797944</v>
      </c>
      <c r="AE75" s="21">
        <f t="shared" si="40"/>
        <v>5.4186182843675663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22012778.153153867</v>
      </c>
      <c r="P5" s="21">
        <f>'Лист1_Базовые цены'!P7</f>
        <v>21982628.814292572</v>
      </c>
      <c r="Q5" s="21">
        <f>'Лист1_Базовые цены'!Q7</f>
        <v>21930328.739728644</v>
      </c>
      <c r="R5" s="21">
        <f>'Лист1_Базовые цены'!R7</f>
        <v>21870370.325704217</v>
      </c>
      <c r="S5" s="21">
        <f>'Лист1_Базовые цены'!S7</f>
        <v>22268564.93662123</v>
      </c>
      <c r="T5" s="21">
        <f>'Лист1_Базовые цены'!T7</f>
        <v>22652723.192067247</v>
      </c>
      <c r="U5" s="21">
        <f>'Лист1_Базовые цены'!U7</f>
        <v>23022303.254680354</v>
      </c>
      <c r="V5" s="21">
        <f>'Лист1_Базовые цены'!V7</f>
        <v>23226165.347984858</v>
      </c>
      <c r="W5" s="21">
        <f>'Лист1_Базовые цены'!W7</f>
        <v>23392321.590453926</v>
      </c>
      <c r="X5" s="21">
        <f>'Лист1_Базовые цены'!X7</f>
        <v>23467658.610891886</v>
      </c>
      <c r="Y5" s="21">
        <f>'Лист1_Базовые цены'!Y7</f>
        <v>23525364.52677438</v>
      </c>
      <c r="Z5" s="21">
        <f>'Лист1_Базовые цены'!Z7</f>
        <v>23578010.479549527</v>
      </c>
      <c r="AA5" s="21">
        <f>'Лист1_Базовые цены'!AA7</f>
        <v>23699773.137530677</v>
      </c>
      <c r="AB5" s="21">
        <f>'Лист1_Базовые цены'!AB7</f>
        <v>23927116.136268113</v>
      </c>
      <c r="AC5" s="21">
        <f>'Лист1_Базовые цены'!AC7</f>
        <v>24226400.943038341</v>
      </c>
      <c r="AD5" s="21">
        <f>'Лист1_Базовые цены'!AD7</f>
        <v>24616620.846448045</v>
      </c>
      <c r="AE5" s="21">
        <f>'Лист1_Базовые цены'!AE7</f>
        <v>24892000.431018393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14746336.656715842</v>
      </c>
      <c r="P6" s="27">
        <f>P5*INDEX([1]!explzaNS,$A$3,P$1)*INDEX([1]!KumIndPPP,NscenInfl,P$1)</f>
        <v>17229583.386639513</v>
      </c>
      <c r="Q6" s="27">
        <f>Q5*INDEX([1]!explzaNS,$A$3,Q$1)*INDEX([1]!KumIndPPP,NscenInfl,Q$1)</f>
        <v>20282538.020059045</v>
      </c>
      <c r="R6" s="27">
        <f>R5*INDEX([1]!explzaNS,$A$3,R$1)*INDEX([1]!KumIndPPP,NscenInfl,R$1)</f>
        <v>23261147.44309843</v>
      </c>
      <c r="S6" s="27">
        <f>S5*INDEX([1]!explzaNS,$A$3,S$1)*INDEX([1]!KumIndPPP,NscenInfl,S$1)</f>
        <v>26763670.300215431</v>
      </c>
      <c r="T6" s="27">
        <f>T5*INDEX([1]!explzaNS,$A$3,T$1)*INDEX([1]!KumIndPPP,NscenInfl,T$1)</f>
        <v>30220165.442651868</v>
      </c>
      <c r="U6" s="27">
        <f>U5*INDEX([1]!explzaNS,$A$3,U$1)*INDEX([1]!KumIndPPP,NscenInfl,U$1)</f>
        <v>33784529.482887141</v>
      </c>
      <c r="V6" s="27">
        <f>V5*INDEX([1]!explzaNS,$A$3,V$1)*INDEX([1]!KumIndPPP,NscenInfl,V$1)</f>
        <v>37492059.991663545</v>
      </c>
      <c r="W6" s="27">
        <f>W5*INDEX([1]!explzaNS,$A$3,W$1)*INDEX([1]!KumIndPPP,NscenInfl,W$1)</f>
        <v>40781093.916084245</v>
      </c>
      <c r="X6" s="27">
        <f>X5*INDEX([1]!explzaNS,$A$3,X$1)*INDEX([1]!KumIndPPP,NscenInfl,X$1)</f>
        <v>44594551.970814764</v>
      </c>
      <c r="Y6" s="27">
        <f>Y5*INDEX([1]!explzaNS,$A$3,Y$1)*INDEX([1]!KumIndPPP,NscenInfl,Y$1)</f>
        <v>49174628.762843773</v>
      </c>
      <c r="Z6" s="27">
        <f>Z5*INDEX([1]!explzaNS,$A$3,Z$1)*INDEX([1]!KumIndPPP,NscenInfl,Z$1)</f>
        <v>54705987.708984531</v>
      </c>
      <c r="AA6" s="27">
        <f>AA5*INDEX([1]!explzaNS,$A$3,AA$1)*INDEX([1]!KumIndPPP,NscenInfl,AA$1)</f>
        <v>59387583.147415146</v>
      </c>
      <c r="AB6" s="27">
        <f>AB5*INDEX([1]!explzaNS,$A$3,AB$1)*INDEX([1]!KumIndPPP,NscenInfl,AB$1)</f>
        <v>64154274.478862472</v>
      </c>
      <c r="AC6" s="27">
        <f>AC5*INDEX([1]!explzaNS,$A$3,AC$1)*INDEX([1]!KumIndPPP,NscenInfl,AC$1)</f>
        <v>69503699.006806448</v>
      </c>
      <c r="AD6" s="27">
        <f>AD5*INDEX([1]!explzaNS,$A$3,AD$1)*INDEX([1]!KumIndPPP,NscenInfl,AD$1)</f>
        <v>75566834.900154933</v>
      </c>
      <c r="AE6" s="27">
        <f>AE5*INDEX([1]!explzaNS,$A$3,AE$1)*INDEX([1]!KumIndPPP,NscenInfl,AE$1)</f>
        <v>81761033.634278774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10750828.275985705</v>
      </c>
      <c r="P7" s="26">
        <f>'Лист1_Базовые цены'!P10*INDEX(KumIndPotrS,NscenInfl,P$1)</f>
        <v>12507560.728988886</v>
      </c>
      <c r="Q7" s="26">
        <f>'Лист1_Базовые цены'!Q10*INDEX(KumIndPotrS,NscenInfl,Q$1)</f>
        <v>14599029.869366329</v>
      </c>
      <c r="R7" s="26">
        <f>'Лист1_Базовые цены'!R10*INDEX(KumIndPotrS,NscenInfl,R$1)</f>
        <v>16597391.699338065</v>
      </c>
      <c r="S7" s="26">
        <f>'Лист1_Базовые цены'!S10*INDEX(KumIndPotrS,NscenInfl,S$1)</f>
        <v>18758534.910812721</v>
      </c>
      <c r="T7" s="26">
        <f>'Лист1_Базовые цены'!T10*INDEX(KumIndPotrS,NscenInfl,T$1)</f>
        <v>20799533.828772649</v>
      </c>
      <c r="U7" s="26">
        <f>'Лист1_Базовые цены'!U10*INDEX(KumIndPotrS,NscenInfl,U$1)</f>
        <v>22618600.567050304</v>
      </c>
      <c r="V7" s="26">
        <f>'Лист1_Базовые цены'!V10*INDEX(KumIndPotrS,NscenInfl,V$1)</f>
        <v>24188021.15291163</v>
      </c>
      <c r="W7" s="26">
        <f>'Лист1_Базовые цены'!W10*INDEX(KumIndPotrS,NscenInfl,W$1)</f>
        <v>26553553.608849399</v>
      </c>
      <c r="X7" s="26">
        <f>'Лист1_Базовые цены'!X10*INDEX(KumIndPotrS,NscenInfl,X$1)</f>
        <v>29302978.819258004</v>
      </c>
      <c r="Y7" s="26">
        <f>'Лист1_Базовые цены'!Y10*INDEX(KumIndPotrS,NscenInfl,Y$1)</f>
        <v>32018786.542026561</v>
      </c>
      <c r="Z7" s="26">
        <f>'Лист1_Базовые цены'!Z10*INDEX(KumIndPotrS,NscenInfl,Z$1)</f>
        <v>34760363.954442464</v>
      </c>
      <c r="AA7" s="26">
        <f>'Лист1_Базовые цены'!AA10*INDEX(KumIndPotrS,NscenInfl,AA$1)</f>
        <v>37385666.295115091</v>
      </c>
      <c r="AB7" s="26">
        <f>'Лист1_Базовые цены'!AB10*INDEX(KumIndPotrS,NscenInfl,AB$1)</f>
        <v>40008950.487796836</v>
      </c>
      <c r="AC7" s="26">
        <f>'Лист1_Базовые цены'!AC10*INDEX(KumIndPotrS,NscenInfl,AC$1)</f>
        <v>42939953.253281392</v>
      </c>
      <c r="AD7" s="26">
        <f>'Лист1_Базовые цены'!AD10*INDEX(KumIndPotrS,NscenInfl,AD$1)</f>
        <v>46511281.772476509</v>
      </c>
      <c r="AE7" s="26">
        <f>'Лист1_Базовые цены'!AE10*INDEX(KumIndPotrS,NscenInfl,AE$1)</f>
        <v>50135676.113198578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10750828.275985705</v>
      </c>
      <c r="P8" s="27">
        <f t="shared" si="0"/>
        <v>12507560.728988886</v>
      </c>
      <c r="Q8" s="27">
        <f t="shared" si="0"/>
        <v>14599029.869366329</v>
      </c>
      <c r="R8" s="27">
        <f t="shared" si="0"/>
        <v>16597391.699338065</v>
      </c>
      <c r="S8" s="27">
        <f t="shared" si="0"/>
        <v>18758534.910812721</v>
      </c>
      <c r="T8" s="27">
        <f t="shared" si="0"/>
        <v>20799533.828772649</v>
      </c>
      <c r="U8" s="27">
        <f t="shared" si="0"/>
        <v>22618600.567050304</v>
      </c>
      <c r="V8" s="27">
        <f t="shared" si="0"/>
        <v>24188021.15291163</v>
      </c>
      <c r="W8" s="27">
        <f t="shared" si="0"/>
        <v>26553553.608849399</v>
      </c>
      <c r="X8" s="27">
        <f t="shared" si="0"/>
        <v>29302978.819258004</v>
      </c>
      <c r="Y8" s="27">
        <f t="shared" si="0"/>
        <v>32018786.542026561</v>
      </c>
      <c r="Z8" s="27">
        <f t="shared" si="0"/>
        <v>34760363.954442464</v>
      </c>
      <c r="AA8" s="27">
        <f t="shared" si="0"/>
        <v>37385666.295115091</v>
      </c>
      <c r="AB8" s="27">
        <f t="shared" si="0"/>
        <v>40008950.487796836</v>
      </c>
      <c r="AC8" s="27">
        <f t="shared" si="0"/>
        <v>42939953.253281392</v>
      </c>
      <c r="AD8" s="27">
        <f t="shared" si="0"/>
        <v>46511281.772476509</v>
      </c>
      <c r="AE8" s="27">
        <f t="shared" si="0"/>
        <v>50135676.113198578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53137.276715701468</v>
      </c>
      <c r="P13" s="21">
        <f>'Лист1_Базовые цены'!P14</f>
        <v>53264.699283755705</v>
      </c>
      <c r="Q13" s="21">
        <f>'Лист1_Базовые цены'!Q14</f>
        <v>53333.614571249716</v>
      </c>
      <c r="R13" s="21">
        <f>'Лист1_Базовые цены'!R14</f>
        <v>53338.358272223653</v>
      </c>
      <c r="S13" s="21">
        <f>'Лист1_Базовые цены'!S14</f>
        <v>52480.300542143275</v>
      </c>
      <c r="T13" s="21">
        <f>'Лист1_Базовые цены'!T14</f>
        <v>52303.670890303394</v>
      </c>
      <c r="U13" s="21">
        <f>'Лист1_Базовые цены'!U14</f>
        <v>52656.234340862924</v>
      </c>
      <c r="V13" s="21">
        <f>'Лист1_Базовые цены'!V14</f>
        <v>52749.074074229153</v>
      </c>
      <c r="W13" s="21">
        <f>'Лист1_Базовые цены'!W14</f>
        <v>52562.765432287168</v>
      </c>
      <c r="X13" s="21">
        <f>'Лист1_Базовые цены'!X14</f>
        <v>52206.144427509935</v>
      </c>
      <c r="Y13" s="21">
        <f>'Лист1_Базовые цены'!Y14</f>
        <v>51942.024129554418</v>
      </c>
      <c r="Z13" s="21">
        <f>'Лист1_Базовые цены'!Z14</f>
        <v>52038.91918815946</v>
      </c>
      <c r="AA13" s="21">
        <f>'Лист1_Базовые цены'!AA14</f>
        <v>51510.34426123491</v>
      </c>
      <c r="AB13" s="21">
        <f>'Лист1_Базовые цены'!AB14</f>
        <v>50667.706809746385</v>
      </c>
      <c r="AC13" s="21">
        <f>'Лист1_Базовые цены'!AC14</f>
        <v>49768.741507456645</v>
      </c>
      <c r="AD13" s="21">
        <f>'Лист1_Базовые цены'!AD14</f>
        <v>48970.474781308287</v>
      </c>
      <c r="AE13" s="21">
        <f>'Лист1_Базовые цены'!AE14</f>
        <v>48397.75451999822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2135796.3070877576</v>
      </c>
      <c r="P14" s="27">
        <f>P13*INDEX([1]!explzaNS,$A$11,P$1)*INDEX([1]!KumIndPPP,NscenInfl,P$1)</f>
        <v>2504873.9683319274</v>
      </c>
      <c r="Q14" s="27">
        <f>Q13*INDEX([1]!explzaNS,$A$11,Q$1)*INDEX([1]!KumIndPPP,NscenInfl,Q$1)</f>
        <v>2959575.5124150477</v>
      </c>
      <c r="R14" s="27">
        <f>R13*INDEX([1]!explzaNS,$A$11,R$1)*INDEX([1]!KumIndPPP,NscenInfl,R$1)</f>
        <v>3403814.5609764922</v>
      </c>
      <c r="S14" s="27">
        <f>S13*INDEX([1]!explzaNS,$A$11,S$1)*INDEX([1]!KumIndPPP,NscenInfl,S$1)</f>
        <v>3784434.6008744244</v>
      </c>
      <c r="T14" s="27">
        <f>T13*INDEX([1]!explzaNS,$A$11,T$1)*INDEX([1]!KumIndPPP,NscenInfl,T$1)</f>
        <v>4186584.2993653906</v>
      </c>
      <c r="U14" s="27">
        <f>U13*INDEX([1]!explzaNS,$A$11,U$1)*INDEX([1]!KumIndPPP,NscenInfl,U$1)</f>
        <v>4636285.2974366238</v>
      </c>
      <c r="V14" s="27">
        <f>V13*INDEX([1]!explzaNS,$A$11,V$1)*INDEX([1]!KumIndPPP,NscenInfl,V$1)</f>
        <v>5108905.6331047518</v>
      </c>
      <c r="W14" s="27">
        <f>W13*INDEX([1]!explzaNS,$A$11,W$1)*INDEX([1]!KumIndPPP,NscenInfl,W$1)</f>
        <v>5498129.97045484</v>
      </c>
      <c r="X14" s="27">
        <f>X13*INDEX([1]!explzaNS,$A$11,X$1)*INDEX([1]!KumIndPPP,NscenInfl,X$1)</f>
        <v>5952301.4020357113</v>
      </c>
      <c r="Y14" s="27">
        <f>Y13*INDEX([1]!explzaNS,$A$11,Y$1)*INDEX([1]!KumIndPPP,NscenInfl,Y$1)</f>
        <v>6514406.3995808233</v>
      </c>
      <c r="Z14" s="27">
        <f>Z13*INDEX([1]!explzaNS,$A$11,Z$1)*INDEX([1]!KumIndPPP,NscenInfl,Z$1)</f>
        <v>7244480.1293955855</v>
      </c>
      <c r="AA14" s="27">
        <f>AA13*INDEX([1]!explzaNS,$A$11,AA$1)*INDEX([1]!KumIndPPP,NscenInfl,AA$1)</f>
        <v>7744567.4311246937</v>
      </c>
      <c r="AB14" s="27">
        <f>AB13*INDEX([1]!explzaNS,$A$11,AB$1)*INDEX([1]!KumIndPPP,NscenInfl,AB$1)</f>
        <v>8151128.4971611714</v>
      </c>
      <c r="AC14" s="27">
        <f>AC13*INDEX([1]!explzaNS,$A$11,AC$1)*INDEX([1]!KumIndPPP,NscenInfl,AC$1)</f>
        <v>8566963.7132192161</v>
      </c>
      <c r="AD14" s="27">
        <f>AD13*INDEX([1]!explzaNS,$A$11,AD$1)*INDEX([1]!KumIndPPP,NscenInfl,AD$1)</f>
        <v>9019622.4880685322</v>
      </c>
      <c r="AE14" s="27">
        <f>AE13*INDEX([1]!explzaNS,$A$11,AE$1)*INDEX([1]!KumIndPPP,NscenInfl,AE$1)</f>
        <v>9538125.5823911689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1964891.7266209119</v>
      </c>
      <c r="P15" s="27">
        <f>'Лист1_Базовые цены'!P16*INDEX([1]!KumIndPotrS,NscenInfl,P$1)</f>
        <v>2294588.0938092633</v>
      </c>
      <c r="Q15" s="27">
        <f>'Лист1_Базовые цены'!Q16*INDEX([1]!KumIndPotrS,NscenInfl,Q$1)</f>
        <v>2688141.5648547388</v>
      </c>
      <c r="R15" s="27">
        <f>'Лист1_Базовые цены'!R16*INDEX([1]!KumIndPotrS,NscenInfl,R$1)</f>
        <v>3064753.9509344539</v>
      </c>
      <c r="S15" s="27">
        <f>'Лист1_Базовые цены'!S16*INDEX([1]!KumIndPotrS,NscenInfl,S$1)</f>
        <v>3347150.6649903115</v>
      </c>
      <c r="T15" s="27">
        <f>'Лист1_Базовые цены'!T16*INDEX([1]!KumIndPotrS,NscenInfl,T$1)</f>
        <v>3636115.0535113239</v>
      </c>
      <c r="U15" s="27">
        <f>'Лист1_Базовые цены'!U16*INDEX([1]!KumIndPotrS,NscenInfl,U$1)</f>
        <v>3916868.7724053059</v>
      </c>
      <c r="V15" s="27">
        <f>'Лист1_Базовые цены'!V16*INDEX([1]!KumIndPotrS,NscenInfl,V$1)</f>
        <v>4159201.200332778</v>
      </c>
      <c r="W15" s="27">
        <f>'Лист1_Базовые цены'!W16*INDEX([1]!KumIndPotrS,NscenInfl,W$1)</f>
        <v>4517516.9763271613</v>
      </c>
      <c r="X15" s="27">
        <f>'Лист1_Базовые цены'!X16*INDEX([1]!KumIndPotrS,NscenInfl,X$1)</f>
        <v>4935553.8270917358</v>
      </c>
      <c r="Y15" s="27">
        <f>'Лист1_Базовые цены'!Y16*INDEX([1]!KumIndPotrS,NscenInfl,Y$1)</f>
        <v>5352536.527681632</v>
      </c>
      <c r="Z15" s="27">
        <f>'Лист1_Базовые цены'!Z16*INDEX([1]!KumIndPotrS,NscenInfl,Z$1)</f>
        <v>5808683.177594725</v>
      </c>
      <c r="AA15" s="27">
        <f>'Лист1_Базовые цены'!AA16*INDEX([1]!KumIndPotrS,NscenInfl,AA$1)</f>
        <v>6152160.4231925989</v>
      </c>
      <c r="AB15" s="27">
        <f>'Лист1_Базовые цены'!AB16*INDEX([1]!KumIndPotrS,NscenInfl,AB$1)</f>
        <v>6414610.8309286078</v>
      </c>
      <c r="AC15" s="27">
        <f>'Лист1_Базовые цены'!AC16*INDEX([1]!KumIndPotrS,NscenInfl,AC$1)</f>
        <v>6678848.4445332754</v>
      </c>
      <c r="AD15" s="27">
        <f>'Лист1_Базовые цены'!AD16*INDEX([1]!KumIndPotrS,NscenInfl,AD$1)</f>
        <v>7005456.6339427857</v>
      </c>
      <c r="AE15" s="27">
        <f>'Лист1_Базовые цены'!AE16*INDEX([1]!KumIndPotrS,NscenInfl,AE$1)</f>
        <v>7380479.0444676979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255435.92446071855</v>
      </c>
      <c r="P16" s="21">
        <f t="shared" si="2"/>
        <v>298296.45219520421</v>
      </c>
      <c r="Q16" s="21">
        <f t="shared" si="2"/>
        <v>349458.40343111608</v>
      </c>
      <c r="R16" s="21">
        <f t="shared" si="2"/>
        <v>398418.01362147904</v>
      </c>
      <c r="S16" s="21">
        <f t="shared" si="2"/>
        <v>435129.58644874051</v>
      </c>
      <c r="T16" s="21">
        <f t="shared" si="2"/>
        <v>472694.95695647213</v>
      </c>
      <c r="U16" s="21">
        <f t="shared" si="2"/>
        <v>509192.94041268976</v>
      </c>
      <c r="V16" s="21">
        <f t="shared" si="2"/>
        <v>540696.15604326117</v>
      </c>
      <c r="W16" s="21">
        <f t="shared" si="2"/>
        <v>587277.20692253101</v>
      </c>
      <c r="X16" s="21">
        <f t="shared" si="2"/>
        <v>641621.99752192572</v>
      </c>
      <c r="Y16" s="21">
        <f t="shared" si="2"/>
        <v>695829.74859861215</v>
      </c>
      <c r="Z16" s="21">
        <f t="shared" si="2"/>
        <v>755128.81308731425</v>
      </c>
      <c r="AA16" s="21">
        <f t="shared" si="2"/>
        <v>799780.85501503793</v>
      </c>
      <c r="AB16" s="21">
        <f t="shared" si="2"/>
        <v>833899.40802071907</v>
      </c>
      <c r="AC16" s="21">
        <f t="shared" si="2"/>
        <v>868250.29778932582</v>
      </c>
      <c r="AD16" s="21">
        <f t="shared" si="2"/>
        <v>910709.36241256213</v>
      </c>
      <c r="AE16" s="21">
        <f t="shared" si="2"/>
        <v>959462.27578080073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531178.59882333979</v>
      </c>
      <c r="P17" s="21">
        <f>INDEX(KumIndPotrS,NscenInfl,P$1)*'Лист1_Базовые цены'!P18</f>
        <v>620306.9981074197</v>
      </c>
      <c r="Q17" s="21">
        <f>INDEX(KumIndPotrS,NscenInfl,Q$1)*'Лист1_Базовые цены'!Q18</f>
        <v>726698.19436508964</v>
      </c>
      <c r="R17" s="21">
        <f>INDEX(KumIndPotrS,NscenInfl,R$1)*'Лист1_Базовые цены'!R18</f>
        <v>828509.62591982866</v>
      </c>
      <c r="S17" s="21">
        <f>INDEX(KumIndPotrS,NscenInfl,S$1)*'Лист1_Базовые цены'!S18</f>
        <v>904851.28324996121</v>
      </c>
      <c r="T17" s="21">
        <f>INDEX(KumIndPotrS,NscenInfl,T$1)*'Лист1_Базовые цены'!T18</f>
        <v>982968.41149926116</v>
      </c>
      <c r="U17" s="21">
        <f>INDEX(KumIndPotrS,NscenInfl,U$1)*'Лист1_Базовые цены'!U18</f>
        <v>1058865.9100718729</v>
      </c>
      <c r="V17" s="21">
        <f>INDEX(KumIndPotrS,NscenInfl,V$1)*'Лист1_Базовые цены'!V18</f>
        <v>1124376.7968917484</v>
      </c>
      <c r="W17" s="21">
        <f>INDEX(KumIndPotrS,NscenInfl,W$1)*'Лист1_Базовые цены'!W18</f>
        <v>1221242.0181405093</v>
      </c>
      <c r="X17" s="21">
        <f>INDEX(KumIndPotrS,NscenInfl,X$1)*'Лист1_Базовые цены'!X18</f>
        <v>1334251.9237944554</v>
      </c>
      <c r="Y17" s="21">
        <f>INDEX(KumIndPotrS,NscenInfl,Y$1)*'Лист1_Базовые цены'!Y18</f>
        <v>1446976.8559787958</v>
      </c>
      <c r="Z17" s="21">
        <f>INDEX(KumIndPotrS,NscenInfl,Z$1)*'Лист1_Базовые цены'!Z18</f>
        <v>1570289.1663092382</v>
      </c>
      <c r="AA17" s="21">
        <f>INDEX(KumIndPotrS,NscenInfl,AA$1)*'Лист1_Базовые цены'!AA18</f>
        <v>1663143.0165100025</v>
      </c>
      <c r="AB17" s="21">
        <f>INDEX(KumIndPotrS,NscenInfl,AB$1)*'Лист1_Базовые цены'!AB18</f>
        <v>1734092.4932435488</v>
      </c>
      <c r="AC17" s="21">
        <f>INDEX(KumIndPotrS,NscenInfl,AC$1)*'Лист1_Базовые цены'!AC18</f>
        <v>1805525.1139062289</v>
      </c>
      <c r="AD17" s="21">
        <f>INDEX(KumIndPotrS,NscenInfl,AD$1)*'Лист1_Базовые цены'!AD18</f>
        <v>1895950.5497179311</v>
      </c>
      <c r="AE17" s="21">
        <f>INDEX(KumIndPotrS,NscenInfl,AE$1)*'Лист1_Базовые цены'!AE18</f>
        <v>1999694.8135938568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531178.59882333979</v>
      </c>
      <c r="P18" s="21">
        <f>INDEX(KumIndPotrS,NscenInfl,P$1)*'Лист1_Базовые цены'!P19</f>
        <v>620306.9981074197</v>
      </c>
      <c r="Q18" s="21">
        <f>INDEX(KumIndPotrS,NscenInfl,Q$1)*'Лист1_Базовые цены'!Q19</f>
        <v>726698.19436508964</v>
      </c>
      <c r="R18" s="21">
        <f>INDEX(KumIndPotrS,NscenInfl,R$1)*'Лист1_Базовые цены'!R19</f>
        <v>828509.62591982866</v>
      </c>
      <c r="S18" s="21">
        <f>INDEX(KumIndPotrS,NscenInfl,S$1)*'Лист1_Базовые цены'!S19</f>
        <v>904851.28324996121</v>
      </c>
      <c r="T18" s="21">
        <f>INDEX(KumIndPotrS,NscenInfl,T$1)*'Лист1_Базовые цены'!T19</f>
        <v>982968.41149926116</v>
      </c>
      <c r="U18" s="21">
        <f>INDEX(KumIndPotrS,NscenInfl,U$1)*'Лист1_Базовые цены'!U19</f>
        <v>1058865.9100718729</v>
      </c>
      <c r="V18" s="21">
        <f>INDEX(KumIndPotrS,NscenInfl,V$1)*'Лист1_Базовые цены'!V19</f>
        <v>1124376.7968917484</v>
      </c>
      <c r="W18" s="21">
        <f>INDEX(KumIndPotrS,NscenInfl,W$1)*'Лист1_Базовые цены'!W19</f>
        <v>1221242.0181405093</v>
      </c>
      <c r="X18" s="21">
        <f>INDEX(KumIndPotrS,NscenInfl,X$1)*'Лист1_Базовые цены'!X19</f>
        <v>1334251.9237944554</v>
      </c>
      <c r="Y18" s="21">
        <f>INDEX(KumIndPotrS,NscenInfl,Y$1)*'Лист1_Базовые цены'!Y19</f>
        <v>1446976.8559787958</v>
      </c>
      <c r="Z18" s="21">
        <f>INDEX(KumIndPotrS,NscenInfl,Z$1)*'Лист1_Базовые цены'!Z19</f>
        <v>1570289.1663092382</v>
      </c>
      <c r="AA18" s="21">
        <f>INDEX(KumIndPotrS,NscenInfl,AA$1)*'Лист1_Базовые цены'!AA19</f>
        <v>1663143.0165100025</v>
      </c>
      <c r="AB18" s="21">
        <f>INDEX(KumIndPotrS,NscenInfl,AB$1)*'Лист1_Базовые цены'!AB19</f>
        <v>1734092.4932435488</v>
      </c>
      <c r="AC18" s="21">
        <f>INDEX(KumIndPotrS,NscenInfl,AC$1)*'Лист1_Базовые цены'!AC19</f>
        <v>1805525.1139062289</v>
      </c>
      <c r="AD18" s="21">
        <f>INDEX(KumIndPotrS,NscenInfl,AD$1)*'Лист1_Базовые цены'!AD19</f>
        <v>1895950.5497179311</v>
      </c>
      <c r="AE18" s="21">
        <f>INDEX(KumIndPotrS,NscenInfl,AE$1)*'Лист1_Базовые цены'!AE19</f>
        <v>1999694.8135938568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150925.66090898652</v>
      </c>
      <c r="P22" s="21">
        <f>'Лист1_Базовые цены'!P24</f>
        <v>150217.2689171964</v>
      </c>
      <c r="Q22" s="21">
        <f>'Лист1_Базовые цены'!Q24</f>
        <v>149298.79996813563</v>
      </c>
      <c r="R22" s="21">
        <f>'Лист1_Базовые цены'!R24</f>
        <v>148370.69382483599</v>
      </c>
      <c r="S22" s="21">
        <f>'Лист1_Базовые цены'!S24</f>
        <v>148521.71991048308</v>
      </c>
      <c r="T22" s="21">
        <f>'Лист1_Базовые цены'!T24</f>
        <v>150662.02598673329</v>
      </c>
      <c r="U22" s="21">
        <f>'Лист1_Базовые цены'!U24</f>
        <v>153782.11997964108</v>
      </c>
      <c r="V22" s="21">
        <f>'Лист1_Базовые цены'!V24</f>
        <v>156140.49946058518</v>
      </c>
      <c r="W22" s="21">
        <f>'Лист1_Базовые цены'!W24</f>
        <v>157127.33702903311</v>
      </c>
      <c r="X22" s="21">
        <f>'Лист1_Базовые цены'!X24</f>
        <v>157452.01245589936</v>
      </c>
      <c r="Y22" s="21">
        <f>'Лист1_Базовые цены'!Y24</f>
        <v>157422.07902383653</v>
      </c>
      <c r="Z22" s="21">
        <f>'Лист1_Базовые цены'!Z24</f>
        <v>156756.73845112318</v>
      </c>
      <c r="AA22" s="21">
        <f>'Лист1_Базовые цены'!AA24</f>
        <v>155417.14506170229</v>
      </c>
      <c r="AB22" s="21">
        <f>'Лист1_Базовые цены'!AB24</f>
        <v>155136.03705944936</v>
      </c>
      <c r="AC22" s="21">
        <f>'Лист1_Базовые цены'!AC24</f>
        <v>155855.15180047657</v>
      </c>
      <c r="AD22" s="21">
        <f>'Лист1_Базовые цены'!AD24</f>
        <v>156654.98469078451</v>
      </c>
      <c r="AE22" s="21">
        <f>'Лист1_Базовые цены'!AE24</f>
        <v>158616.43484387666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15671265.640101366</v>
      </c>
      <c r="P23" s="21">
        <f t="shared" si="3"/>
        <v>18249320.967567526</v>
      </c>
      <c r="Q23" s="21">
        <f t="shared" si="3"/>
        <v>21402532.835208081</v>
      </c>
      <c r="R23" s="21">
        <f t="shared" si="3"/>
        <v>24459908.211608902</v>
      </c>
      <c r="S23" s="21">
        <f t="shared" si="3"/>
        <v>27667830.643323682</v>
      </c>
      <c r="T23" s="21">
        <f t="shared" si="3"/>
        <v>31153864.083325144</v>
      </c>
      <c r="U23" s="21">
        <f t="shared" si="3"/>
        <v>34978940.155660242</v>
      </c>
      <c r="V23" s="21">
        <f t="shared" si="3"/>
        <v>39066909.117605746</v>
      </c>
      <c r="W23" s="21">
        <f t="shared" si="3"/>
        <v>42458924.943598807</v>
      </c>
      <c r="X23" s="21">
        <f t="shared" si="3"/>
        <v>46375857.969607837</v>
      </c>
      <c r="Y23" s="21">
        <f t="shared" si="3"/>
        <v>51003745.526263796</v>
      </c>
      <c r="Z23" s="21">
        <f t="shared" si="3"/>
        <v>56374879.17986457</v>
      </c>
      <c r="AA23" s="21">
        <f t="shared" si="3"/>
        <v>60364566.722023353</v>
      </c>
      <c r="AB23" s="21">
        <f t="shared" si="3"/>
        <v>64473260.22036919</v>
      </c>
      <c r="AC23" s="21">
        <f t="shared" si="3"/>
        <v>69306166.675556302</v>
      </c>
      <c r="AD23" s="21">
        <f t="shared" si="3"/>
        <v>74538167.644120485</v>
      </c>
      <c r="AE23" s="21">
        <f t="shared" si="3"/>
        <v>80754448.543603703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4839046.3328370862</v>
      </c>
      <c r="P24" s="21">
        <f>'Лист1_Базовые цены'!P27*INDEX(KumIndPotrS,NscenInfl,P$1)</f>
        <v>5611028.5864500105</v>
      </c>
      <c r="Q24" s="21">
        <f>'Лист1_Базовые цены'!Q27*INDEX(KumIndPotrS,NscenInfl,Q$1)</f>
        <v>6524763.8535928018</v>
      </c>
      <c r="R24" s="21">
        <f>'Лист1_Базовые цены'!R27*INDEX(KumIndPotrS,NscenInfl,R$1)</f>
        <v>7391991.5219440749</v>
      </c>
      <c r="S24" s="21">
        <f>'Лист1_Базовые цены'!S27*INDEX(KumIndPotrS,NscenInfl,S$1)</f>
        <v>8213462.5468952749</v>
      </c>
      <c r="T24" s="21">
        <f>'Лист1_Базовые цены'!T27*INDEX(KumIndPotrS,NscenInfl,T$1)</f>
        <v>9081688.7266433965</v>
      </c>
      <c r="U24" s="21">
        <f>'Лист1_Базовые цены'!U27*INDEX(KumIndPotrS,NscenInfl,U$1)</f>
        <v>9918646.9169510994</v>
      </c>
      <c r="V24" s="21">
        <f>'Лист1_Базовые цены'!V27*INDEX(KumIndPotrS,NscenInfl,V$1)</f>
        <v>10675003.26317797</v>
      </c>
      <c r="W24" s="21">
        <f>'Лист1_Базовые цены'!W27*INDEX(KumIndPotrS,NscenInfl,W$1)</f>
        <v>11709293.726049967</v>
      </c>
      <c r="X24" s="21">
        <f>'Лист1_Базовые цены'!X27*INDEX(KumIndPotrS,NscenInfl,X$1)</f>
        <v>12906837.766807303</v>
      </c>
      <c r="Y24" s="21">
        <f>'Лист1_Базовые цены'!Y27*INDEX(KumIndPotrS,NscenInfl,Y$1)</f>
        <v>14065778.591640189</v>
      </c>
      <c r="Z24" s="21">
        <f>'Лист1_Базовые цены'!Z27*INDEX(KumIndPotrS,NscenInfl,Z$1)</f>
        <v>15171656.57141502</v>
      </c>
      <c r="AA24" s="21">
        <f>'Лист1_Базовые цены'!AA27*INDEX(KumIndPotrS,NscenInfl,AA$1)</f>
        <v>16094944.712603997</v>
      </c>
      <c r="AB24" s="21">
        <f>'Лист1_Базовые цены'!AB27*INDEX(KumIndPotrS,NscenInfl,AB$1)</f>
        <v>17029783.263087254</v>
      </c>
      <c r="AC24" s="21">
        <f>'Лист1_Базовые цены'!AC27*INDEX(KumIndPotrS,NscenInfl,AC$1)</f>
        <v>18135246.176588949</v>
      </c>
      <c r="AD24" s="21">
        <f>'Лист1_Базовые цены'!AD27*INDEX(KumIndPotrS,NscenInfl,AD$1)</f>
        <v>19453257.156975418</v>
      </c>
      <c r="AE24" s="21">
        <f>'Лист1_Базовые цены'!AE27*INDEX(KumIndPotrS,NscenInfl,AE$1)</f>
        <v>21020454.89298987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629076.02326882118</v>
      </c>
      <c r="P25" s="21">
        <f t="shared" si="4"/>
        <v>729433.71623850137</v>
      </c>
      <c r="Q25" s="21">
        <f t="shared" si="4"/>
        <v>848219.30096706422</v>
      </c>
      <c r="R25" s="21">
        <f t="shared" si="4"/>
        <v>960958.89785272977</v>
      </c>
      <c r="S25" s="21">
        <f t="shared" si="4"/>
        <v>1067750.1310963859</v>
      </c>
      <c r="T25" s="21">
        <f t="shared" si="4"/>
        <v>1180619.5344636417</v>
      </c>
      <c r="U25" s="21">
        <f t="shared" si="4"/>
        <v>1289424.0992036429</v>
      </c>
      <c r="V25" s="21">
        <f t="shared" si="4"/>
        <v>1387750.4242131363</v>
      </c>
      <c r="W25" s="21">
        <f t="shared" si="4"/>
        <v>1522208.1843864957</v>
      </c>
      <c r="X25" s="21">
        <f t="shared" si="4"/>
        <v>1677888.9096849493</v>
      </c>
      <c r="Y25" s="21">
        <f t="shared" si="4"/>
        <v>1828551.2169132247</v>
      </c>
      <c r="Z25" s="21">
        <f t="shared" si="4"/>
        <v>1972315.3542839526</v>
      </c>
      <c r="AA25" s="21">
        <f t="shared" si="4"/>
        <v>2092342.8126385198</v>
      </c>
      <c r="AB25" s="21">
        <f t="shared" si="4"/>
        <v>2213871.8242013431</v>
      </c>
      <c r="AC25" s="21">
        <f t="shared" si="4"/>
        <v>2357582.0029565636</v>
      </c>
      <c r="AD25" s="21">
        <f t="shared" si="4"/>
        <v>2528923.4304068047</v>
      </c>
      <c r="AE25" s="21">
        <f t="shared" si="4"/>
        <v>2732659.1360886833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1849019.6061583483</v>
      </c>
      <c r="P26" s="21">
        <f>INDEX(KumIndPotrS,NscenInfl,P$1)*'Лист1_Базовые цены'!P29</f>
        <v>2143997.2162817311</v>
      </c>
      <c r="Q26" s="21">
        <f>INDEX(KumIndPotrS,NscenInfl,Q$1)*'Лист1_Базовые цены'!Q29</f>
        <v>2493139.238816326</v>
      </c>
      <c r="R26" s="21">
        <f>INDEX(KumIndPotrS,NscenInfl,R$1)*'Лист1_Базовые цены'!R29</f>
        <v>2824510.5156117626</v>
      </c>
      <c r="S26" s="21">
        <f>INDEX(KumIndPotrS,NscenInfl,S$1)*'Лист1_Базовые цены'!S29</f>
        <v>3138397.9898272101</v>
      </c>
      <c r="T26" s="21">
        <f>INDEX(KumIndPotrS,NscenInfl,T$1)*'Лист1_Базовые цены'!T29</f>
        <v>3470150.8019547663</v>
      </c>
      <c r="U26" s="21">
        <f>INDEX(KumIndPotrS,NscenInfl,U$1)*'Лист1_Базовые цены'!U29</f>
        <v>3789955.9860697193</v>
      </c>
      <c r="V26" s="21">
        <f>INDEX(KumIndPotrS,NscenInfl,V$1)*'Лист1_Базовые цены'!V29</f>
        <v>4078962.8723906111</v>
      </c>
      <c r="W26" s="21">
        <f>INDEX(KumIndPotrS,NscenInfl,W$1)*'Лист1_Базовые цены'!W29</f>
        <v>4474169.5335328029</v>
      </c>
      <c r="X26" s="21">
        <f>INDEX(KumIndPotrS,NscenInfl,X$1)*'Лист1_Базовые цены'!X29</f>
        <v>4931756.061599832</v>
      </c>
      <c r="Y26" s="21">
        <f>INDEX(KumIndPotrS,NscenInfl,Y$1)*'Лист1_Базовые цены'!Y29</f>
        <v>5374592.1412942717</v>
      </c>
      <c r="Z26" s="21">
        <f>INDEX(KumIndPotrS,NscenInfl,Z$1)*'Лист1_Базовые цены'!Z29</f>
        <v>5797152.6885547489</v>
      </c>
      <c r="AA26" s="21">
        <f>INDEX(KumIndPotrS,NscenInfl,AA$1)*'Лист1_Базовые цены'!AA29</f>
        <v>6149944.9037495581</v>
      </c>
      <c r="AB26" s="21">
        <f>INDEX(KumIndPotrS,NscenInfl,AB$1)*'Лист1_Базовые цены'!AB29</f>
        <v>6507150.5780797675</v>
      </c>
      <c r="AC26" s="21">
        <f>INDEX(KumIndPotrS,NscenInfl,AC$1)*'Лист1_Базовые цены'!AC29</f>
        <v>6929552.5268015871</v>
      </c>
      <c r="AD26" s="21">
        <f>INDEX(KumIndPotrS,NscenInfl,AD$1)*'Лист1_Базовые цены'!AD29</f>
        <v>7437349.0390296578</v>
      </c>
      <c r="AE26" s="21">
        <f>INDEX(KumIndPotrS,NscenInfl,AE$1)*'Лист1_Базовые цены'!AE29</f>
        <v>8041036.7295920141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1849019.6061583483</v>
      </c>
      <c r="P27" s="21">
        <f>INDEX(KumIndPotrS,NscenInfl,P$1)*'Лист1_Базовые цены'!P30</f>
        <v>2143997.2162817311</v>
      </c>
      <c r="Q27" s="21">
        <f>INDEX(KumIndPotrS,NscenInfl,Q$1)*'Лист1_Базовые цены'!Q30</f>
        <v>2493139.238816326</v>
      </c>
      <c r="R27" s="21">
        <f>INDEX(KumIndPotrS,NscenInfl,R$1)*'Лист1_Базовые цены'!R30</f>
        <v>2824510.5156117626</v>
      </c>
      <c r="S27" s="21">
        <f>INDEX(KumIndPotrS,NscenInfl,S$1)*'Лист1_Базовые цены'!S30</f>
        <v>3138397.9898272101</v>
      </c>
      <c r="T27" s="21">
        <f>INDEX(KumIndPotrS,NscenInfl,T$1)*'Лист1_Базовые цены'!T30</f>
        <v>3470150.8019547663</v>
      </c>
      <c r="U27" s="21">
        <f>INDEX(KumIndPotrS,NscenInfl,U$1)*'Лист1_Базовые цены'!U30</f>
        <v>3789955.9860697193</v>
      </c>
      <c r="V27" s="21">
        <f>INDEX(KumIndPotrS,NscenInfl,V$1)*'Лист1_Базовые цены'!V30</f>
        <v>4078962.8723906111</v>
      </c>
      <c r="W27" s="21">
        <f>INDEX(KumIndPotrS,NscenInfl,W$1)*'Лист1_Базовые цены'!W30</f>
        <v>4474169.5335328029</v>
      </c>
      <c r="X27" s="21">
        <f>INDEX(KumIndPotrS,NscenInfl,X$1)*'Лист1_Базовые цены'!X30</f>
        <v>4931756.061599832</v>
      </c>
      <c r="Y27" s="21">
        <f>INDEX(KumIndPotrS,NscenInfl,Y$1)*'Лист1_Базовые цены'!Y30</f>
        <v>5374592.1412942717</v>
      </c>
      <c r="Z27" s="21">
        <f>INDEX(KumIndPotrS,NscenInfl,Z$1)*'Лист1_Базовые цены'!Z30</f>
        <v>5797152.6885547489</v>
      </c>
      <c r="AA27" s="21">
        <f>INDEX(KumIndPotrS,NscenInfl,AA$1)*'Лист1_Базовые цены'!AA30</f>
        <v>6149944.9037495581</v>
      </c>
      <c r="AB27" s="21">
        <f>INDEX(KumIndPotrS,NscenInfl,AB$1)*'Лист1_Базовые цены'!AB30</f>
        <v>6507150.5780797675</v>
      </c>
      <c r="AC27" s="21">
        <f>INDEX(KumIndPotrS,NscenInfl,AC$1)*'Лист1_Базовые цены'!AC30</f>
        <v>6929552.5268015871</v>
      </c>
      <c r="AD27" s="21">
        <f>INDEX(KumIndPotrS,NscenInfl,AD$1)*'Лист1_Базовые цены'!AD30</f>
        <v>7437349.0390296578</v>
      </c>
      <c r="AE27" s="21">
        <f>INDEX(KumIndPotrS,NscenInfl,AE$1)*'Лист1_Базовые цены'!AE30</f>
        <v>8041036.7295920141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13783.041782871485</v>
      </c>
      <c r="P31" s="21">
        <f>'Лист1_Базовые цены'!P35</f>
        <v>14060.04915220875</v>
      </c>
      <c r="Q31" s="21">
        <f>'Лист1_Базовые цены'!Q35</f>
        <v>14777.706086916298</v>
      </c>
      <c r="R31" s="21">
        <f>'Лист1_Базовые цены'!R35</f>
        <v>15092.593206865935</v>
      </c>
      <c r="S31" s="21">
        <f>'Лист1_Базовые цены'!S35</f>
        <v>15510.984839225421</v>
      </c>
      <c r="T31" s="21">
        <f>'Лист1_Базовые цены'!T35</f>
        <v>16324.882202487845</v>
      </c>
      <c r="U31" s="21">
        <f>'Лист1_Базовые цены'!U35</f>
        <v>19014.633380462965</v>
      </c>
      <c r="V31" s="21">
        <f>'Лист1_Базовые цены'!V35</f>
        <v>19089.888720913928</v>
      </c>
      <c r="W31" s="21">
        <f>'Лист1_Базовые цены'!W35</f>
        <v>20173.989833704789</v>
      </c>
      <c r="X31" s="21">
        <f>'Лист1_Базовые цены'!X35</f>
        <v>20314.354855932383</v>
      </c>
      <c r="Y31" s="21">
        <f>'Лист1_Базовые цены'!Y35</f>
        <v>21154.362752393445</v>
      </c>
      <c r="Z31" s="21">
        <f>'Лист1_Базовые цены'!Z35</f>
        <v>21458.689368359155</v>
      </c>
      <c r="AA31" s="21">
        <f>'Лист1_Базовые цены'!AA35</f>
        <v>23247.102474675565</v>
      </c>
      <c r="AB31" s="21">
        <f>'Лист1_Базовые цены'!AB35</f>
        <v>23980.631449928809</v>
      </c>
      <c r="AC31" s="21">
        <f>'Лист1_Базовые цены'!AC35</f>
        <v>24688.825135429521</v>
      </c>
      <c r="AD31" s="21">
        <f>'Лист1_Базовые цены'!AD35</f>
        <v>25518.936884075229</v>
      </c>
      <c r="AE31" s="21">
        <f>'Лист1_Базовые цены'!AE35</f>
        <v>26284.747515234478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2769973.5063384096</v>
      </c>
      <c r="P32" s="21">
        <f>P31*INDEX([1]!explzaNS,$A$29,P$1)*INDEX(KumIndPPP,NscenInfl,P$1)</f>
        <v>3306002.9990233909</v>
      </c>
      <c r="Q32" s="21">
        <f>Q31*INDEX([1]!explzaNS,$A$29,Q$1)*INDEX(KumIndPPP,NscenInfl,Q$1)</f>
        <v>4100203.7285581501</v>
      </c>
      <c r="R32" s="21">
        <f>R31*INDEX([1]!explzaNS,$A$29,R$1)*INDEX(KumIndPPP,NscenInfl,R$1)</f>
        <v>4815707.6993479291</v>
      </c>
      <c r="S32" s="21">
        <f>S31*INDEX([1]!explzaNS,$A$29,S$1)*INDEX(KumIndPPP,NscenInfl,S$1)</f>
        <v>5592603.9973861407</v>
      </c>
      <c r="T32" s="21">
        <f>T31*INDEX([1]!explzaNS,$A$29,T$1)*INDEX(KumIndPPP,NscenInfl,T$1)</f>
        <v>6533527.604713086</v>
      </c>
      <c r="U32" s="21">
        <f>U31*INDEX([1]!explzaNS,$A$29,U$1)*INDEX(KumIndPPP,NscenInfl,U$1)</f>
        <v>8371018.76743731</v>
      </c>
      <c r="V32" s="21">
        <f>V31*INDEX([1]!explzaNS,$A$29,V$1)*INDEX(KumIndPPP,NscenInfl,V$1)</f>
        <v>9244564.1684986558</v>
      </c>
      <c r="W32" s="21">
        <f>W31*INDEX([1]!explzaNS,$A$29,W$1)*INDEX(KumIndPPP,NscenInfl,W$1)</f>
        <v>10551120.856762458</v>
      </c>
      <c r="X32" s="21">
        <f>X31*INDEX([1]!explzaNS,$A$29,X$1)*INDEX(KumIndPPP,NscenInfl,X$1)</f>
        <v>11580740.56381572</v>
      </c>
      <c r="Y32" s="21">
        <f>Y31*INDEX([1]!explzaNS,$A$29,Y$1)*INDEX(KumIndPPP,NscenInfl,Y$1)</f>
        <v>13265570.451155638</v>
      </c>
      <c r="Z32" s="21">
        <f>Z31*INDEX([1]!explzaNS,$A$29,Z$1)*INDEX(KumIndPPP,NscenInfl,Z$1)</f>
        <v>14936613.899479462</v>
      </c>
      <c r="AA32" s="21">
        <f>AA31*INDEX([1]!explzaNS,$A$29,AA$1)*INDEX(KumIndPPP,NscenInfl,AA$1)</f>
        <v>17475980.337106992</v>
      </c>
      <c r="AB32" s="21">
        <f>AB31*INDEX([1]!explzaNS,$A$29,AB$1)*INDEX(KumIndPPP,NscenInfl,AB$1)</f>
        <v>19289328.518992092</v>
      </c>
      <c r="AC32" s="21">
        <f>AC31*INDEX([1]!explzaNS,$A$29,AC$1)*INDEX(KumIndPPP,NscenInfl,AC$1)</f>
        <v>21249107.637727767</v>
      </c>
      <c r="AD32" s="21">
        <f>AD31*INDEX([1]!explzaNS,$A$29,AD$1)*INDEX(KumIndPPP,NscenInfl,AD$1)</f>
        <v>23501015.460754864</v>
      </c>
      <c r="AE32" s="21">
        <f>AE31*INDEX([1]!explzaNS,$A$29,AE$1)*INDEX(KumIndPPP,NscenInfl,AE$1)</f>
        <v>25900708.120472517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4273116.0071918843</v>
      </c>
      <c r="P33" s="21">
        <f>'Лист1_Базовые цены'!P38*INDEX(KumIndPotrS,NscenInfl,P$1)</f>
        <v>5078230.0944436481</v>
      </c>
      <c r="Q33" s="21">
        <f>'Лист1_Базовые цены'!Q38*INDEX(KumIndPotrS,NscenInfl,Q$1)</f>
        <v>6244798.395017691</v>
      </c>
      <c r="R33" s="21">
        <f>'Лист1_Базовые цены'!R38*INDEX(KumIndPotrS,NscenInfl,R$1)</f>
        <v>7270765.1282159844</v>
      </c>
      <c r="S33" s="21">
        <f>'Лист1_Базовые цены'!S38*INDEX(KumIndPotrS,NscenInfl,S$1)</f>
        <v>8294278.259646262</v>
      </c>
      <c r="T33" s="21">
        <f>'Лист1_Базовые цены'!T38*INDEX(KumIndPotrS,NscenInfl,T$1)</f>
        <v>9515153.1299965922</v>
      </c>
      <c r="U33" s="21">
        <f>'Лист1_Базовые цены'!U38*INDEX(KumIndPotrS,NscenInfl,U$1)</f>
        <v>11858710.29924839</v>
      </c>
      <c r="V33" s="21">
        <f>'Лист1_Базовые цены'!V38*INDEX(KumIndPotrS,NscenInfl,V$1)</f>
        <v>12619982.872345945</v>
      </c>
      <c r="W33" s="21">
        <f>'Лист1_Базовые цены'!W38*INDEX(KumIndPotrS,NscenInfl,W$1)</f>
        <v>14536962.303994572</v>
      </c>
      <c r="X33" s="21">
        <f>'Лист1_Базовые цены'!X38*INDEX(KumIndPotrS,NscenInfl,X$1)</f>
        <v>16101917.098471632</v>
      </c>
      <c r="Y33" s="21">
        <f>'Лист1_Базовые цены'!Y38*INDEX(KumIndPotrS,NscenInfl,Y$1)</f>
        <v>18276835.248819802</v>
      </c>
      <c r="Z33" s="21">
        <f>'Лист1_Базовые цены'!Z38*INDEX(KumIndPotrS,NscenInfl,Z$1)</f>
        <v>20082274.27172653</v>
      </c>
      <c r="AA33" s="21">
        <f>'Лист1_Базовые цены'!AA38*INDEX(KumIndPotrS,NscenInfl,AA$1)</f>
        <v>23278892.177370664</v>
      </c>
      <c r="AB33" s="21">
        <f>'Лист1_Базовые цены'!AB38*INDEX(KumIndPotrS,NscenInfl,AB$1)</f>
        <v>25454229.68496225</v>
      </c>
      <c r="AC33" s="21">
        <f>'Лист1_Базовые цены'!AC38*INDEX(KumIndPotrS,NscenInfl,AC$1)</f>
        <v>27778298.022674266</v>
      </c>
      <c r="AD33" s="21">
        <f>'Лист1_Базовые цены'!AD38*INDEX(KumIndPotrS,NscenInfl,AD$1)</f>
        <v>30658980.102126718</v>
      </c>
      <c r="AE33" s="21">
        <f>'Лист1_Базовые цены'!AE38*INDEX(KumIndPotrS,NscenInfl,AE$1)</f>
        <v>33720099.850937888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555505.08093494503</v>
      </c>
      <c r="P34" s="21">
        <f t="shared" si="5"/>
        <v>660169.9122776743</v>
      </c>
      <c r="Q34" s="21">
        <f t="shared" si="5"/>
        <v>811823.79135229986</v>
      </c>
      <c r="R34" s="21">
        <f t="shared" si="5"/>
        <v>945199.46666807798</v>
      </c>
      <c r="S34" s="21">
        <f t="shared" si="5"/>
        <v>1078256.1737540141</v>
      </c>
      <c r="T34" s="21">
        <f t="shared" si="5"/>
        <v>1236969.906899557</v>
      </c>
      <c r="U34" s="21">
        <f t="shared" si="5"/>
        <v>1541632.3389022907</v>
      </c>
      <c r="V34" s="21">
        <f t="shared" si="5"/>
        <v>1640597.7734049729</v>
      </c>
      <c r="W34" s="21">
        <f t="shared" si="5"/>
        <v>1889805.0995192945</v>
      </c>
      <c r="X34" s="21">
        <f t="shared" si="5"/>
        <v>2093249.2228013123</v>
      </c>
      <c r="Y34" s="21">
        <f t="shared" si="5"/>
        <v>2375988.5823465744</v>
      </c>
      <c r="Z34" s="21">
        <f t="shared" si="5"/>
        <v>2610695.6553244488</v>
      </c>
      <c r="AA34" s="21">
        <f t="shared" si="5"/>
        <v>3026255.9830581862</v>
      </c>
      <c r="AB34" s="21">
        <f t="shared" si="5"/>
        <v>3309049.8590450925</v>
      </c>
      <c r="AC34" s="21">
        <f t="shared" si="5"/>
        <v>3611178.7429476548</v>
      </c>
      <c r="AD34" s="21">
        <f t="shared" si="5"/>
        <v>3985667.4132764735</v>
      </c>
      <c r="AE34" s="21">
        <f t="shared" si="5"/>
        <v>4383612.9806219256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1304618.4769439376</v>
      </c>
      <c r="P35" s="21">
        <f>INDEX(KumIndPotrS,NscenInfl,P$1)*'Лист1_Базовые цены'!P40</f>
        <v>1550426.6208156878</v>
      </c>
      <c r="Q35" s="21">
        <f>INDEX(KumIndPotrS,NscenInfl,Q$1)*'Лист1_Базовые цены'!Q40</f>
        <v>1906589.7947113889</v>
      </c>
      <c r="R35" s="21">
        <f>INDEX(KumIndPotrS,NscenInfl,R$1)*'Лист1_Базовые цены'!R40</f>
        <v>2219826.1202891511</v>
      </c>
      <c r="S35" s="21">
        <f>INDEX(KumIndPotrS,NscenInfl,S$1)*'Лист1_Базовые цены'!S40</f>
        <v>2532313.3404842769</v>
      </c>
      <c r="T35" s="21">
        <f>INDEX(KumIndPotrS,NscenInfl,T$1)*'Лист1_Базовые цены'!T40</f>
        <v>2905056.7696855543</v>
      </c>
      <c r="U35" s="21">
        <f>INDEX(KumIndPotrS,NscenInfl,U$1)*'Лист1_Базовые цены'!U40</f>
        <v>3620564.6050999165</v>
      </c>
      <c r="V35" s="21">
        <f>INDEX(KumIndPotrS,NscenInfl,V$1)*'Лист1_Базовые цены'!V40</f>
        <v>3852987.5637048706</v>
      </c>
      <c r="W35" s="21">
        <f>INDEX(KumIndPotrS,NscenInfl,W$1)*'Лист1_Базовые цены'!W40</f>
        <v>4438257.6060442515</v>
      </c>
      <c r="X35" s="21">
        <f>INDEX(KumIndPotrS,NscenInfl,X$1)*'Лист1_Базовые цены'!X40</f>
        <v>4916051.5477534253</v>
      </c>
      <c r="Y35" s="21">
        <f>INDEX(KumIndPotrS,NscenInfl,Y$1)*'Лист1_Базовые цены'!Y40</f>
        <v>5580072.463639956</v>
      </c>
      <c r="Z35" s="21">
        <f>INDEX(KumIndPotrS,NscenInfl,Z$1)*'Лист1_Базовые цены'!Z40</f>
        <v>6131288.2753135553</v>
      </c>
      <c r="AA35" s="21">
        <f>INDEX(KumIndPotrS,NscenInfl,AA$1)*'Лист1_Базовые цены'!AA40</f>
        <v>7107242.7723162621</v>
      </c>
      <c r="AB35" s="21">
        <f>INDEX(KumIndPotrS,NscenInfl,AB$1)*'Лист1_Базовые цены'!AB40</f>
        <v>7771391.7215178907</v>
      </c>
      <c r="AC35" s="21">
        <f>INDEX(KumIndPotrS,NscenInfl,AC$1)*'Лист1_Базовые цены'!AC40</f>
        <v>8480949.4517448302</v>
      </c>
      <c r="AD35" s="21">
        <f>INDEX(KumIndPotrS,NscenInfl,AD$1)*'Лист1_Базовые цены'!AD40</f>
        <v>9365705.7300216407</v>
      </c>
      <c r="AE35" s="21">
        <f>INDEX(KumIndPotrS,NscenInfl,AE$1)*'Лист1_Базовые цены'!AE40</f>
        <v>10306604.699201295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1304618.4769439376</v>
      </c>
      <c r="P36" s="21">
        <f>INDEX(KumIndPotrS,NscenInfl,P$1)*'Лист1_Базовые цены'!P41</f>
        <v>1550426.6208156878</v>
      </c>
      <c r="Q36" s="21">
        <f>INDEX(KumIndPotrS,NscenInfl,Q$1)*'Лист1_Базовые цены'!Q41</f>
        <v>1906589.7947113889</v>
      </c>
      <c r="R36" s="21">
        <f>INDEX(KumIndPotrS,NscenInfl,R$1)*'Лист1_Базовые цены'!R41</f>
        <v>2219826.1202891511</v>
      </c>
      <c r="S36" s="21">
        <f>INDEX(KumIndPotrS,NscenInfl,S$1)*'Лист1_Базовые цены'!S41</f>
        <v>2532313.3404842769</v>
      </c>
      <c r="T36" s="21">
        <f>INDEX(KumIndPotrS,NscenInfl,T$1)*'Лист1_Базовые цены'!T41</f>
        <v>2905056.7696855543</v>
      </c>
      <c r="U36" s="21">
        <f>INDEX(KumIndPotrS,NscenInfl,U$1)*'Лист1_Базовые цены'!U41</f>
        <v>3620564.6050999165</v>
      </c>
      <c r="V36" s="21">
        <f>INDEX(KumIndPotrS,NscenInfl,V$1)*'Лист1_Базовые цены'!V41</f>
        <v>3852987.5637048706</v>
      </c>
      <c r="W36" s="21">
        <f>INDEX(KumIndPotrS,NscenInfl,W$1)*'Лист1_Базовые цены'!W41</f>
        <v>4438257.6060442515</v>
      </c>
      <c r="X36" s="21">
        <f>INDEX(KumIndPotrS,NscenInfl,X$1)*'Лист1_Базовые цены'!X41</f>
        <v>4916051.5477534253</v>
      </c>
      <c r="Y36" s="21">
        <f>INDEX(KumIndPotrS,NscenInfl,Y$1)*'Лист1_Базовые цены'!Y41</f>
        <v>5580072.463639956</v>
      </c>
      <c r="Z36" s="21">
        <f>INDEX(KumIndPotrS,NscenInfl,Z$1)*'Лист1_Базовые цены'!Z41</f>
        <v>6131288.2753135553</v>
      </c>
      <c r="AA36" s="21">
        <f>INDEX(KumIndPotrS,NscenInfl,AA$1)*'Лист1_Базовые цены'!AA41</f>
        <v>7107242.7723162621</v>
      </c>
      <c r="AB36" s="21">
        <f>INDEX(KumIndPotrS,NscenInfl,AB$1)*'Лист1_Базовые цены'!AB41</f>
        <v>7771391.7215178907</v>
      </c>
      <c r="AC36" s="21">
        <f>INDEX(KumIndPotrS,NscenInfl,AC$1)*'Лист1_Базовые цены'!AC41</f>
        <v>8480949.4517448302</v>
      </c>
      <c r="AD36" s="21">
        <f>INDEX(KumIndPotrS,NscenInfl,AD$1)*'Лист1_Базовые цены'!AD41</f>
        <v>9365705.7300216407</v>
      </c>
      <c r="AE36" s="21">
        <f>INDEX(KumIndPotrS,NscenInfl,AE$1)*'Лист1_Базовые цены'!AE41</f>
        <v>10306604.699201295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27302.791294093044</v>
      </c>
      <c r="P40" s="21">
        <f>'Лист1_Базовые цены'!P46</f>
        <v>28049.721805747828</v>
      </c>
      <c r="Q40" s="21">
        <f>'Лист1_Базовые цены'!Q46</f>
        <v>28769.822199344813</v>
      </c>
      <c r="R40" s="21">
        <f>'Лист1_Базовые цены'!R46</f>
        <v>29489.701092187624</v>
      </c>
      <c r="S40" s="21">
        <f>'Лист1_Базовые цены'!S46</f>
        <v>29056.531714904602</v>
      </c>
      <c r="T40" s="21">
        <f>'Лист1_Базовые цены'!T46</f>
        <v>29618.074952227507</v>
      </c>
      <c r="U40" s="21">
        <f>'Лист1_Базовые цены'!U46</f>
        <v>31178.894202705233</v>
      </c>
      <c r="V40" s="21">
        <f>'Лист1_Базовые цены'!V46</f>
        <v>32192.105260678181</v>
      </c>
      <c r="W40" s="21">
        <f>'Лист1_Базовые цены'!W46</f>
        <v>32998.975688019898</v>
      </c>
      <c r="X40" s="21">
        <f>'Лист1_Базовые цены'!X46</f>
        <v>33731.982324316334</v>
      </c>
      <c r="Y40" s="21">
        <f>'Лист1_Базовые цены'!Y46</f>
        <v>34527.209935310464</v>
      </c>
      <c r="Z40" s="21">
        <f>'Лист1_Базовые цены'!Z46</f>
        <v>35352.598006700864</v>
      </c>
      <c r="AA40" s="21">
        <f>'Лист1_Базовые цены'!AA46</f>
        <v>37036.072026633854</v>
      </c>
      <c r="AB40" s="21">
        <f>'Лист1_Базовые цены'!AB46</f>
        <v>38157.711306367521</v>
      </c>
      <c r="AC40" s="21">
        <f>'Лист1_Базовые цены'!AC46</f>
        <v>39109.134193303849</v>
      </c>
      <c r="AD40" s="21">
        <f>'Лист1_Базовые цены'!AD46</f>
        <v>40263.04285137081</v>
      </c>
      <c r="AE40" s="21">
        <f>'Лист1_Базовые цены'!AE46</f>
        <v>41333.412422857102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1737560.5288213415</v>
      </c>
      <c r="P41" s="21">
        <f t="shared" si="6"/>
        <v>2088561.7168973666</v>
      </c>
      <c r="Q41" s="21">
        <f t="shared" si="6"/>
        <v>2527772.2397059775</v>
      </c>
      <c r="R41" s="21">
        <f t="shared" si="6"/>
        <v>2979675.5207864996</v>
      </c>
      <c r="S41" s="21">
        <f t="shared" si="6"/>
        <v>3317575.5386295682</v>
      </c>
      <c r="T41" s="21">
        <f t="shared" si="6"/>
        <v>3753676.5963285575</v>
      </c>
      <c r="U41" s="21">
        <f t="shared" si="6"/>
        <v>4346637.4577874616</v>
      </c>
      <c r="V41" s="21">
        <f t="shared" si="6"/>
        <v>4936677.6970190238</v>
      </c>
      <c r="W41" s="21">
        <f t="shared" si="6"/>
        <v>5465244.6760823019</v>
      </c>
      <c r="X41" s="21">
        <f t="shared" si="6"/>
        <v>6089442.2004036568</v>
      </c>
      <c r="Y41" s="21">
        <f t="shared" si="6"/>
        <v>6856300.1113570333</v>
      </c>
      <c r="Z41" s="21">
        <f t="shared" si="6"/>
        <v>7792425.2940131389</v>
      </c>
      <c r="AA41" s="21">
        <f t="shared" si="6"/>
        <v>8816576.6586165521</v>
      </c>
      <c r="AB41" s="21">
        <f t="shared" si="6"/>
        <v>9719438.2187878639</v>
      </c>
      <c r="AC41" s="21">
        <f t="shared" si="6"/>
        <v>10659107.07451093</v>
      </c>
      <c r="AD41" s="21">
        <f t="shared" si="6"/>
        <v>11741754.46000783</v>
      </c>
      <c r="AE41" s="21">
        <f t="shared" si="6"/>
        <v>12897675.323666824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1098548.7336038675</v>
      </c>
      <c r="P42" s="21">
        <f>'Лист1_Базовые цены'!P48*INDEX(KumIndPotrS,NscenInfl,P$1)</f>
        <v>1314821.3943265604</v>
      </c>
      <c r="Q42" s="21">
        <f>'Лист1_Базовые цены'!Q48*INDEX(KumIndPotrS,NscenInfl,Q$1)</f>
        <v>1577833.7575232035</v>
      </c>
      <c r="R42" s="21">
        <f>'Лист1_Базовые цены'!R48*INDEX(KumIndPotrS,NscenInfl,R$1)</f>
        <v>1843738.3428557885</v>
      </c>
      <c r="S42" s="21">
        <f>'Лист1_Базовые цены'!S48*INDEX(KumIndPotrS,NscenInfl,S$1)</f>
        <v>2016488.1301078256</v>
      </c>
      <c r="T42" s="21">
        <f>'Лист1_Базовые цены'!T48*INDEX(KumIndPotrS,NscenInfl,T$1)</f>
        <v>2240449.8206653004</v>
      </c>
      <c r="U42" s="21">
        <f>'Лист1_Базовые цены'!U48*INDEX(KumIndPotrS,NscenInfl,U$1)</f>
        <v>2523613.7189976783</v>
      </c>
      <c r="V42" s="21">
        <f>'Лист1_Базовые цены'!V48*INDEX(KumIndPotrS,NscenInfl,V$1)</f>
        <v>2761960.1974385912</v>
      </c>
      <c r="W42" s="21">
        <f>'Лист1_Базовые цены'!W48*INDEX(KumIndPotrS,NscenInfl,W$1)</f>
        <v>3085993.4064173033</v>
      </c>
      <c r="X42" s="21">
        <f>'Лист1_Базовые цены'!X48*INDEX(KumIndPotrS,NscenInfl,X$1)</f>
        <v>3469996.8758005616</v>
      </c>
      <c r="Y42" s="21">
        <f>'Лист1_Базовые цены'!Y48*INDEX(KumIndPotrS,NscenInfl,Y$1)</f>
        <v>3871463.8026477625</v>
      </c>
      <c r="Z42" s="21">
        <f>'Лист1_Базовые цены'!Z48*INDEX(KumIndPotrS,NscenInfl,Z$1)</f>
        <v>4293818.7082739938</v>
      </c>
      <c r="AA42" s="21">
        <f>'Лист1_Базовые цены'!AA48*INDEX(KumIndPotrS,NscenInfl,AA$1)</f>
        <v>4813168.5100800022</v>
      </c>
      <c r="AB42" s="21">
        <f>'Лист1_Базовые цены'!AB48*INDEX(KumIndPotrS,NscenInfl,AB$1)</f>
        <v>5256471.6907647131</v>
      </c>
      <c r="AC42" s="21">
        <f>'Лист1_Базовые цены'!AC48*INDEX(KumIndPotrS,NscenInfl,AC$1)</f>
        <v>5710788.5321544837</v>
      </c>
      <c r="AD42" s="21">
        <f>'Лист1_Базовые цены'!AD48*INDEX(KumIndPotrS,NscenInfl,AD$1)</f>
        <v>6281427.4754992062</v>
      </c>
      <c r="AE42" s="21">
        <f>'Лист1_Базовые цены'!AE48*INDEX(KumIndPotrS,NscenInfl,AE$1)</f>
        <v>6889487.1958031207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142811.33536850277</v>
      </c>
      <c r="P43" s="21">
        <f t="shared" si="7"/>
        <v>170926.78126245286</v>
      </c>
      <c r="Q43" s="21">
        <f t="shared" si="7"/>
        <v>205118.38847801645</v>
      </c>
      <c r="R43" s="21">
        <f t="shared" si="7"/>
        <v>239685.98457125251</v>
      </c>
      <c r="S43" s="21">
        <f t="shared" si="7"/>
        <v>262143.45691401733</v>
      </c>
      <c r="T43" s="21">
        <f t="shared" si="7"/>
        <v>291258.47668648907</v>
      </c>
      <c r="U43" s="21">
        <f t="shared" si="7"/>
        <v>328069.78346969816</v>
      </c>
      <c r="V43" s="21">
        <f t="shared" si="7"/>
        <v>359054.82566701685</v>
      </c>
      <c r="W43" s="21">
        <f t="shared" si="7"/>
        <v>401179.14283424942</v>
      </c>
      <c r="X43" s="21">
        <f t="shared" si="7"/>
        <v>451099.59385407303</v>
      </c>
      <c r="Y43" s="21">
        <f t="shared" si="7"/>
        <v>503290.29434420913</v>
      </c>
      <c r="Z43" s="21">
        <f t="shared" si="7"/>
        <v>558196.43207561923</v>
      </c>
      <c r="AA43" s="21">
        <f t="shared" si="7"/>
        <v>625711.90631040034</v>
      </c>
      <c r="AB43" s="21">
        <f t="shared" si="7"/>
        <v>683341.31979941274</v>
      </c>
      <c r="AC43" s="21">
        <f t="shared" si="7"/>
        <v>742402.50918008294</v>
      </c>
      <c r="AD43" s="21">
        <f t="shared" si="7"/>
        <v>816585.57181489689</v>
      </c>
      <c r="AE43" s="21">
        <f t="shared" si="7"/>
        <v>895633.33545440575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1108162.7818204532</v>
      </c>
      <c r="P44" s="21">
        <f>INDEX(KumIndPotrS,NscenInfl,P$1)*'Лист1_Базовые цены'!P50</f>
        <v>1326328.1722186848</v>
      </c>
      <c r="Q44" s="21">
        <f>INDEX(KumIndPotrS,NscenInfl,Q$1)*'Лист1_Базовые цены'!Q50</f>
        <v>1591642.3118081107</v>
      </c>
      <c r="R44" s="21">
        <f>INDEX(KumIndPotrS,NscenInfl,R$1)*'Лист1_Базовые цены'!R50</f>
        <v>1859873.9850760775</v>
      </c>
      <c r="S44" s="21">
        <f>INDEX(KumIndPotrS,NscenInfl,S$1)*'Лист1_Базовые цены'!S50</f>
        <v>2034135.6076552533</v>
      </c>
      <c r="T44" s="21">
        <f>INDEX(KumIndPotrS,NscenInfl,T$1)*'Лист1_Базовые цены'!T50</f>
        <v>2260057.3191256141</v>
      </c>
      <c r="U44" s="21">
        <f>INDEX(KumIndPotrS,NscenInfl,U$1)*'Лист1_Базовые цены'!U50</f>
        <v>2545699.3518260806</v>
      </c>
      <c r="V44" s="21">
        <f>INDEX(KumIndPotrS,NscenInfl,V$1)*'Лист1_Базовые цены'!V50</f>
        <v>2786131.7409470472</v>
      </c>
      <c r="W44" s="21">
        <f>INDEX(KumIndPotrS,NscenInfl,W$1)*'Лист1_Базовые цены'!W50</f>
        <v>3113000.7557481169</v>
      </c>
      <c r="X44" s="21">
        <f>INDEX(KumIndPotrS,NscenInfl,X$1)*'Лист1_Базовые цены'!X50</f>
        <v>3500364.8660907219</v>
      </c>
      <c r="Y44" s="21">
        <f>INDEX(KumIndPotrS,NscenInfl,Y$1)*'Лист1_Базовые цены'!Y50</f>
        <v>3905345.2669186443</v>
      </c>
      <c r="Z44" s="21">
        <f>INDEX(KumIndPotrS,NscenInfl,Z$1)*'Лист1_Базовые цены'!Z50</f>
        <v>4331396.4495537998</v>
      </c>
      <c r="AA44" s="21">
        <f>INDEX(KumIndPotrS,NscenInfl,AA$1)*'Лист1_Базовые цены'!AA50</f>
        <v>4855291.3879414676</v>
      </c>
      <c r="AB44" s="21">
        <f>INDEX(KumIndPotrS,NscenInfl,AB$1)*'Лист1_Базовые цены'!AB50</f>
        <v>5302474.1763516236</v>
      </c>
      <c r="AC44" s="21">
        <f>INDEX(KumIndPotrS,NscenInfl,AC$1)*'Лист1_Базовые цены'!AC50</f>
        <v>5760767.012510784</v>
      </c>
      <c r="AD44" s="21">
        <f>INDEX(KumIndPotrS,NscenInfl,AD$1)*'Лист1_Базовые цены'!AD50</f>
        <v>6339958.396485311</v>
      </c>
      <c r="AE44" s="21">
        <f>INDEX(KumIndPotrS,NscenInfl,AE$1)*'Лист1_Базовые цены'!AE50</f>
        <v>6957589.1748876534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1108162.7818204532</v>
      </c>
      <c r="P45" s="21">
        <f>INDEX(KumIndPotrS,NscenInfl,P$1)*'Лист1_Базовые цены'!P51</f>
        <v>1326328.1722186848</v>
      </c>
      <c r="Q45" s="21">
        <f>INDEX(KumIndPotrS,NscenInfl,Q$1)*'Лист1_Базовые цены'!Q51</f>
        <v>1591642.3118081107</v>
      </c>
      <c r="R45" s="21">
        <f>INDEX(KumIndPotrS,NscenInfl,R$1)*'Лист1_Базовые цены'!R51</f>
        <v>1859873.9850760775</v>
      </c>
      <c r="S45" s="21">
        <f>INDEX(KumIndPotrS,NscenInfl,S$1)*'Лист1_Базовые цены'!S51</f>
        <v>2034135.6076552533</v>
      </c>
      <c r="T45" s="21">
        <f>INDEX(KumIndPotrS,NscenInfl,T$1)*'Лист1_Базовые цены'!T51</f>
        <v>2260057.3191256141</v>
      </c>
      <c r="U45" s="21">
        <f>INDEX(KumIndPotrS,NscenInfl,U$1)*'Лист1_Базовые цены'!U51</f>
        <v>2545699.3518260806</v>
      </c>
      <c r="V45" s="21">
        <f>INDEX(KumIndPotrS,NscenInfl,V$1)*'Лист1_Базовые цены'!V51</f>
        <v>2786131.7409470472</v>
      </c>
      <c r="W45" s="21">
        <f>INDEX(KumIndPotrS,NscenInfl,W$1)*'Лист1_Базовые цены'!W51</f>
        <v>3113000.7557481169</v>
      </c>
      <c r="X45" s="21">
        <f>INDEX(KumIndPotrS,NscenInfl,X$1)*'Лист1_Базовые цены'!X51</f>
        <v>3500364.8660907219</v>
      </c>
      <c r="Y45" s="21">
        <f>INDEX(KumIndPotrS,NscenInfl,Y$1)*'Лист1_Базовые цены'!Y51</f>
        <v>3905345.2669186443</v>
      </c>
      <c r="Z45" s="21">
        <f>INDEX(KumIndPotrS,NscenInfl,Z$1)*'Лист1_Базовые цены'!Z51</f>
        <v>4331396.4495537998</v>
      </c>
      <c r="AA45" s="21">
        <f>INDEX(KumIndPotrS,NscenInfl,AA$1)*'Лист1_Базовые цены'!AA51</f>
        <v>4855291.3879414676</v>
      </c>
      <c r="AB45" s="21">
        <f>INDEX(KumIndPotrS,NscenInfl,AB$1)*'Лист1_Базовые цены'!AB51</f>
        <v>5302474.1763516236</v>
      </c>
      <c r="AC45" s="21">
        <f>INDEX(KumIndPotrS,NscenInfl,AC$1)*'Лист1_Базовые цены'!AC51</f>
        <v>5760767.012510784</v>
      </c>
      <c r="AD45" s="21">
        <f>INDEX(KumIndPotrS,NscenInfl,AD$1)*'Лист1_Базовые цены'!AD51</f>
        <v>6339958.396485311</v>
      </c>
      <c r="AE45" s="21">
        <f>INDEX(KumIndPotrS,NscenInfl,AE$1)*'Лист1_Базовые цены'!AE51</f>
        <v>6957589.1748876534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158533.40315999518</v>
      </c>
      <c r="P50" s="21">
        <f>'Лист1_Базовые цены'!P58</f>
        <v>164491.06912839523</v>
      </c>
      <c r="Q50" s="21">
        <f>'Лист1_Базовые цены'!Q58</f>
        <v>164480.05227722609</v>
      </c>
      <c r="R50" s="21">
        <f>'Лист1_Базовые цены'!R58</f>
        <v>168616.75029649184</v>
      </c>
      <c r="S50" s="21">
        <f>'Лист1_Базовые цены'!S58</f>
        <v>171431.35312555547</v>
      </c>
      <c r="T50" s="21">
        <f>'Лист1_Базовые цены'!T58</f>
        <v>194335.03959429992</v>
      </c>
      <c r="U50" s="21">
        <f>'Лист1_Базовые цены'!U58</f>
        <v>196773.58674072404</v>
      </c>
      <c r="V50" s="21">
        <f>'Лист1_Базовые цены'!V58</f>
        <v>214061.85087331678</v>
      </c>
      <c r="W50" s="21">
        <f>'Лист1_Базовые цены'!W58</f>
        <v>212735.9108469316</v>
      </c>
      <c r="X50" s="21">
        <f>'Лист1_Базовые цены'!X58</f>
        <v>214413.33070744757</v>
      </c>
      <c r="Y50" s="21">
        <f>'Лист1_Базовые цены'!Y58</f>
        <v>216598.77609499785</v>
      </c>
      <c r="Z50" s="21">
        <f>'Лист1_Базовые цены'!Z58</f>
        <v>232259.78833404789</v>
      </c>
      <c r="AA50" s="21">
        <f>'Лист1_Базовые цены'!AA58</f>
        <v>232114.95974217405</v>
      </c>
      <c r="AB50" s="21">
        <f>'Лист1_Базовые цены'!AB58</f>
        <v>244223.81014475229</v>
      </c>
      <c r="AC50" s="21">
        <f>'Лист1_Базовые цены'!AC58</f>
        <v>249817.5720433048</v>
      </c>
      <c r="AD50" s="21">
        <f>'Лист1_Базовые цены'!AD58</f>
        <v>256523.39632287176</v>
      </c>
      <c r="AE50" s="21">
        <f>'Лист1_Базовые цены'!AE58</f>
        <v>262838.16235964303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2655033.9512657141</v>
      </c>
      <c r="P51" s="21">
        <f t="shared" si="8"/>
        <v>3223127.4701578221</v>
      </c>
      <c r="Q51" s="21">
        <f t="shared" si="8"/>
        <v>3803035.687981457</v>
      </c>
      <c r="R51" s="21">
        <f t="shared" si="8"/>
        <v>4483484.9977517631</v>
      </c>
      <c r="S51" s="21">
        <f t="shared" si="8"/>
        <v>5150906.9255590765</v>
      </c>
      <c r="T51" s="21">
        <f t="shared" si="8"/>
        <v>6481380.8455274953</v>
      </c>
      <c r="U51" s="21">
        <f t="shared" si="8"/>
        <v>7218981.2734570177</v>
      </c>
      <c r="V51" s="21">
        <f t="shared" si="8"/>
        <v>8638554.4434751533</v>
      </c>
      <c r="W51" s="21">
        <f t="shared" si="8"/>
        <v>9271849.2326909881</v>
      </c>
      <c r="X51" s="21">
        <f t="shared" si="8"/>
        <v>10186003.829788724</v>
      </c>
      <c r="Y51" s="21">
        <f t="shared" si="8"/>
        <v>11318809.10159296</v>
      </c>
      <c r="Z51" s="21">
        <f t="shared" si="8"/>
        <v>13472299.896671062</v>
      </c>
      <c r="AA51" s="21">
        <f t="shared" si="8"/>
        <v>14541010.995605186</v>
      </c>
      <c r="AB51" s="21">
        <f t="shared" si="8"/>
        <v>16370549.276674926</v>
      </c>
      <c r="AC51" s="21">
        <f t="shared" si="8"/>
        <v>17917689.64644593</v>
      </c>
      <c r="AD51" s="21">
        <f t="shared" si="8"/>
        <v>19686557.772159137</v>
      </c>
      <c r="AE51" s="21">
        <f t="shared" si="8"/>
        <v>21583158.70656161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703563.00706638023</v>
      </c>
      <c r="P52" s="21">
        <f>'Лист1_Базовые цены'!P60*INDEX(KumIndPotrS,NscenInfl,P$1)</f>
        <v>850453.28427519382</v>
      </c>
      <c r="Q52" s="21">
        <f>'Лист1_Базовые цены'!Q60*INDEX(KumIndPotrS,NscenInfl,Q$1)</f>
        <v>994963.70007085754</v>
      </c>
      <c r="R52" s="21">
        <f>'Лист1_Базовые цены'!R60*INDEX(KumIndPotrS,NscenInfl,R$1)</f>
        <v>1162785.392688324</v>
      </c>
      <c r="S52" s="21">
        <f>'Лист1_Базовые цены'!S60*INDEX(KumIndPotrS,NscenInfl,S$1)</f>
        <v>1312236.4114660809</v>
      </c>
      <c r="T52" s="21">
        <f>'Лист1_Базовые цены'!T60*INDEX(KumIndPotrS,NscenInfl,T$1)</f>
        <v>1621434.6224281604</v>
      </c>
      <c r="U52" s="21">
        <f>'Лист1_Базовые цены'!U60*INDEX(KumIndPotrS,NscenInfl,U$1)</f>
        <v>1756705.2883305603</v>
      </c>
      <c r="V52" s="21">
        <f>'Лист1_Базовые цены'!V60*INDEX(KumIndPotrS,NscenInfl,V$1)</f>
        <v>2025709.8891618024</v>
      </c>
      <c r="W52" s="21">
        <f>'Лист1_Базовые цены'!W60*INDEX(KumIndPotrS,NscenInfl,W$1)</f>
        <v>2194346.8577915006</v>
      </c>
      <c r="X52" s="21">
        <f>'Лист1_Базовые цены'!X60*INDEX(KumIndPotrS,NscenInfl,X$1)</f>
        <v>2432814.1793114296</v>
      </c>
      <c r="Y52" s="21">
        <f>'Лист1_Базовые цены'!Y60*INDEX(KumIndPotrS,NscenInfl,Y$1)</f>
        <v>2678796.0591992647</v>
      </c>
      <c r="Z52" s="21">
        <f>'Лист1_Базовые цены'!Z60*INDEX(KumIndPotrS,NscenInfl,Z$1)</f>
        <v>3111475.1036189357</v>
      </c>
      <c r="AA52" s="21">
        <f>'Лист1_Базовые цены'!AA60*INDEX(KumIndPotrS,NscenInfl,AA$1)</f>
        <v>3327202.3463351787</v>
      </c>
      <c r="AB52" s="21">
        <f>'Лист1_Базовые цены'!AB60*INDEX(KumIndPotrS,NscenInfl,AB$1)</f>
        <v>3710820.5225115828</v>
      </c>
      <c r="AC52" s="21">
        <f>'Лист1_Базовые цены'!AC60*INDEX(KumIndPotrS,NscenInfl,AC$1)</f>
        <v>4023562.907454561</v>
      </c>
      <c r="AD52" s="21">
        <f>'Лист1_Базовые цены'!AD60*INDEX(KumIndPotrS,NscenInfl,AD$1)</f>
        <v>4416645.0616576308</v>
      </c>
      <c r="AE52" s="21">
        <f>'Лист1_Базовые цены'!AE60*INDEX(KumIndPotrS,NscenInfl,AE$1)</f>
        <v>4837618.8205196485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91463.190918629436</v>
      </c>
      <c r="P53" s="21">
        <f t="shared" si="9"/>
        <v>110558.9269557752</v>
      </c>
      <c r="Q53" s="21">
        <f t="shared" si="9"/>
        <v>129345.28100921148</v>
      </c>
      <c r="R53" s="21">
        <f t="shared" si="9"/>
        <v>151162.10104948212</v>
      </c>
      <c r="S53" s="21">
        <f t="shared" si="9"/>
        <v>170590.73349059053</v>
      </c>
      <c r="T53" s="21">
        <f t="shared" si="9"/>
        <v>210786.50091566087</v>
      </c>
      <c r="U53" s="21">
        <f t="shared" si="9"/>
        <v>228371.68748297286</v>
      </c>
      <c r="V53" s="21">
        <f t="shared" si="9"/>
        <v>263342.28559103434</v>
      </c>
      <c r="W53" s="21">
        <f t="shared" si="9"/>
        <v>285265.09151289507</v>
      </c>
      <c r="X53" s="21">
        <f t="shared" si="9"/>
        <v>316265.84331048589</v>
      </c>
      <c r="Y53" s="21">
        <f t="shared" si="9"/>
        <v>348243.48769590445</v>
      </c>
      <c r="Z53" s="21">
        <f t="shared" si="9"/>
        <v>404491.76347046165</v>
      </c>
      <c r="AA53" s="21">
        <f t="shared" si="9"/>
        <v>432536.30502357322</v>
      </c>
      <c r="AB53" s="21">
        <f t="shared" si="9"/>
        <v>482406.66792650579</v>
      </c>
      <c r="AC53" s="21">
        <f t="shared" si="9"/>
        <v>523063.17796909297</v>
      </c>
      <c r="AD53" s="21">
        <f t="shared" si="9"/>
        <v>574163.85801549198</v>
      </c>
      <c r="AE53" s="21">
        <f t="shared" si="9"/>
        <v>628890.44666755432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401631.64165286691</v>
      </c>
      <c r="P54" s="21">
        <f>INDEX(KumIndPotrS,NscenInfl,P$1)*'Лист1_Базовые цены'!P62</f>
        <v>485484.51991065504</v>
      </c>
      <c r="Q54" s="21">
        <f>INDEX(KumIndPotrS,NscenInfl,Q$1)*'Лист1_Базовые цены'!Q62</f>
        <v>567978.84515091707</v>
      </c>
      <c r="R54" s="21">
        <f>INDEX(KumIndPotrS,NscenInfl,R$1)*'Лист1_Базовые цены'!R62</f>
        <v>663780.50219363382</v>
      </c>
      <c r="S54" s="21">
        <f>INDEX(KumIndPotrS,NscenInfl,S$1)*'Лист1_Базовые цены'!S62</f>
        <v>749095.18959979049</v>
      </c>
      <c r="T54" s="21">
        <f>INDEX(KumIndPotrS,NscenInfl,T$1)*'Лист1_Базовые цены'!T62</f>
        <v>925602.17450030975</v>
      </c>
      <c r="U54" s="21">
        <f>INDEX(KumIndPotrS,NscenInfl,U$1)*'Лист1_Базовые цены'!U62</f>
        <v>1002821.9530676776</v>
      </c>
      <c r="V54" s="21">
        <f>INDEX(KumIndPotrS,NscenInfl,V$1)*'Лист1_Базовые цены'!V62</f>
        <v>1156384.2614308179</v>
      </c>
      <c r="W54" s="21">
        <f>INDEX(KumIndPotrS,NscenInfl,W$1)*'Лист1_Базовые цены'!W62</f>
        <v>1252651.3219127492</v>
      </c>
      <c r="X54" s="21">
        <f>INDEX(KumIndPotrS,NscenInfl,X$1)*'Лист1_Базовые цены'!X62</f>
        <v>1388781.3072312847</v>
      </c>
      <c r="Y54" s="21">
        <f>INDEX(KumIndPotrS,NscenInfl,Y$1)*'Лист1_Базовые цены'!Y62</f>
        <v>1529201.0070221359</v>
      </c>
      <c r="Z54" s="21">
        <f>INDEX(KumIndPotrS,NscenInfl,Z$1)*'Лист1_Базовые цены'!Z62</f>
        <v>1776197.4994097333</v>
      </c>
      <c r="AA54" s="21">
        <f>INDEX(KumIndPotrS,NscenInfl,AA$1)*'Лист1_Базовые цены'!AA62</f>
        <v>1899346.2235057352</v>
      </c>
      <c r="AB54" s="21">
        <f>INDEX(KumIndPotrS,NscenInfl,AB$1)*'Лист1_Базовые цены'!AB62</f>
        <v>2118336.1310451338</v>
      </c>
      <c r="AC54" s="21">
        <f>INDEX(KumIndPotrS,NscenInfl,AC$1)*'Лист1_Базовые цены'!AC62</f>
        <v>2296866.321259114</v>
      </c>
      <c r="AD54" s="21">
        <f>INDEX(KumIndPotrS,NscenInfl,AD$1)*'Лист1_Базовые цены'!AD62</f>
        <v>2522673.8894650023</v>
      </c>
      <c r="AE54" s="21">
        <f>INDEX(KumIndPotrS,NscenInfl,AE$1)*'Лист1_Базовые цены'!AE62</f>
        <v>2764674.1208471982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401631.64165286691</v>
      </c>
      <c r="P55" s="21">
        <f>INDEX(KumIndPotrS,NscenInfl,P$1)*'Лист1_Базовые цены'!P63</f>
        <v>485484.51991065504</v>
      </c>
      <c r="Q55" s="21">
        <f>INDEX(KumIndPotrS,NscenInfl,Q$1)*'Лист1_Базовые цены'!Q63</f>
        <v>567978.84515091707</v>
      </c>
      <c r="R55" s="21">
        <f>INDEX(KumIndPotrS,NscenInfl,R$1)*'Лист1_Базовые цены'!R63</f>
        <v>663780.50219363382</v>
      </c>
      <c r="S55" s="21">
        <f>INDEX(KumIndPotrS,NscenInfl,S$1)*'Лист1_Базовые цены'!S63</f>
        <v>749095.18959979049</v>
      </c>
      <c r="T55" s="21">
        <f>INDEX(KumIndPotrS,NscenInfl,T$1)*'Лист1_Базовые цены'!T63</f>
        <v>925602.17450030975</v>
      </c>
      <c r="U55" s="21">
        <f>INDEX(KumIndPotrS,NscenInfl,U$1)*'Лист1_Базовые цены'!U63</f>
        <v>1002821.9530676776</v>
      </c>
      <c r="V55" s="21">
        <f>INDEX(KumIndPotrS,NscenInfl,V$1)*'Лист1_Базовые цены'!V63</f>
        <v>1156384.2614308179</v>
      </c>
      <c r="W55" s="21">
        <f>INDEX(KumIndPotrS,NscenInfl,W$1)*'Лист1_Базовые цены'!W63</f>
        <v>1252651.3219127492</v>
      </c>
      <c r="X55" s="21">
        <f>INDEX(KumIndPotrS,NscenInfl,X$1)*'Лист1_Базовые цены'!X63</f>
        <v>1388781.3072312847</v>
      </c>
      <c r="Y55" s="21">
        <f>INDEX(KumIndPotrS,NscenInfl,Y$1)*'Лист1_Базовые цены'!Y63</f>
        <v>1529201.0070221359</v>
      </c>
      <c r="Z55" s="21">
        <f>INDEX(KumIndPotrS,NscenInfl,Z$1)*'Лист1_Базовые цены'!Z63</f>
        <v>1776197.4994097333</v>
      </c>
      <c r="AA55" s="21">
        <f>INDEX(KumIndPotrS,NscenInfl,AA$1)*'Лист1_Базовые цены'!AA63</f>
        <v>1899346.2235057352</v>
      </c>
      <c r="AB55" s="21">
        <f>INDEX(KumIndPotrS,NscenInfl,AB$1)*'Лист1_Базовые цены'!AB63</f>
        <v>2118336.1310451338</v>
      </c>
      <c r="AC55" s="21">
        <f>INDEX(KumIndPotrS,NscenInfl,AC$1)*'Лист1_Базовые цены'!AC63</f>
        <v>2296866.321259114</v>
      </c>
      <c r="AD55" s="21">
        <f>INDEX(KumIndPotrS,NscenInfl,AD$1)*'Лист1_Базовые цены'!AD63</f>
        <v>2522673.8894650023</v>
      </c>
      <c r="AE55" s="21">
        <f>INDEX(KumIndPotrS,NscenInfl,AE$1)*'Лист1_Базовые цены'!AE63</f>
        <v>2764674.1208471982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165505.70313536559</v>
      </c>
      <c r="P60" s="21">
        <f>'Лист1_Базовые цены'!P69</f>
        <v>167151.64610401192</v>
      </c>
      <c r="Q60" s="21">
        <f>'Лист1_Базовые цены'!Q69</f>
        <v>168565.27436960279</v>
      </c>
      <c r="R60" s="21">
        <f>'Лист1_Базовые цены'!R69</f>
        <v>169871.45034223745</v>
      </c>
      <c r="S60" s="21">
        <f>'Лист1_Базовые цены'!S69</f>
        <v>186244.73583881508</v>
      </c>
      <c r="T60" s="21">
        <f>'Лист1_Базовые цены'!T69</f>
        <v>192359.28848042694</v>
      </c>
      <c r="U60" s="21">
        <f>'Лист1_Базовые цены'!U69</f>
        <v>206796.69559562267</v>
      </c>
      <c r="V60" s="21">
        <f>'Лист1_Базовые цены'!V69</f>
        <v>210433.72863966646</v>
      </c>
      <c r="W60" s="21">
        <f>'Лист1_Базовые цены'!W69</f>
        <v>214561.39135326978</v>
      </c>
      <c r="X60" s="21">
        <f>'Лист1_Базовые цены'!X69</f>
        <v>226988.77743973711</v>
      </c>
      <c r="Y60" s="21">
        <f>'Лист1_Базовые цены'!Y69</f>
        <v>225465.07142460189</v>
      </c>
      <c r="Z60" s="21">
        <f>'Лист1_Базовые цены'!Z69</f>
        <v>228391.42071035586</v>
      </c>
      <c r="AA60" s="21">
        <f>'Лист1_Базовые цены'!AA69</f>
        <v>237537.50650325231</v>
      </c>
      <c r="AB60" s="21">
        <f>'Лист1_Базовые цены'!AB69</f>
        <v>245162.13143821977</v>
      </c>
      <c r="AC60" s="21">
        <f>'Лист1_Базовые цены'!AC69</f>
        <v>250408.51012383759</v>
      </c>
      <c r="AD60" s="21">
        <f>'Лист1_Базовые цены'!AD69</f>
        <v>256855.42502259923</v>
      </c>
      <c r="AE60" s="21">
        <f>'Лист1_Базовые цены'!AE69</f>
        <v>262866.87077237322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665232.56630128599</v>
      </c>
      <c r="P61" s="21">
        <f>P60*INDEX([1]!explzaNS,$A$58,P$1)*INDEX(KumIndPPP,NscenInfl,P$1)</f>
        <v>786062.46298185829</v>
      </c>
      <c r="Q61" s="21">
        <f>Q60*INDEX([1]!explzaNS,$A$58,Q$1)*INDEX(KumIndPPP,NscenInfl,Q$1)</f>
        <v>935398.17670023418</v>
      </c>
      <c r="R61" s="21">
        <f>R60*INDEX([1]!explzaNS,$A$58,R$1)*INDEX(KumIndPPP,NscenInfl,R$1)</f>
        <v>1084043.3318514989</v>
      </c>
      <c r="S61" s="21">
        <f>S60*INDEX([1]!explzaNS,$A$58,S$1)*INDEX(KumIndPPP,NscenInfl,S$1)</f>
        <v>1343039.2266391998</v>
      </c>
      <c r="T61" s="21">
        <f>T60*INDEX([1]!explzaNS,$A$58,T$1)*INDEX(KumIndPPP,NscenInfl,T$1)</f>
        <v>1539716.741255638</v>
      </c>
      <c r="U61" s="21">
        <f>U60*INDEX([1]!explzaNS,$A$58,U$1)*INDEX(KumIndPPP,NscenInfl,U$1)</f>
        <v>1820807.1491440234</v>
      </c>
      <c r="V61" s="21">
        <f>V60*INDEX([1]!explzaNS,$A$58,V$1)*INDEX(KumIndPPP,NscenInfl,V$1)</f>
        <v>2038113.617178482</v>
      </c>
      <c r="W61" s="21">
        <f>W60*INDEX([1]!explzaNS,$A$58,W$1)*INDEX(KumIndPPP,NscenInfl,W$1)</f>
        <v>2244338.5666639018</v>
      </c>
      <c r="X61" s="21">
        <f>X60*INDEX([1]!explzaNS,$A$58,X$1)*INDEX(KumIndPPP,NscenInfl,X$1)</f>
        <v>2588020.304922109</v>
      </c>
      <c r="Y61" s="21">
        <f>Y60*INDEX([1]!explzaNS,$A$58,Y$1)*INDEX(KumIndPPP,NscenInfl,Y$1)</f>
        <v>2827712.4905778556</v>
      </c>
      <c r="Z61" s="21">
        <f>Z60*INDEX([1]!explzaNS,$A$58,Z$1)*INDEX(KumIndPPP,NscenInfl,Z$1)</f>
        <v>3179499.3725332217</v>
      </c>
      <c r="AA61" s="21">
        <f>AA60*INDEX([1]!explzaNS,$A$58,AA$1)*INDEX(KumIndPPP,NscenInfl,AA$1)</f>
        <v>3571370.4944505743</v>
      </c>
      <c r="AB61" s="21">
        <f>AB60*INDEX([1]!explzaNS,$A$58,AB$1)*INDEX(KumIndPPP,NscenInfl,AB$1)</f>
        <v>3944026.9982900545</v>
      </c>
      <c r="AC61" s="21">
        <f>AC60*INDEX([1]!explzaNS,$A$58,AC$1)*INDEX(KumIndPPP,NscenInfl,AC$1)</f>
        <v>4310417.6531986259</v>
      </c>
      <c r="AD61" s="21">
        <f>AD60*INDEX([1]!explzaNS,$A$58,AD$1)*INDEX(KumIndPPP,NscenInfl,AD$1)</f>
        <v>4730889.3329343852</v>
      </c>
      <c r="AE61" s="21">
        <f>AE60*INDEX([1]!explzaNS,$A$58,AE$1)*INDEX(KumIndPPP,NscenInfl,AE$1)</f>
        <v>5180523.8688110495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836156.77768202929</v>
      </c>
      <c r="P62" s="21">
        <f>'Лист1_Базовые цены'!P71*INDEX(KumIndPotrS,NscenInfl,P$1)</f>
        <v>983810.22950519598</v>
      </c>
      <c r="Q62" s="21">
        <f>'Лист1_Базовые цены'!Q71*INDEX(KumIndPotrS,NscenInfl,Q$1)</f>
        <v>1160792.6502760076</v>
      </c>
      <c r="R62" s="21">
        <f>'Лист1_Базовые цены'!R71*INDEX(KumIndPotrS,NscenInfl,R$1)</f>
        <v>1333557.6158050664</v>
      </c>
      <c r="S62" s="21">
        <f>'Лист1_Базовые цены'!S71*INDEX(KumIndPotrS,NscenInfl,S$1)</f>
        <v>1622924.7161485292</v>
      </c>
      <c r="T62" s="21">
        <f>'Лист1_Базовые цены'!T71*INDEX(KumIndPotrS,NscenInfl,T$1)</f>
        <v>1827065.1251004054</v>
      </c>
      <c r="U62" s="21">
        <f>'Лист1_Базовые цены'!U71*INDEX(KumIndPotrS,NscenInfl,U$1)</f>
        <v>2101687.9706618222</v>
      </c>
      <c r="V62" s="21">
        <f>'Лист1_Базовые цены'!V71*INDEX(KumIndPotrS,NscenInfl,V$1)</f>
        <v>2266970.4509516084</v>
      </c>
      <c r="W62" s="21">
        <f>'Лист1_Базовые цены'!W71*INDEX(KumIndPotrS,NscenInfl,W$1)</f>
        <v>2519466.4734137668</v>
      </c>
      <c r="X62" s="21">
        <f>'Лист1_Базовые цены'!X71*INDEX(KumIndPotrS,NscenInfl,X$1)</f>
        <v>2931933.2434086115</v>
      </c>
      <c r="Y62" s="21">
        <f>'Лист1_Базовые цены'!Y71*INDEX(KumIndPotrS,NscenInfl,Y$1)</f>
        <v>3174354.7619262324</v>
      </c>
      <c r="Z62" s="21">
        <f>'Лист1_Базовые цены'!Z71*INDEX(KumIndPotrS,NscenInfl,Z$1)</f>
        <v>3483089.4458584166</v>
      </c>
      <c r="AA62" s="21">
        <f>'Лист1_Базовые цены'!AA71*INDEX(KumIndPotrS,NscenInfl,AA$1)</f>
        <v>3876152.1158559541</v>
      </c>
      <c r="AB62" s="21">
        <f>'Лист1_Базовые цены'!AB71*INDEX(KumIndPotrS,NscenInfl,AB$1)</f>
        <v>4240605.503528513</v>
      </c>
      <c r="AC62" s="21">
        <f>'Лист1_Базовые цены'!AC71*INDEX(KumIndPotrS,NscenInfl,AC$1)</f>
        <v>4591234.0618349547</v>
      </c>
      <c r="AD62" s="21">
        <f>'Лист1_Базовые цены'!AD71*INDEX(KumIndPotrS,NscenInfl,AD$1)</f>
        <v>5037214.9840262309</v>
      </c>
      <c r="AE62" s="21">
        <f>'Лист1_Базовые цены'!AE71*INDEX(KumIndPotrS,NscenInfl,AE$1)</f>
        <v>5513901.3675731393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108700.38109866381</v>
      </c>
      <c r="P63" s="21">
        <f t="shared" si="10"/>
        <v>127895.32983567548</v>
      </c>
      <c r="Q63" s="21">
        <f t="shared" si="10"/>
        <v>150903.044535881</v>
      </c>
      <c r="R63" s="21">
        <f t="shared" si="10"/>
        <v>173362.49005465864</v>
      </c>
      <c r="S63" s="21">
        <f t="shared" si="10"/>
        <v>210980.21309930881</v>
      </c>
      <c r="T63" s="21">
        <f t="shared" si="10"/>
        <v>237518.46626305272</v>
      </c>
      <c r="U63" s="21">
        <f t="shared" si="10"/>
        <v>273219.43618603691</v>
      </c>
      <c r="V63" s="21">
        <f t="shared" si="10"/>
        <v>294706.15862370911</v>
      </c>
      <c r="W63" s="21">
        <f t="shared" si="10"/>
        <v>327530.64154378971</v>
      </c>
      <c r="X63" s="21">
        <f t="shared" si="10"/>
        <v>381151.3216431195</v>
      </c>
      <c r="Y63" s="21">
        <f t="shared" si="10"/>
        <v>412666.11905041023</v>
      </c>
      <c r="Z63" s="21">
        <f t="shared" si="10"/>
        <v>452801.6279615942</v>
      </c>
      <c r="AA63" s="21">
        <f t="shared" si="10"/>
        <v>503899.77506127406</v>
      </c>
      <c r="AB63" s="21">
        <f t="shared" si="10"/>
        <v>551278.71545870672</v>
      </c>
      <c r="AC63" s="21">
        <f t="shared" si="10"/>
        <v>596860.42803854414</v>
      </c>
      <c r="AD63" s="21">
        <f t="shared" si="10"/>
        <v>654837.94792340999</v>
      </c>
      <c r="AE63" s="21">
        <f t="shared" si="10"/>
        <v>716807.17778450809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89308.788399146215</v>
      </c>
      <c r="P64" s="21">
        <f>INDEX(KumIndPotrS,NscenInfl,P$1)*'Лист1_Базовые цены'!P73</f>
        <v>105079.4563375616</v>
      </c>
      <c r="Q64" s="21">
        <f>INDEX(KumIndPotrS,NscenInfl,Q$1)*'Лист1_Базовые цены'!Q73</f>
        <v>123982.71226859199</v>
      </c>
      <c r="R64" s="21">
        <f>INDEX(KumIndPotrS,NscenInfl,R$1)*'Лист1_Базовые цены'!R73</f>
        <v>142435.50743936552</v>
      </c>
      <c r="S64" s="21">
        <f>INDEX(KumIndPotrS,NscenInfl,S$1)*'Лист1_Базовые цены'!S73</f>
        <v>173342.42086042292</v>
      </c>
      <c r="T64" s="21">
        <f>INDEX(KumIndPotrS,NscenInfl,T$1)*'Лист1_Базовые цены'!T73</f>
        <v>195146.38522861147</v>
      </c>
      <c r="U64" s="21">
        <f>INDEX(KumIndPotrS,NscenInfl,U$1)*'Лист1_Базовые цены'!U73</f>
        <v>224478.48449330547</v>
      </c>
      <c r="V64" s="21">
        <f>INDEX(KumIndPotrS,NscenInfl,V$1)*'Лист1_Базовые цены'!V73</f>
        <v>242132.08541155327</v>
      </c>
      <c r="W64" s="21">
        <f>INDEX(KumIndPotrS,NscenInfl,W$1)*'Лист1_Базовые цены'!W73</f>
        <v>269100.84826032398</v>
      </c>
      <c r="X64" s="21">
        <f>INDEX(KumIndPotrS,NscenInfl,X$1)*'Лист1_Базовые цены'!X73</f>
        <v>313155.87294752093</v>
      </c>
      <c r="Y64" s="21">
        <f>INDEX(KumIndPotrS,NscenInfl,Y$1)*'Лист1_Базовые цены'!Y73</f>
        <v>339048.59148854436</v>
      </c>
      <c r="Z64" s="21">
        <f>INDEX(KumIndPotrS,NscenInfl,Z$1)*'Лист1_Базовые цены'!Z73</f>
        <v>372024.13063948328</v>
      </c>
      <c r="AA64" s="21">
        <f>INDEX(KumIndPotrS,NscenInfl,AA$1)*'Лист1_Базовые цены'!AA73</f>
        <v>414006.62932798022</v>
      </c>
      <c r="AB64" s="21">
        <f>INDEX(KumIndPotrS,NscenInfl,AB$1)*'Лист1_Базовые цены'!AB73</f>
        <v>452933.40879059694</v>
      </c>
      <c r="AC64" s="21">
        <f>INDEX(KumIndPotrS,NscenInfl,AC$1)*'Лист1_Базовые цены'!AC73</f>
        <v>490383.57669726142</v>
      </c>
      <c r="AD64" s="21">
        <f>INDEX(KumIndPotrS,NscenInfl,AD$1)*'Лист1_Базовые цены'!AD73</f>
        <v>538320.00848367333</v>
      </c>
      <c r="AE64" s="21">
        <f>INDEX(KumIndPotrS,NscenInfl,AE$1)*'Лист1_Базовые цены'!AE73</f>
        <v>589593.35633053235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89308.788399146215</v>
      </c>
      <c r="P65" s="21">
        <f>INDEX(KumIndPotrS,NscenInfl,P$1)*'Лист1_Базовые цены'!P74</f>
        <v>105079.4563375616</v>
      </c>
      <c r="Q65" s="21">
        <f>INDEX(KumIndPotrS,NscenInfl,Q$1)*'Лист1_Базовые цены'!Q74</f>
        <v>123982.71226859199</v>
      </c>
      <c r="R65" s="21">
        <f>INDEX(KumIndPotrS,NscenInfl,R$1)*'Лист1_Базовые цены'!R74</f>
        <v>142435.50743936552</v>
      </c>
      <c r="S65" s="21">
        <f>INDEX(KumIndPotrS,NscenInfl,S$1)*'Лист1_Базовые цены'!S74</f>
        <v>173342.42086042292</v>
      </c>
      <c r="T65" s="21">
        <f>INDEX(KumIndPotrS,NscenInfl,T$1)*'Лист1_Базовые цены'!T74</f>
        <v>195146.38522861147</v>
      </c>
      <c r="U65" s="21">
        <f>INDEX(KumIndPotrS,NscenInfl,U$1)*'Лист1_Базовые цены'!U74</f>
        <v>224478.48449330547</v>
      </c>
      <c r="V65" s="21">
        <f>INDEX(KumIndPotrS,NscenInfl,V$1)*'Лист1_Базовые цены'!V74</f>
        <v>242132.08541155327</v>
      </c>
      <c r="W65" s="21">
        <f>INDEX(KumIndPotrS,NscenInfl,W$1)*'Лист1_Базовые цены'!W74</f>
        <v>269100.84826032398</v>
      </c>
      <c r="X65" s="21">
        <f>INDEX(KumIndPotrS,NscenInfl,X$1)*'Лист1_Базовые цены'!X74</f>
        <v>313155.87294752093</v>
      </c>
      <c r="Y65" s="21">
        <f>INDEX(KumIndPotrS,NscenInfl,Y$1)*'Лист1_Базовые цены'!Y74</f>
        <v>339048.59148854436</v>
      </c>
      <c r="Z65" s="21">
        <f>INDEX(KumIndPotrS,NscenInfl,Z$1)*'Лист1_Базовые цены'!Z74</f>
        <v>372024.13063948328</v>
      </c>
      <c r="AA65" s="21">
        <f>INDEX(KumIndPotrS,NscenInfl,AA$1)*'Лист1_Базовые цены'!AA74</f>
        <v>414006.62932798022</v>
      </c>
      <c r="AB65" s="21">
        <f>INDEX(KumIndPotrS,NscenInfl,AB$1)*'Лист1_Базовые цены'!AB74</f>
        <v>452933.40879059694</v>
      </c>
      <c r="AC65" s="21">
        <f>INDEX(KumIndPotrS,NscenInfl,AC$1)*'Лист1_Базовые цены'!AC74</f>
        <v>490383.57669726142</v>
      </c>
      <c r="AD65" s="21">
        <f>INDEX(KumIndPotrS,NscenInfl,AD$1)*'Лист1_Базовые цены'!AD74</f>
        <v>538320.00848367333</v>
      </c>
      <c r="AE65" s="21">
        <f>INDEX(KumIndPotrS,NscenInfl,AE$1)*'Лист1_Базовые цены'!AE74</f>
        <v>589593.35633053235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27796.723284298532</v>
      </c>
      <c r="P28" s="438">
        <f>MAX(0,[1]Демография!M$72*1000-P8-'Лист1_Базовые цены'!P14)</f>
        <v>28601.300716244295</v>
      </c>
      <c r="Q28" s="438">
        <f>MAX(0,[1]Демография!N$72*1000-Q8-'Лист1_Базовые цены'!Q14)</f>
        <v>28901.385428750284</v>
      </c>
      <c r="R28" s="438">
        <f>MAX(0,[1]Демография!O$72*1000-R8-'Лист1_Базовые цены'!R14)</f>
        <v>28756.641727776347</v>
      </c>
      <c r="S28" s="21">
        <f>S65/$G18</f>
        <v>174.90929078144069</v>
      </c>
      <c r="T28" s="21">
        <f t="shared" ref="T28:AF28" si="7">T65/$G18</f>
        <v>221.8006307394819</v>
      </c>
      <c r="U28" s="21">
        <f t="shared" si="7"/>
        <v>329.87375062653103</v>
      </c>
      <c r="V28" s="21">
        <f t="shared" si="7"/>
        <v>208.21654059532185</v>
      </c>
      <c r="W28" s="21">
        <f t="shared" si="7"/>
        <v>253.36389029576941</v>
      </c>
      <c r="X28" s="21">
        <f t="shared" si="7"/>
        <v>149.8394348612789</v>
      </c>
      <c r="Y28" s="21">
        <f t="shared" si="7"/>
        <v>249.14593390155068</v>
      </c>
      <c r="Z28" s="21">
        <f t="shared" si="7"/>
        <v>258.48282845937786</v>
      </c>
      <c r="AA28" s="21">
        <f t="shared" si="7"/>
        <v>0</v>
      </c>
      <c r="AB28" s="21">
        <f t="shared" si="7"/>
        <v>0</v>
      </c>
      <c r="AC28" s="21">
        <f t="shared" si="7"/>
        <v>0</v>
      </c>
      <c r="AD28" s="21">
        <f t="shared" si="7"/>
        <v>0</v>
      </c>
      <c r="AE28" s="21">
        <f t="shared" si="7"/>
        <v>0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5858.3390910134767</v>
      </c>
      <c r="P29" s="455">
        <f>MAX(0,[1]Демография!M$73*1000-P9-'Лист1_Базовые цены'!P24)</f>
        <v>7416.7310828035988</v>
      </c>
      <c r="Q29" s="455">
        <f>MAX(0,[1]Демография!N$73*1000-Q9-'Лист1_Базовые цены'!Q24)</f>
        <v>9354.2000318643695</v>
      </c>
      <c r="R29" s="455">
        <f>MAX(0,[1]Демография!O$73*1000-R9-'Лист1_Базовые цены'!R24)</f>
        <v>11413.306175164005</v>
      </c>
      <c r="S29" s="21">
        <f t="shared" ref="S29:AF29" si="8">S66/$G19</f>
        <v>2060.8645377920407</v>
      </c>
      <c r="T29" s="21">
        <f t="shared" si="8"/>
        <v>1344.8756352980042</v>
      </c>
      <c r="U29" s="21">
        <f t="shared" si="8"/>
        <v>1597.4003733687766</v>
      </c>
      <c r="V29" s="21">
        <f t="shared" si="8"/>
        <v>1294.4985478567435</v>
      </c>
      <c r="W29" s="21">
        <f t="shared" si="8"/>
        <v>1421.4498160174733</v>
      </c>
      <c r="X29" s="21">
        <f t="shared" si="8"/>
        <v>1047.5529969270578</v>
      </c>
      <c r="Y29" s="21">
        <f t="shared" si="8"/>
        <v>1092.8836442590614</v>
      </c>
      <c r="Z29" s="21">
        <f t="shared" si="8"/>
        <v>645.05191087490664</v>
      </c>
      <c r="AA29" s="21">
        <f t="shared" si="8"/>
        <v>319.6023662704647</v>
      </c>
      <c r="AB29" s="21">
        <f t="shared" si="8"/>
        <v>924.2804001920714</v>
      </c>
      <c r="AC29" s="21">
        <f t="shared" si="8"/>
        <v>1142.8154683514106</v>
      </c>
      <c r="AD29" s="21">
        <f t="shared" si="8"/>
        <v>480.73824845519403</v>
      </c>
      <c r="AE29" s="21">
        <f t="shared" si="8"/>
        <v>304.83327217790782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17547.988217128513</v>
      </c>
      <c r="P30" s="437">
        <f>MAX(0,[1]Демография!M$71*1000*0.003*10-P10-'Лист1_Базовые цены'!P35)</f>
        <v>17008.870847791251</v>
      </c>
      <c r="Q30" s="437">
        <f>MAX(0,[1]Демография!N$71*1000*0.003*10-Q10-'Лист1_Базовые цены'!Q35)</f>
        <v>16017.343913083705</v>
      </c>
      <c r="R30" s="437">
        <f>MAX(0,[1]Демография!O$71*1000*0.003*10-R10-'Лист1_Базовые цены'!R35)</f>
        <v>15404.796793134065</v>
      </c>
      <c r="S30" s="21">
        <f t="shared" ref="S30:AF30" si="9">S67/$G20</f>
        <v>1765.4079418655715</v>
      </c>
      <c r="T30" s="21">
        <f t="shared" si="9"/>
        <v>1225.0668219878958</v>
      </c>
      <c r="U30" s="21">
        <f t="shared" si="9"/>
        <v>1523.8084958412428</v>
      </c>
      <c r="V30" s="21">
        <f t="shared" si="9"/>
        <v>463.56452418751144</v>
      </c>
      <c r="W30" s="21">
        <f t="shared" si="9"/>
        <v>915.64489531319668</v>
      </c>
      <c r="X30" s="21">
        <f t="shared" si="9"/>
        <v>583.75305388138054</v>
      </c>
      <c r="Y30" s="21">
        <f t="shared" si="9"/>
        <v>958.69817835837898</v>
      </c>
      <c r="Z30" s="21">
        <f t="shared" si="9"/>
        <v>693.70496119593918</v>
      </c>
      <c r="AA30" s="21">
        <f t="shared" si="9"/>
        <v>722.61228923666135</v>
      </c>
      <c r="AB30" s="21">
        <f t="shared" si="9"/>
        <v>696.56856782053569</v>
      </c>
      <c r="AC30" s="21">
        <f t="shared" si="9"/>
        <v>751.4852488991263</v>
      </c>
      <c r="AD30" s="21">
        <f t="shared" si="9"/>
        <v>414.74359583822672</v>
      </c>
      <c r="AE30" s="21">
        <f t="shared" si="9"/>
        <v>306.86392265175272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66433.038217128516</v>
      </c>
      <c r="P31" s="437">
        <f>MAX(0,[1]Демография!M$71*1000*0.08-P11-'Лист1_Базовые цены'!P35)</f>
        <v>65457.070847791241</v>
      </c>
      <c r="Q31" s="437">
        <f>MAX(0,[1]Демография!N$71*1000*0.08-Q11-'Лист1_Базовые цены'!Q35)</f>
        <v>64009.093913083707</v>
      </c>
      <c r="R31" s="437">
        <f>MAX(0,[1]Демография!O$71*1000*0.08-R11-'Лист1_Базовые цены'!R35)</f>
        <v>64900.446793134077</v>
      </c>
      <c r="S31" s="21">
        <f t="shared" ref="S31:AF31" si="10">S68/$G21</f>
        <v>142.21506479945859</v>
      </c>
      <c r="T31" s="21">
        <f t="shared" si="10"/>
        <v>460.45883969656552</v>
      </c>
      <c r="U31" s="21">
        <f t="shared" si="10"/>
        <v>756.07837466475962</v>
      </c>
      <c r="V31" s="21">
        <f t="shared" si="10"/>
        <v>577.15945742459007</v>
      </c>
      <c r="W31" s="21">
        <f t="shared" si="10"/>
        <v>707.4210817386745</v>
      </c>
      <c r="X31" s="21">
        <f t="shared" si="10"/>
        <v>589.73595156360204</v>
      </c>
      <c r="Y31" s="21">
        <f t="shared" si="10"/>
        <v>725.96269840246146</v>
      </c>
      <c r="Z31" s="21">
        <f t="shared" si="10"/>
        <v>578.39503247808648</v>
      </c>
      <c r="AA31" s="21">
        <f t="shared" si="10"/>
        <v>506.18431594332026</v>
      </c>
      <c r="AB31" s="21">
        <f t="shared" si="10"/>
        <v>727.14463325032091</v>
      </c>
      <c r="AC31" s="21">
        <f t="shared" si="10"/>
        <v>732.46091388146533</v>
      </c>
      <c r="AD31" s="21">
        <f t="shared" si="10"/>
        <v>407.35482206802209</v>
      </c>
      <c r="AE31" s="21">
        <f t="shared" si="10"/>
        <v>302.07432827753331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854167.59684000479</v>
      </c>
      <c r="P32" s="437">
        <f>[1]Демография!M$52*1000-P12-'Лист1_Базовые цены'!P58</f>
        <v>834472.93087160471</v>
      </c>
      <c r="Q32" s="437">
        <f>[1]Демография!N$52*1000-Q12-'Лист1_Базовые цены'!Q58</f>
        <v>820354.94772277388</v>
      </c>
      <c r="R32" s="437">
        <f>[1]Демография!O$52*1000-R12-'Лист1_Базовые цены'!R58</f>
        <v>876296.2497035081</v>
      </c>
      <c r="S32" s="21">
        <f t="shared" ref="S32:AF32" si="11">S69/$G22</f>
        <v>1984.5425181522412</v>
      </c>
      <c r="T32" s="21">
        <f t="shared" si="11"/>
        <v>1285.6800484504045</v>
      </c>
      <c r="U32" s="21">
        <f t="shared" si="11"/>
        <v>771.79064977716757</v>
      </c>
      <c r="V32" s="21">
        <f t="shared" si="11"/>
        <v>813.75605200879727</v>
      </c>
      <c r="W32" s="21">
        <f t="shared" si="11"/>
        <v>424.37116807441146</v>
      </c>
      <c r="X32" s="21">
        <f t="shared" si="11"/>
        <v>591.97852150609242</v>
      </c>
      <c r="Y32" s="21">
        <f t="shared" si="11"/>
        <v>884.13959352708912</v>
      </c>
      <c r="Z32" s="21">
        <f t="shared" si="11"/>
        <v>828.32738448111581</v>
      </c>
      <c r="AA32" s="21">
        <f t="shared" si="11"/>
        <v>319.88177165488048</v>
      </c>
      <c r="AB32" s="21">
        <f t="shared" si="11"/>
        <v>1084.324824452674</v>
      </c>
      <c r="AC32" s="21">
        <f t="shared" si="11"/>
        <v>709.55944345961177</v>
      </c>
      <c r="AD32" s="21">
        <f t="shared" si="11"/>
        <v>383.98674684349015</v>
      </c>
      <c r="AE32" s="21">
        <f t="shared" si="11"/>
        <v>287.45365776748974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847195.29686463438</v>
      </c>
      <c r="P33" s="437">
        <f>MAX(0,[1]Демография!M$52*1000-P13-'Лист1_Базовые цены'!P69)</f>
        <v>831812.35389598808</v>
      </c>
      <c r="Q33" s="437">
        <f>MAX(0,[1]Демография!N$52*1000-Q13-'Лист1_Базовые цены'!Q69)</f>
        <v>816269.72563039721</v>
      </c>
      <c r="R33" s="437">
        <f>MAX(0,[1]Демография!O$52*1000-R13-'Лист1_Базовые цены'!R69)</f>
        <v>875041.54965776252</v>
      </c>
      <c r="S33" s="21">
        <f t="shared" ref="S33:AF33" si="12">S70/$G23</f>
        <v>2135.4736749549929</v>
      </c>
      <c r="T33" s="21">
        <f t="shared" si="12"/>
        <v>827.99951326383598</v>
      </c>
      <c r="U33" s="21">
        <f t="shared" si="12"/>
        <v>951.57661371067911</v>
      </c>
      <c r="V33" s="21">
        <f t="shared" si="12"/>
        <v>521.75528866278967</v>
      </c>
      <c r="W33" s="21">
        <f t="shared" si="12"/>
        <v>724.68307355249397</v>
      </c>
      <c r="X33" s="21">
        <f t="shared" si="12"/>
        <v>618.64384834309851</v>
      </c>
      <c r="Y33" s="21">
        <f t="shared" si="12"/>
        <v>322.65948272146215</v>
      </c>
      <c r="Z33" s="21">
        <f t="shared" si="12"/>
        <v>477.46482384903885</v>
      </c>
      <c r="AA33" s="21">
        <f t="shared" si="12"/>
        <v>487.09351625316123</v>
      </c>
      <c r="AB33" s="21">
        <f t="shared" si="12"/>
        <v>758.93519370533465</v>
      </c>
      <c r="AC33" s="21">
        <f t="shared" si="12"/>
        <v>662.86593476661869</v>
      </c>
      <c r="AD33" s="21">
        <f t="shared" si="12"/>
        <v>370.09108828626751</v>
      </c>
      <c r="AE33" s="21">
        <f t="shared" si="12"/>
        <v>276.08548781792757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9.318193549986617E-2</v>
      </c>
      <c r="Q43">
        <f>'распределение '!M87/'Лист1_Базовые цены'!O14</f>
        <v>0.11142585302650417</v>
      </c>
      <c r="R43">
        <f>'распределение '!N87/'Лист1_Базовые цены'!P14</f>
        <v>0.12411091323926214</v>
      </c>
      <c r="S43">
        <f>'распределение '!O87/'Лист1_Базовые цены'!Q14</f>
        <v>2.037040796321363E-2</v>
      </c>
      <c r="T43">
        <f>'распределение '!P87/'Лист1_Базовые цены'!R14</f>
        <v>4.4915733083703287E-2</v>
      </c>
      <c r="U43">
        <f>'распределение '!Q87/'Лист1_Базовые цены'!S14</f>
        <v>5.3837129943781842E-2</v>
      </c>
      <c r="V43">
        <f>'распределение '!R87/'Лист1_Базовые цены'!T14</f>
        <v>3.5375531355822068E-2</v>
      </c>
      <c r="W43">
        <f>'распределение '!S87/'Лист1_Базовые цены'!U14</f>
        <v>3.282252295982286E-2</v>
      </c>
      <c r="X43">
        <f>'распределение '!T87/'Лист1_Базовые цены'!V14</f>
        <v>2.3317019433178911E-2</v>
      </c>
      <c r="Y43">
        <f>'распределение '!U87/'Лист1_Базовые цены'!W14</f>
        <v>3.112461690830513E-2</v>
      </c>
      <c r="Z43">
        <f>'распределение '!V87/'Лист1_Базовые цены'!X14</f>
        <v>3.8007122947752894E-2</v>
      </c>
      <c r="AA43">
        <f>'распределение '!W87/'Лист1_Базовые цены'!Y14</f>
        <v>0</v>
      </c>
      <c r="AB43">
        <f>'распределение '!X87/'Лист1_Базовые цены'!Z14</f>
        <v>0</v>
      </c>
      <c r="AC43">
        <f>'распределение '!Y87/'Лист1_Базовые цены'!AA14</f>
        <v>0</v>
      </c>
      <c r="AD43">
        <f>'распределение '!Z87/'Лист1_Базовые цены'!AB14</f>
        <v>0</v>
      </c>
      <c r="AE43">
        <f>'распределение '!AA87/'Лист1_Базовые цены'!AC14</f>
        <v>0</v>
      </c>
      <c r="AF43">
        <f>'распределение '!AB87/'Лист1_Базовые цены'!AD14</f>
        <v>0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7.4250534786016315E-2</v>
      </c>
      <c r="Q44">
        <f>'распределение '!M88/'Лист1_Базовые цены'!O24</f>
        <v>8.6298001666765795E-2</v>
      </c>
      <c r="R44">
        <f>'распределение '!N88/'Лист1_Базовые цены'!P24</f>
        <v>0.10095859589587237</v>
      </c>
      <c r="S44">
        <f>'распределение '!O88/'Лист1_Базовые цены'!Q24</f>
        <v>0.10286307639198167</v>
      </c>
      <c r="T44">
        <f>'распределение '!P88/'Лист1_Базовые цены'!R24</f>
        <v>0.11671886504127776</v>
      </c>
      <c r="U44">
        <f>'распределение '!Q88/'Лист1_Базовые цены'!S24</f>
        <v>0.11173034442500836</v>
      </c>
      <c r="V44">
        <f>'распределение '!R88/'Лист1_Базовые цены'!T24</f>
        <v>9.4256764421806347E-2</v>
      </c>
      <c r="W44">
        <f>'распределение '!S88/'Лист1_Базовые цены'!U24</f>
        <v>7.8919075362890403E-2</v>
      </c>
      <c r="X44">
        <f>'распределение '!T88/'Лист1_Базовые цены'!V24</f>
        <v>6.9862822377394648E-2</v>
      </c>
      <c r="Y44">
        <f>'распределение '!U88/'Лист1_Базовые цены'!W24</f>
        <v>5.8512324576045813E-2</v>
      </c>
      <c r="Z44">
        <f>'распределение '!V88/'Лист1_Базовые цены'!X24</f>
        <v>4.0649122912060742E-2</v>
      </c>
      <c r="AA44">
        <f>'распределение '!W88/'Лист1_Базовые цены'!Y24</f>
        <v>2.3748788357895248E-2</v>
      </c>
      <c r="AB44">
        <f>'распределение '!X88/'Лист1_Базовые цены'!Z24</f>
        <v>3.1680829795056833E-2</v>
      </c>
      <c r="AC44">
        <f>'распределение '!Y88/'Лист1_Базовые цены'!AA24</f>
        <v>3.2807144154024415E-2</v>
      </c>
      <c r="AD44">
        <f>'распределение '!Z88/'Лист1_Базовые цены'!AB24</f>
        <v>2.7976163643857584E-2</v>
      </c>
      <c r="AE44">
        <f>'распределение '!AA88/'Лист1_Базовые цены'!AC24</f>
        <v>2.2459774988081441E-2</v>
      </c>
      <c r="AF44">
        <f>'распределение '!AB88/'Лист1_Базовые цены'!AD24</f>
        <v>1.0270071278647395E-2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0.12311559415595252</v>
      </c>
      <c r="Q45">
        <f>'распределение '!M89/'Лист1_Базовые цены'!O35</f>
        <v>0.16974969247548677</v>
      </c>
      <c r="R45">
        <f>'распределение '!N89/'Лист1_Базовые цены'!P35</f>
        <v>0.18323493953796638</v>
      </c>
      <c r="S45">
        <f>'распределение '!O89/'Лист1_Базовые цены'!Q35</f>
        <v>0.14686012322906492</v>
      </c>
      <c r="T45">
        <f>'распределение '!P89/'Лист1_Базовые цены'!R35</f>
        <v>0.17720152618482105</v>
      </c>
      <c r="U45">
        <f>'распределение '!Q89/'Лист1_Базовые цены'!S35</f>
        <v>0.17763825412477505</v>
      </c>
      <c r="V45">
        <f>'распределение '!R89/'Лист1_Базовые цены'!T35</f>
        <v>5.6256136430836233E-2</v>
      </c>
      <c r="W45">
        <f>'распределение '!S89/'Лист1_Базовые цены'!U35</f>
        <v>8.4727869255497967E-2</v>
      </c>
      <c r="X45">
        <f>'распределение '!T89/'Лист1_Базовые цены'!V35</f>
        <v>6.4885557159097287E-2</v>
      </c>
      <c r="Y45">
        <f>'распределение '!U89/'Лист1_Базовые цены'!W35</f>
        <v>8.5546860786203688E-2</v>
      </c>
      <c r="Z45">
        <f>'распределение '!V89/'Лист1_Базовые цены'!X35</f>
        <v>7.2858472723829434E-2</v>
      </c>
      <c r="AA45">
        <f>'распределение '!W89/'Лист1_Базовые цены'!Y35</f>
        <v>8.9492278181762877E-2</v>
      </c>
      <c r="AB45">
        <f>'распределение '!X89/'Лист1_Базовые цены'!Z35</f>
        <v>3.9792885061580595E-2</v>
      </c>
      <c r="AC45">
        <f>'распределение '!Y89/'Лист1_Базовые цены'!AA35</f>
        <v>3.595518491103053E-2</v>
      </c>
      <c r="AD45">
        <f>'распределение '!Z89/'Лист1_Базовые цены'!AB35</f>
        <v>4.0226099284787764E-2</v>
      </c>
      <c r="AE45">
        <f>'распределение '!AA89/'Лист1_Базовые цены'!AC35</f>
        <v>3.768231841118274E-2</v>
      </c>
      <c r="AF45">
        <f>'распределение '!AB89/'Лист1_Базовые цены'!AD35</f>
        <v>7.8661138943343541E-3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0.10362358071202794</v>
      </c>
      <c r="Q46">
        <f>'распределение '!M90/'Лист1_Базовые цены'!O46</f>
        <v>0.12142027876372977</v>
      </c>
      <c r="R46">
        <f>'распределение '!N90/'Лист1_Базовые цены'!P46</f>
        <v>0.13766169975635581</v>
      </c>
      <c r="S46">
        <f>'распределение '!O90/'Лист1_Базовые цены'!Q46</f>
        <v>1.1830535847373175E-2</v>
      </c>
      <c r="T46">
        <f>'распределение '!P90/'Лист1_Базовые цены'!R46</f>
        <v>6.6603721262422241E-2</v>
      </c>
      <c r="U46">
        <f>'распределение '!Q90/'Лист1_Базовые цены'!S46</f>
        <v>8.8139974821966283E-2</v>
      </c>
      <c r="V46">
        <f>'распределение '!R90/'Лист1_Базовые цены'!T46</f>
        <v>7.0041514147643397E-2</v>
      </c>
      <c r="W46">
        <f>'распределение '!S90/'Лист1_Базовые цены'!U46</f>
        <v>6.5460181374828119E-2</v>
      </c>
      <c r="X46">
        <f>'распределение '!T90/'Лист1_Базовые цены'!V46</f>
        <v>6.555057063860828E-2</v>
      </c>
      <c r="Y46">
        <f>'распределение '!U90/'Лист1_Базовые цены'!W46</f>
        <v>6.4779334412166364E-2</v>
      </c>
      <c r="Z46">
        <f>'распределение '!V90/'Лист1_Базовые цены'!X46</f>
        <v>6.0747696866334286E-2</v>
      </c>
      <c r="AA46">
        <f>'распределение '!W90/'Лист1_Базовые цены'!Y46</f>
        <v>6.2688648239704894E-2</v>
      </c>
      <c r="AB46">
        <f>'распределение '!X90/'Лист1_Базовые цены'!Z46</f>
        <v>4.1539604499538765E-2</v>
      </c>
      <c r="AC46">
        <f>'распределение '!Y90/'Лист1_Базовые цены'!AA46</f>
        <v>3.5044956154882033E-2</v>
      </c>
      <c r="AD46">
        <f>'распределение '!Z90/'Лист1_Базовые цены'!AB46</f>
        <v>3.9509460015958599E-2</v>
      </c>
      <c r="AE46">
        <f>'распределение '!AA90/'Лист1_Базовые цены'!AC46</f>
        <v>3.7094165138845912E-2</v>
      </c>
      <c r="AF46">
        <f>'распределение '!AB90/'Лист1_Базовые цены'!AD46</f>
        <v>1.1271680235553841E-2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0.11979643697931962</v>
      </c>
      <c r="Q47">
        <f>'распределение '!M91/'Лист1_Базовые цены'!O58</f>
        <v>0.13327619602353658</v>
      </c>
      <c r="R47">
        <f>'распределение '!N91/'Лист1_Базовые цены'!P58</f>
        <v>0.17567756155478909</v>
      </c>
      <c r="S47">
        <f>'распределение '!O91/'Лист1_Базовые цены'!Q58</f>
        <v>0.16508941183371525</v>
      </c>
      <c r="T47">
        <f>'распределение '!P91/'Лист1_Базовые цены'!R58</f>
        <v>0.18596901220547243</v>
      </c>
      <c r="U47">
        <f>'распределение '!Q91/'Лист1_Базовые цены'!S58</f>
        <v>8.9971636167150898E-2</v>
      </c>
      <c r="V47">
        <f>'распределение '!R91/'Лист1_Базовые цены'!T58</f>
        <v>9.875382842002832E-2</v>
      </c>
      <c r="W47">
        <f>'распределение '!S91/'Лист1_Базовые цены'!U58</f>
        <v>3.9268569101903746E-2</v>
      </c>
      <c r="X47">
        <f>'распределение '!T91/'Лист1_Базовые цены'!V58</f>
        <v>6.5799837686068216E-2</v>
      </c>
      <c r="Y47">
        <f>'распределение '!U91/'Лист1_Базовые цены'!W58</f>
        <v>7.8893825429549036E-2</v>
      </c>
      <c r="Z47">
        <f>'распределение '!V91/'Лист1_Базовые цены'!X58</f>
        <v>8.6997602041903377E-2</v>
      </c>
      <c r="AA47">
        <f>'распределение '!W91/'Лист1_Базовые цены'!Y58</f>
        <v>3.961591702855493E-2</v>
      </c>
      <c r="AB47">
        <f>'распределение '!X91/'Лист1_Базовые цены'!Z58</f>
        <v>6.1944243685684935E-2</v>
      </c>
      <c r="AC47">
        <f>'распределение '!Y91/'Лист1_Базовые цены'!AA58</f>
        <v>3.3949223929986734E-2</v>
      </c>
      <c r="AD47">
        <f>'распределение '!Z91/'Лист1_Базовые цены'!AB58</f>
        <v>3.7242983755664358E-2</v>
      </c>
      <c r="AE47">
        <f>'распределение '!AA91/'Лист1_Базовые цены'!AC58</f>
        <v>3.5298774019604788E-2</v>
      </c>
      <c r="AF47">
        <f>'распределение '!AB91/'Лист1_Базовые цены'!AD58</f>
        <v>1.0311368692170409E-2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0.10500558733477081</v>
      </c>
      <c r="Q48">
        <f>'распределение '!M92/'Лист1_Базовые цены'!O69</f>
        <v>0.14075156557332341</v>
      </c>
      <c r="R48">
        <f>'распределение '!N92/'Лист1_Базовые цены'!P69</f>
        <v>0.17510345420812978</v>
      </c>
      <c r="S48">
        <f>'распределение '!O92/'Лист1_Базовые цены'!Q69</f>
        <v>0.17764501881922251</v>
      </c>
      <c r="T48">
        <f>'распределение '!P92/'Лист1_Базовые цены'!R69</f>
        <v>0.11976716273529966</v>
      </c>
      <c r="U48">
        <f>'распределение '!Q92/'Лист1_Базовые цены'!S69</f>
        <v>0.11093021779761851</v>
      </c>
      <c r="V48">
        <f>'распределение '!R92/'Лист1_Базовые цены'!T69</f>
        <v>6.3317909742919426E-2</v>
      </c>
      <c r="W48">
        <f>'распределение '!S92/'Лист1_Базовые цены'!U69</f>
        <v>6.7057494692444E-2</v>
      </c>
      <c r="X48">
        <f>'распределение '!T92/'Лист1_Базовые цены'!V69</f>
        <v>6.8763752953225246E-2</v>
      </c>
      <c r="Y48">
        <f>'распределение '!U92/'Лист1_Базовые цены'!W69</f>
        <v>2.8791653591108728E-2</v>
      </c>
      <c r="Z48">
        <f>'распределение '!V92/'Лист1_Базовые цены'!X69</f>
        <v>5.0147194831964621E-2</v>
      </c>
      <c r="AA48">
        <f>'распределение '!W92/'Лист1_Базовые цены'!Y69</f>
        <v>6.032433866175848E-2</v>
      </c>
      <c r="AB48">
        <f>'распределение '!X92/'Лист1_Базовые цены'!Z69</f>
        <v>4.3355704416575963E-2</v>
      </c>
      <c r="AC48">
        <f>'распределение '!Y92/'Лист1_Базовые цены'!AA69</f>
        <v>3.1715149819203037E-2</v>
      </c>
      <c r="AD48">
        <f>'распределение '!Z92/'Лист1_Базовые цены'!AB69</f>
        <v>3.5895239881233616E-2</v>
      </c>
      <c r="AE48">
        <f>'распределение '!AA92/'Лист1_Базовые цены'!AC69</f>
        <v>3.3902783913990479E-2</v>
      </c>
      <c r="AF48">
        <f>'распределение '!AB92/'Лист1_Базовые цены'!AD69</f>
        <v>1.0187388445541935E-2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0.6189736694679534</v>
      </c>
      <c r="Q49">
        <f t="shared" si="13"/>
        <v>0.76292158752934647</v>
      </c>
      <c r="R49">
        <f t="shared" si="13"/>
        <v>0.89674716419237555</v>
      </c>
      <c r="S49">
        <f t="shared" si="13"/>
        <v>0.62465857408457115</v>
      </c>
      <c r="T49">
        <f t="shared" si="13"/>
        <v>0.71117602051299644</v>
      </c>
      <c r="U49">
        <f t="shared" si="13"/>
        <v>0.63224755728030091</v>
      </c>
      <c r="V49">
        <f t="shared" si="13"/>
        <v>0.41800168451905584</v>
      </c>
      <c r="W49">
        <f t="shared" si="13"/>
        <v>0.36825571274738711</v>
      </c>
      <c r="X49">
        <f t="shared" si="13"/>
        <v>0.35817956024757258</v>
      </c>
      <c r="Y49">
        <f t="shared" si="13"/>
        <v>0.34764861570337879</v>
      </c>
      <c r="Z49">
        <f t="shared" si="13"/>
        <v>0.34940721232384536</v>
      </c>
      <c r="AA49">
        <f t="shared" si="13"/>
        <v>0.27586997046967643</v>
      </c>
      <c r="AB49">
        <f t="shared" si="13"/>
        <v>0.21831326745843707</v>
      </c>
      <c r="AC49">
        <f t="shared" si="13"/>
        <v>0.16947165896912675</v>
      </c>
      <c r="AD49">
        <f t="shared" si="13"/>
        <v>0.18084994658150189</v>
      </c>
      <c r="AE49">
        <f t="shared" si="13"/>
        <v>0.16643781647170539</v>
      </c>
      <c r="AF49">
        <f t="shared" si="13"/>
        <v>4.990662254624794E-2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0.15054264841340001</v>
      </c>
      <c r="Q53">
        <f t="shared" si="14"/>
        <v>0.14605151413705156</v>
      </c>
      <c r="R53">
        <f t="shared" si="14"/>
        <v>0.13840123302875271</v>
      </c>
      <c r="S53">
        <f t="shared" si="14"/>
        <v>3.2610467234947017E-2</v>
      </c>
      <c r="T53">
        <f t="shared" si="14"/>
        <v>6.3156984752247375E-2</v>
      </c>
      <c r="U53">
        <f t="shared" si="14"/>
        <v>8.5151977771760159E-2</v>
      </c>
      <c r="V53">
        <f t="shared" si="14"/>
        <v>8.4630116733918015E-2</v>
      </c>
      <c r="W53">
        <f t="shared" si="14"/>
        <v>8.9129704777555399E-2</v>
      </c>
      <c r="X53">
        <f t="shared" si="14"/>
        <v>6.5098687979465553E-2</v>
      </c>
      <c r="Y53">
        <f t="shared" si="14"/>
        <v>8.9528953956374488E-2</v>
      </c>
      <c r="Z53">
        <f t="shared" si="14"/>
        <v>0.1087760115052413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0.11995750134224498</v>
      </c>
      <c r="Q54">
        <f t="shared" si="15"/>
        <v>0.11311516553914037</v>
      </c>
      <c r="R54">
        <f t="shared" si="15"/>
        <v>0.11258312256476134</v>
      </c>
      <c r="S54">
        <f t="shared" si="15"/>
        <v>0.16467087887607423</v>
      </c>
      <c r="T54">
        <f t="shared" si="15"/>
        <v>0.16412092319575725</v>
      </c>
      <c r="U54">
        <f t="shared" si="15"/>
        <v>0.17671929790544652</v>
      </c>
      <c r="V54">
        <f t="shared" si="15"/>
        <v>0.22549374299832367</v>
      </c>
      <c r="W54">
        <f t="shared" si="15"/>
        <v>0.21430509461512856</v>
      </c>
      <c r="X54">
        <f t="shared" si="15"/>
        <v>0.19504971844039812</v>
      </c>
      <c r="Y54">
        <f t="shared" si="15"/>
        <v>0.16830880933514136</v>
      </c>
      <c r="Z54">
        <f t="shared" si="15"/>
        <v>0.11633738937931659</v>
      </c>
      <c r="AA54">
        <f t="shared" si="15"/>
        <v>8.6086892014604788E-2</v>
      </c>
      <c r="AB54">
        <f t="shared" si="15"/>
        <v>0.14511637411632938</v>
      </c>
      <c r="AC54">
        <f t="shared" si="15"/>
        <v>0.19358484099102971</v>
      </c>
      <c r="AD54">
        <f t="shared" si="15"/>
        <v>0.15469268403267036</v>
      </c>
      <c r="AE54">
        <f t="shared" si="15"/>
        <v>0.13494394161256992</v>
      </c>
      <c r="AF54">
        <f t="shared" si="15"/>
        <v>0.20578574054235446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0.19890279704753527</v>
      </c>
      <c r="Q55">
        <f t="shared" si="16"/>
        <v>0.22249952714695886</v>
      </c>
      <c r="R55">
        <f t="shared" si="16"/>
        <v>0.20433288986532855</v>
      </c>
      <c r="S55">
        <f t="shared" si="16"/>
        <v>0.23510463046839064</v>
      </c>
      <c r="T55">
        <f t="shared" si="16"/>
        <v>0.24916690252998028</v>
      </c>
      <c r="U55">
        <f t="shared" si="16"/>
        <v>0.28096313236686943</v>
      </c>
      <c r="V55">
        <f t="shared" si="16"/>
        <v>0.13458351608215022</v>
      </c>
      <c r="W55">
        <f t="shared" si="16"/>
        <v>0.2300788998584222</v>
      </c>
      <c r="X55">
        <f t="shared" si="16"/>
        <v>0.18115371271953262</v>
      </c>
      <c r="Y55">
        <f t="shared" si="16"/>
        <v>0.24607277843785258</v>
      </c>
      <c r="Z55">
        <f t="shared" si="16"/>
        <v>0.20852023127759917</v>
      </c>
      <c r="AA55">
        <f t="shared" si="16"/>
        <v>0.32440021662886953</v>
      </c>
      <c r="AB55">
        <f t="shared" si="16"/>
        <v>0.18227424070392995</v>
      </c>
      <c r="AC55">
        <f t="shared" si="16"/>
        <v>0.21216045874419989</v>
      </c>
      <c r="AD55">
        <f t="shared" si="16"/>
        <v>0.22242804073298114</v>
      </c>
      <c r="AE55">
        <f t="shared" si="16"/>
        <v>0.22640478714516649</v>
      </c>
      <c r="AF55">
        <f t="shared" si="16"/>
        <v>0.1576166346870079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0.1674119366032143</v>
      </c>
      <c r="Q56">
        <f t="shared" si="17"/>
        <v>0.15915171460403751</v>
      </c>
      <c r="R56">
        <f t="shared" si="17"/>
        <v>0.15351227776709622</v>
      </c>
      <c r="S56">
        <f t="shared" si="17"/>
        <v>1.8939203491620472E-2</v>
      </c>
      <c r="T56">
        <f t="shared" si="17"/>
        <v>9.3652934493458628E-2</v>
      </c>
      <c r="U56">
        <f t="shared" si="17"/>
        <v>0.13940737897211086</v>
      </c>
      <c r="V56">
        <f t="shared" si="17"/>
        <v>0.16756275570571377</v>
      </c>
      <c r="W56">
        <f t="shared" si="17"/>
        <v>0.17775740907441653</v>
      </c>
      <c r="X56">
        <f t="shared" si="17"/>
        <v>0.18301036104153998</v>
      </c>
      <c r="Y56">
        <f t="shared" si="17"/>
        <v>0.18633566045157929</v>
      </c>
      <c r="Z56">
        <f t="shared" si="17"/>
        <v>0.17385931006493008</v>
      </c>
      <c r="AA56">
        <f t="shared" si="17"/>
        <v>0.22723984104893946</v>
      </c>
      <c r="AB56">
        <f t="shared" si="17"/>
        <v>0.19027521773245945</v>
      </c>
      <c r="AC56">
        <f t="shared" si="17"/>
        <v>0.20678947953926796</v>
      </c>
      <c r="AD56">
        <f t="shared" si="17"/>
        <v>0.2184654226488989</v>
      </c>
      <c r="AE56">
        <f t="shared" si="17"/>
        <v>0.22287101528487044</v>
      </c>
      <c r="AF56">
        <f t="shared" si="17"/>
        <v>0.22585540075585148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0.19354044103732579</v>
      </c>
      <c r="Q57">
        <f t="shared" si="18"/>
        <v>0.17469186637533701</v>
      </c>
      <c r="R57">
        <f t="shared" si="18"/>
        <v>0.19590534385799482</v>
      </c>
      <c r="S57">
        <f t="shared" si="18"/>
        <v>0.26428743426063045</v>
      </c>
      <c r="T57">
        <f t="shared" si="18"/>
        <v>0.26149505444703608</v>
      </c>
      <c r="U57">
        <f t="shared" si="18"/>
        <v>0.14230444251010815</v>
      </c>
      <c r="V57">
        <f t="shared" si="18"/>
        <v>0.23625222595371223</v>
      </c>
      <c r="W57">
        <f t="shared" si="18"/>
        <v>0.10663397129385706</v>
      </c>
      <c r="X57">
        <f t="shared" si="18"/>
        <v>0.18370628865753136</v>
      </c>
      <c r="Y57">
        <f t="shared" si="18"/>
        <v>0.22693553739579084</v>
      </c>
      <c r="Z57">
        <f t="shared" si="18"/>
        <v>0.24898628011510629</v>
      </c>
      <c r="AA57">
        <f t="shared" si="18"/>
        <v>0.14360358599780798</v>
      </c>
      <c r="AB57">
        <f t="shared" si="18"/>
        <v>0.28374017029211479</v>
      </c>
      <c r="AC57">
        <f t="shared" si="18"/>
        <v>0.20032390156852942</v>
      </c>
      <c r="AD57">
        <f t="shared" si="18"/>
        <v>0.20593306472933032</v>
      </c>
      <c r="AE57">
        <f t="shared" si="18"/>
        <v>0.21208385670936519</v>
      </c>
      <c r="AF57">
        <f t="shared" si="18"/>
        <v>0.2066132341978256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0.1696446755562796</v>
      </c>
      <c r="Q58">
        <f t="shared" si="19"/>
        <v>0.18449021219747472</v>
      </c>
      <c r="R58">
        <f t="shared" si="19"/>
        <v>0.19526513291606634</v>
      </c>
      <c r="S58">
        <f t="shared" si="19"/>
        <v>0.28438738566833721</v>
      </c>
      <c r="T58">
        <f t="shared" si="19"/>
        <v>0.16840720058152042</v>
      </c>
      <c r="U58">
        <f t="shared" si="19"/>
        <v>0.17545377047370492</v>
      </c>
      <c r="V58">
        <f t="shared" si="19"/>
        <v>0.15147764252618195</v>
      </c>
      <c r="W58">
        <f t="shared" si="19"/>
        <v>0.1820949203806202</v>
      </c>
      <c r="X58">
        <f t="shared" si="19"/>
        <v>0.19198123116153237</v>
      </c>
      <c r="Y58">
        <f t="shared" si="19"/>
        <v>8.2818260423261347E-2</v>
      </c>
      <c r="Z58">
        <f t="shared" si="19"/>
        <v>0.14352077765780658</v>
      </c>
      <c r="AA58">
        <f t="shared" si="19"/>
        <v>0.21866946430977821</v>
      </c>
      <c r="AB58">
        <f t="shared" si="19"/>
        <v>0.19859399715516654</v>
      </c>
      <c r="AC58">
        <f t="shared" si="19"/>
        <v>0.18714131915697302</v>
      </c>
      <c r="AD58">
        <f t="shared" si="19"/>
        <v>0.19848078785611947</v>
      </c>
      <c r="AE58">
        <f t="shared" si="19"/>
        <v>0.20369639924802782</v>
      </c>
      <c r="AF58">
        <f t="shared" si="19"/>
        <v>0.20412898981696045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612.18251773504244</v>
      </c>
      <c r="T65" s="21">
        <f t="shared" ref="T65:AF65" si="20">T$61*T53</f>
        <v>776.30220758818666</v>
      </c>
      <c r="U65" s="21">
        <f t="shared" si="20"/>
        <v>1154.5581271928586</v>
      </c>
      <c r="V65" s="21">
        <f t="shared" si="20"/>
        <v>728.75789208362642</v>
      </c>
      <c r="W65" s="21">
        <f t="shared" si="20"/>
        <v>886.77361603519296</v>
      </c>
      <c r="X65" s="21">
        <f t="shared" si="20"/>
        <v>524.43802201447613</v>
      </c>
      <c r="Y65" s="21">
        <f t="shared" si="20"/>
        <v>872.01076865542734</v>
      </c>
      <c r="Z65" s="21">
        <f t="shared" si="20"/>
        <v>904.68989960782255</v>
      </c>
      <c r="AA65" s="21">
        <f t="shared" si="20"/>
        <v>0</v>
      </c>
      <c r="AB65" s="21">
        <f t="shared" si="20"/>
        <v>0</v>
      </c>
      <c r="AC65" s="21">
        <f t="shared" si="20"/>
        <v>0</v>
      </c>
      <c r="AD65" s="21">
        <f t="shared" si="20"/>
        <v>0</v>
      </c>
      <c r="AE65" s="21">
        <f t="shared" si="20"/>
        <v>0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3091.2968066880608</v>
      </c>
      <c r="T66" s="21">
        <f t="shared" si="21"/>
        <v>2017.3134529470062</v>
      </c>
      <c r="U66" s="21">
        <f t="shared" si="21"/>
        <v>2396.1005600531648</v>
      </c>
      <c r="V66" s="21">
        <f t="shared" si="21"/>
        <v>1941.7478217851153</v>
      </c>
      <c r="W66" s="21">
        <f t="shared" si="21"/>
        <v>2132.1747240262098</v>
      </c>
      <c r="X66" s="21">
        <f t="shared" si="21"/>
        <v>1571.3294953905868</v>
      </c>
      <c r="Y66" s="21">
        <f t="shared" si="21"/>
        <v>1639.3254663885921</v>
      </c>
      <c r="Z66" s="21">
        <f t="shared" si="21"/>
        <v>967.5778663123599</v>
      </c>
      <c r="AA66" s="21">
        <f t="shared" si="21"/>
        <v>479.40354940569705</v>
      </c>
      <c r="AB66" s="21">
        <f t="shared" si="21"/>
        <v>1386.4206002881072</v>
      </c>
      <c r="AC66" s="21">
        <f t="shared" si="21"/>
        <v>1714.2232025271157</v>
      </c>
      <c r="AD66" s="21">
        <f t="shared" si="21"/>
        <v>721.10737268279104</v>
      </c>
      <c r="AE66" s="21">
        <f t="shared" si="21"/>
        <v>457.24990826686172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4413.5198546639285</v>
      </c>
      <c r="T67" s="21">
        <f t="shared" si="22"/>
        <v>3062.6670549697396</v>
      </c>
      <c r="U67" s="21">
        <f t="shared" si="22"/>
        <v>3809.521239603107</v>
      </c>
      <c r="V67" s="21">
        <f t="shared" si="22"/>
        <v>1158.9113104687785</v>
      </c>
      <c r="W67" s="21">
        <f t="shared" si="22"/>
        <v>2289.1122382829917</v>
      </c>
      <c r="X67" s="21">
        <f t="shared" si="22"/>
        <v>1459.3826347034512</v>
      </c>
      <c r="Y67" s="21">
        <f t="shared" si="22"/>
        <v>2396.7454458959473</v>
      </c>
      <c r="Z67" s="21">
        <f t="shared" si="22"/>
        <v>1734.2624029898479</v>
      </c>
      <c r="AA67" s="21">
        <f t="shared" si="22"/>
        <v>1806.5307230916535</v>
      </c>
      <c r="AB67" s="21">
        <f t="shared" si="22"/>
        <v>1741.4214195513391</v>
      </c>
      <c r="AC67" s="21">
        <f t="shared" si="22"/>
        <v>1878.7131222478158</v>
      </c>
      <c r="AD67" s="21">
        <f t="shared" si="22"/>
        <v>1036.8589895955668</v>
      </c>
      <c r="AE67" s="21">
        <f t="shared" si="22"/>
        <v>767.15980662938182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355.53766199864646</v>
      </c>
      <c r="T68" s="21">
        <f t="shared" si="23"/>
        <v>1151.1470992414138</v>
      </c>
      <c r="U68" s="21">
        <f t="shared" si="23"/>
        <v>1890.1959366618989</v>
      </c>
      <c r="V68" s="21">
        <f t="shared" si="23"/>
        <v>1442.8986435614752</v>
      </c>
      <c r="W68" s="21">
        <f t="shared" si="23"/>
        <v>1768.5527043466864</v>
      </c>
      <c r="X68" s="21">
        <f t="shared" si="23"/>
        <v>1474.3398789090052</v>
      </c>
      <c r="Y68" s="21">
        <f t="shared" si="23"/>
        <v>1814.9067460061535</v>
      </c>
      <c r="Z68" s="21">
        <f t="shared" si="23"/>
        <v>1445.9875811952163</v>
      </c>
      <c r="AA68" s="21">
        <f t="shared" si="23"/>
        <v>1265.4607898583006</v>
      </c>
      <c r="AB68" s="21">
        <f t="shared" si="23"/>
        <v>1817.8615831258023</v>
      </c>
      <c r="AC68" s="21">
        <f t="shared" si="23"/>
        <v>1831.1522847036633</v>
      </c>
      <c r="AD68" s="21">
        <f t="shared" si="23"/>
        <v>1018.3870551700552</v>
      </c>
      <c r="AE68" s="21">
        <f t="shared" si="23"/>
        <v>755.18582069383331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4961.3562953806031</v>
      </c>
      <c r="T69" s="21">
        <f t="shared" si="24"/>
        <v>3214.2001211260113</v>
      </c>
      <c r="U69" s="21">
        <f t="shared" si="24"/>
        <v>1929.476624442919</v>
      </c>
      <c r="V69" s="21">
        <f t="shared" si="24"/>
        <v>2034.3901300219932</v>
      </c>
      <c r="W69" s="21">
        <f t="shared" si="24"/>
        <v>1060.9279201860286</v>
      </c>
      <c r="X69" s="21">
        <f t="shared" si="24"/>
        <v>1479.9463037652311</v>
      </c>
      <c r="Y69" s="21">
        <f t="shared" si="24"/>
        <v>2210.3489838177229</v>
      </c>
      <c r="Z69" s="21">
        <f t="shared" si="24"/>
        <v>2070.8184612027894</v>
      </c>
      <c r="AA69" s="21">
        <f t="shared" si="24"/>
        <v>799.70442913720115</v>
      </c>
      <c r="AB69" s="21">
        <f t="shared" si="24"/>
        <v>2710.8120611316849</v>
      </c>
      <c r="AC69" s="21">
        <f t="shared" si="24"/>
        <v>1773.8986086490295</v>
      </c>
      <c r="AD69" s="21">
        <f t="shared" si="24"/>
        <v>959.96686710872541</v>
      </c>
      <c r="AE69" s="21">
        <f t="shared" si="24"/>
        <v>718.6341444187243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5338.6841873874819</v>
      </c>
      <c r="T70" s="21">
        <f t="shared" si="25"/>
        <v>2069.9987831595899</v>
      </c>
      <c r="U70" s="21">
        <f t="shared" si="25"/>
        <v>2378.9415342766979</v>
      </c>
      <c r="V70" s="21">
        <f t="shared" si="25"/>
        <v>1304.3882216569741</v>
      </c>
      <c r="W70" s="21">
        <f t="shared" si="25"/>
        <v>1811.707683881235</v>
      </c>
      <c r="X70" s="21">
        <f t="shared" si="25"/>
        <v>1546.6096208577462</v>
      </c>
      <c r="Y70" s="21">
        <f t="shared" si="25"/>
        <v>806.64870680365539</v>
      </c>
      <c r="Z70" s="21">
        <f t="shared" si="25"/>
        <v>1193.6620596225971</v>
      </c>
      <c r="AA70" s="21">
        <f t="shared" si="25"/>
        <v>1217.733790632903</v>
      </c>
      <c r="AB70" s="21">
        <f t="shared" si="25"/>
        <v>1897.3379842633367</v>
      </c>
      <c r="AC70" s="21">
        <f t="shared" si="25"/>
        <v>1657.1648369165466</v>
      </c>
      <c r="AD70" s="21">
        <f t="shared" si="25"/>
        <v>925.22772071566874</v>
      </c>
      <c r="AE70" s="21">
        <f t="shared" si="25"/>
        <v>690.2137195448189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2538.2685777989691</v>
      </c>
      <c r="T74" s="21">
        <f t="shared" ref="T74:AF74" si="26">MIN(T65,S8*$G18)*T$5</f>
        <v>3572.814352054706</v>
      </c>
      <c r="U74" s="21">
        <f t="shared" si="26"/>
        <v>5791.9116671399179</v>
      </c>
      <c r="V74" s="21">
        <f t="shared" si="26"/>
        <v>3911.7687753824039</v>
      </c>
      <c r="W74" s="21">
        <f t="shared" si="26"/>
        <v>5045.5502197701571</v>
      </c>
      <c r="X74" s="21">
        <f t="shared" si="26"/>
        <v>3252.4935102120685</v>
      </c>
      <c r="Y74" s="21">
        <f t="shared" si="26"/>
        <v>5948.901817781205</v>
      </c>
      <c r="Z74" s="21">
        <f t="shared" si="26"/>
        <v>6727.3061573518162</v>
      </c>
      <c r="AA74" s="21">
        <f t="shared" si="26"/>
        <v>0</v>
      </c>
      <c r="AB74" s="21">
        <f t="shared" si="26"/>
        <v>0</v>
      </c>
      <c r="AC74" s="21">
        <f t="shared" si="26"/>
        <v>0</v>
      </c>
      <c r="AD74" s="21">
        <f t="shared" si="26"/>
        <v>0</v>
      </c>
      <c r="AE74" s="21">
        <f t="shared" si="26"/>
        <v>0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12817.32379110938</v>
      </c>
      <c r="T75" s="21">
        <f t="shared" si="27"/>
        <v>9284.3822764259512</v>
      </c>
      <c r="U75" s="21">
        <f t="shared" si="27"/>
        <v>12020.185439389506</v>
      </c>
      <c r="V75" s="21">
        <f t="shared" si="27"/>
        <v>10422.75985129804</v>
      </c>
      <c r="W75" s="21">
        <f t="shared" si="27"/>
        <v>12131.613359786597</v>
      </c>
      <c r="X75" s="21">
        <f t="shared" si="27"/>
        <v>9745.1724925116414</v>
      </c>
      <c r="Y75" s="21">
        <f t="shared" si="27"/>
        <v>11183.561714462803</v>
      </c>
      <c r="Z75" s="21">
        <f t="shared" si="27"/>
        <v>7194.9433066315496</v>
      </c>
      <c r="AA75" s="21">
        <f t="shared" si="27"/>
        <v>3861.4582847766656</v>
      </c>
      <c r="AB75" s="21">
        <f t="shared" si="27"/>
        <v>11948.926311018266</v>
      </c>
      <c r="AC75" s="21">
        <f t="shared" si="27"/>
        <v>15660.553750269135</v>
      </c>
      <c r="AD75" s="21">
        <f t="shared" si="27"/>
        <v>6983.0563477055184</v>
      </c>
      <c r="AE75" s="21">
        <f t="shared" si="27"/>
        <v>4693.5894917887135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6220.7121555385565</v>
      </c>
      <c r="W76" s="21">
        <f t="shared" si="28"/>
        <v>11105.732104226767</v>
      </c>
      <c r="X76" s="21">
        <f t="shared" si="28"/>
        <v>9050.8932400750746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12274.758034175729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10040.730442172115</v>
      </c>
      <c r="AE76" s="21">
        <f t="shared" si="28"/>
        <v>7874.7598234986544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1474.1519882243072</v>
      </c>
      <c r="T77" s="21">
        <f t="shared" si="29"/>
        <v>5297.9816845730857</v>
      </c>
      <c r="U77" s="21">
        <f t="shared" si="29"/>
        <v>9482.2838633084921</v>
      </c>
      <c r="V77" s="21">
        <f t="shared" si="29"/>
        <v>7745.0768235079513</v>
      </c>
      <c r="W77" s="21">
        <f t="shared" si="29"/>
        <v>10062.682656243343</v>
      </c>
      <c r="X77" s="21">
        <f t="shared" si="29"/>
        <v>9143.6560407628513</v>
      </c>
      <c r="Y77" s="21">
        <f t="shared" si="29"/>
        <v>12381.386134791721</v>
      </c>
      <c r="Z77" s="21">
        <f t="shared" si="29"/>
        <v>10752.414902217537</v>
      </c>
      <c r="AA77" s="21">
        <f t="shared" si="29"/>
        <v>10192.924222434403</v>
      </c>
      <c r="AB77" s="21">
        <f t="shared" si="29"/>
        <v>15667.319207380033</v>
      </c>
      <c r="AC77" s="21">
        <f t="shared" si="29"/>
        <v>16728.777639489592</v>
      </c>
      <c r="AD77" s="21">
        <f t="shared" si="29"/>
        <v>9861.8520062679381</v>
      </c>
      <c r="AE77" s="21">
        <f t="shared" si="29"/>
        <v>7751.8489742107058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20571.078760011485</v>
      </c>
      <c r="T78" s="21">
        <f t="shared" si="30"/>
        <v>14792.873459438737</v>
      </c>
      <c r="U78" s="21">
        <f t="shared" si="30"/>
        <v>9679.3378430897701</v>
      </c>
      <c r="V78" s="21">
        <f t="shared" si="30"/>
        <v>10920.037880911179</v>
      </c>
      <c r="W78" s="21">
        <f t="shared" si="30"/>
        <v>6036.450570990457</v>
      </c>
      <c r="X78" s="21">
        <f t="shared" si="30"/>
        <v>9178.4263276126167</v>
      </c>
      <c r="Y78" s="21">
        <f t="shared" si="30"/>
        <v>15079.113194942598</v>
      </c>
      <c r="Z78" s="21">
        <f t="shared" si="30"/>
        <v>15398.679471105352</v>
      </c>
      <c r="AA78" s="21">
        <f t="shared" si="30"/>
        <v>6441.3901338289561</v>
      </c>
      <c r="AB78" s="21">
        <f t="shared" si="30"/>
        <v>23363.251782865114</v>
      </c>
      <c r="AC78" s="21">
        <f t="shared" si="30"/>
        <v>16205.727741476145</v>
      </c>
      <c r="AD78" s="21">
        <f t="shared" si="30"/>
        <v>9296.1228506248808</v>
      </c>
      <c r="AE78" s="21">
        <f t="shared" si="30"/>
        <v>7376.6524775675862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22135.578731934416</v>
      </c>
      <c r="T79" s="21">
        <f t="shared" si="31"/>
        <v>9526.8585982582281</v>
      </c>
      <c r="U79" s="21">
        <f t="shared" si="31"/>
        <v>11934.106134025202</v>
      </c>
      <c r="V79" s="21">
        <f t="shared" si="31"/>
        <v>7001.591573664653</v>
      </c>
      <c r="W79" s="21">
        <f t="shared" si="31"/>
        <v>10308.225162850888</v>
      </c>
      <c r="X79" s="21">
        <f t="shared" si="31"/>
        <v>9591.863182133111</v>
      </c>
      <c r="Y79" s="21">
        <f t="shared" si="31"/>
        <v>5502.998507248145</v>
      </c>
      <c r="Z79" s="21">
        <f t="shared" si="31"/>
        <v>8876.1133809246239</v>
      </c>
      <c r="AA79" s="21">
        <f t="shared" si="31"/>
        <v>9808.4969131353646</v>
      </c>
      <c r="AB79" s="21">
        <f t="shared" si="31"/>
        <v>16352.290031140139</v>
      </c>
      <c r="AC79" s="21">
        <f t="shared" si="31"/>
        <v>15139.288141316038</v>
      </c>
      <c r="AD79" s="21">
        <f t="shared" si="31"/>
        <v>8959.7160602860204</v>
      </c>
      <c r="AE79" s="21">
        <f t="shared" si="31"/>
        <v>7084.9218394009376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380.74028666984537</v>
      </c>
      <c r="T82">
        <f t="shared" ref="T82:AF82" si="32">$H18*0.01*T74</f>
        <v>535.92215280820585</v>
      </c>
      <c r="U82">
        <f t="shared" si="32"/>
        <v>868.78675007098764</v>
      </c>
      <c r="V82">
        <f t="shared" si="32"/>
        <v>586.76531630736054</v>
      </c>
      <c r="W82">
        <f t="shared" si="32"/>
        <v>756.83253296552357</v>
      </c>
      <c r="X82">
        <f t="shared" si="32"/>
        <v>487.87402653181027</v>
      </c>
      <c r="Y82">
        <f t="shared" si="32"/>
        <v>892.33527266718067</v>
      </c>
      <c r="Z82">
        <f t="shared" si="32"/>
        <v>1009.0959236027724</v>
      </c>
      <c r="AA82">
        <f t="shared" si="32"/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2"/>
        <v>0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1025.3859032887503</v>
      </c>
      <c r="T83">
        <f t="shared" si="33"/>
        <v>742.75058211407611</v>
      </c>
      <c r="U83">
        <f t="shared" si="33"/>
        <v>961.61483515116049</v>
      </c>
      <c r="V83">
        <f t="shared" si="33"/>
        <v>833.82078810384326</v>
      </c>
      <c r="W83">
        <f t="shared" si="33"/>
        <v>970.52906878292777</v>
      </c>
      <c r="X83">
        <f t="shared" si="33"/>
        <v>779.61379940093138</v>
      </c>
      <c r="Y83">
        <f t="shared" si="33"/>
        <v>894.68493715702425</v>
      </c>
      <c r="Z83">
        <f t="shared" si="33"/>
        <v>575.59546453052394</v>
      </c>
      <c r="AA83">
        <f t="shared" si="33"/>
        <v>308.91666278213324</v>
      </c>
      <c r="AB83">
        <f t="shared" si="33"/>
        <v>955.9141048814613</v>
      </c>
      <c r="AC83">
        <f t="shared" si="33"/>
        <v>1252.8443000215309</v>
      </c>
      <c r="AD83">
        <f t="shared" si="33"/>
        <v>558.64450781644143</v>
      </c>
      <c r="AE83">
        <f t="shared" si="33"/>
        <v>375.48715934309706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933.10682333078341</v>
      </c>
      <c r="W84">
        <f t="shared" si="34"/>
        <v>1665.8598156340149</v>
      </c>
      <c r="X84">
        <f t="shared" si="34"/>
        <v>1357.6339860112612</v>
      </c>
      <c r="Y84">
        <f t="shared" si="34"/>
        <v>1764.8725259799646</v>
      </c>
      <c r="Z84">
        <f t="shared" si="34"/>
        <v>1808.2883901190717</v>
      </c>
      <c r="AA84">
        <f t="shared" si="34"/>
        <v>1841.2137051263594</v>
      </c>
      <c r="AB84">
        <f t="shared" si="34"/>
        <v>1851.8927446160919</v>
      </c>
      <c r="AC84">
        <f t="shared" si="34"/>
        <v>1845.2259307354745</v>
      </c>
      <c r="AD84">
        <f t="shared" si="34"/>
        <v>1506.1095663258172</v>
      </c>
      <c r="AE84">
        <f t="shared" si="34"/>
        <v>1181.2139735247981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221.12279823364608</v>
      </c>
      <c r="T85">
        <f t="shared" si="35"/>
        <v>794.69725268596278</v>
      </c>
      <c r="U85">
        <f t="shared" si="35"/>
        <v>1422.3425794962739</v>
      </c>
      <c r="V85">
        <f t="shared" si="35"/>
        <v>1161.7615235261926</v>
      </c>
      <c r="W85">
        <f t="shared" si="35"/>
        <v>1509.4023984365015</v>
      </c>
      <c r="X85">
        <f t="shared" si="35"/>
        <v>1371.5484061144277</v>
      </c>
      <c r="Y85">
        <f t="shared" si="35"/>
        <v>1857.2079202187581</v>
      </c>
      <c r="Z85">
        <f t="shared" si="35"/>
        <v>1612.8622353326305</v>
      </c>
      <c r="AA85">
        <f t="shared" si="35"/>
        <v>1528.9386333651605</v>
      </c>
      <c r="AB85">
        <f t="shared" si="35"/>
        <v>2350.0978811070049</v>
      </c>
      <c r="AC85">
        <f t="shared" si="35"/>
        <v>2509.3166459234385</v>
      </c>
      <c r="AD85">
        <f t="shared" si="35"/>
        <v>1479.2778009401907</v>
      </c>
      <c r="AE85">
        <f t="shared" si="35"/>
        <v>1162.7773461316058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3085.6618140017226</v>
      </c>
      <c r="T86">
        <f t="shared" si="36"/>
        <v>2218.9310189158105</v>
      </c>
      <c r="U86">
        <f t="shared" si="36"/>
        <v>1451.9006764634655</v>
      </c>
      <c r="V86">
        <f t="shared" si="36"/>
        <v>1638.0056821366768</v>
      </c>
      <c r="W86">
        <f t="shared" si="36"/>
        <v>905.4675856485685</v>
      </c>
      <c r="X86">
        <f t="shared" si="36"/>
        <v>1376.7639491418925</v>
      </c>
      <c r="Y86">
        <f t="shared" si="36"/>
        <v>2261.8669792413898</v>
      </c>
      <c r="Z86">
        <f t="shared" si="36"/>
        <v>2309.8019206658028</v>
      </c>
      <c r="AA86">
        <f t="shared" si="36"/>
        <v>966.20852007434337</v>
      </c>
      <c r="AB86">
        <f t="shared" si="36"/>
        <v>3504.4877674297672</v>
      </c>
      <c r="AC86">
        <f t="shared" si="36"/>
        <v>2430.8591612214218</v>
      </c>
      <c r="AD86">
        <f t="shared" si="36"/>
        <v>1394.4184275937321</v>
      </c>
      <c r="AE86">
        <f t="shared" si="36"/>
        <v>1106.4978716351379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3320.3368097901625</v>
      </c>
      <c r="T87">
        <f t="shared" si="37"/>
        <v>1429.0287897387341</v>
      </c>
      <c r="U87">
        <f t="shared" si="37"/>
        <v>1790.1159201037801</v>
      </c>
      <c r="V87">
        <f t="shared" si="37"/>
        <v>1050.238736049698</v>
      </c>
      <c r="W87">
        <f t="shared" si="37"/>
        <v>1546.2337744276331</v>
      </c>
      <c r="X87">
        <f t="shared" si="37"/>
        <v>1438.7794773199666</v>
      </c>
      <c r="Y87">
        <f t="shared" si="37"/>
        <v>825.44977608722172</v>
      </c>
      <c r="Z87">
        <f t="shared" si="37"/>
        <v>1331.4170071386936</v>
      </c>
      <c r="AA87">
        <f t="shared" si="37"/>
        <v>1471.2745369703046</v>
      </c>
      <c r="AB87">
        <f t="shared" si="37"/>
        <v>2452.8435046710206</v>
      </c>
      <c r="AC87">
        <f t="shared" si="37"/>
        <v>2270.8932211974056</v>
      </c>
      <c r="AD87">
        <f t="shared" si="37"/>
        <v>1343.957409042903</v>
      </c>
      <c r="AE87">
        <f t="shared" si="37"/>
        <v>1062.7382759101406</v>
      </c>
      <c r="AF87">
        <f t="shared" si="37"/>
        <v>0</v>
      </c>
    </row>
    <row r="88" spans="2:34" ht="13.5" thickBot="1" x14ac:dyDescent="0.25">
      <c r="S88" s="439">
        <f>SUM(S82:S87)</f>
        <v>9588.0955357639141</v>
      </c>
      <c r="T88" s="442">
        <f t="shared" ref="T88:AF88" si="38">SUM(T82:T87)</f>
        <v>7343.6581199346192</v>
      </c>
      <c r="U88" s="442">
        <f t="shared" si="38"/>
        <v>8156.9983617198241</v>
      </c>
      <c r="V88" s="442">
        <f t="shared" si="38"/>
        <v>6203.6988694545544</v>
      </c>
      <c r="W88" s="442">
        <f t="shared" si="38"/>
        <v>7354.3251758951692</v>
      </c>
      <c r="X88" s="433">
        <f t="shared" si="38"/>
        <v>6812.2136445202896</v>
      </c>
      <c r="Y88" s="433">
        <f t="shared" si="38"/>
        <v>8496.4174113515382</v>
      </c>
      <c r="Z88" s="433">
        <f t="shared" si="38"/>
        <v>8647.0609413894945</v>
      </c>
      <c r="AA88" s="433">
        <f t="shared" si="38"/>
        <v>6116.5520583183006</v>
      </c>
      <c r="AB88" s="433">
        <f t="shared" si="38"/>
        <v>11115.236002705346</v>
      </c>
      <c r="AC88" s="433">
        <f t="shared" si="38"/>
        <v>10309.139259099273</v>
      </c>
      <c r="AD88" s="433">
        <f t="shared" si="38"/>
        <v>6282.4077117190845</v>
      </c>
      <c r="AE88" s="433">
        <f t="shared" si="38"/>
        <v>4888.7146265447791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79</v>
      </c>
      <c r="T105" s="163">
        <f>ROUND(T74/'[1]НачСост_НС_БД '!Q76,0)</f>
        <v>112</v>
      </c>
      <c r="U105" s="163">
        <f>ROUND(U74/'[1]НачСост_НС_БД '!R76,0)</f>
        <v>181</v>
      </c>
      <c r="V105" s="163">
        <f>ROUND(V74/'[1]НачСост_НС_БД '!S76,0)</f>
        <v>122</v>
      </c>
      <c r="W105" s="163">
        <f>ROUND(W74/'[1]НачСост_НС_БД '!T76,0)</f>
        <v>158</v>
      </c>
      <c r="X105" s="163">
        <f>ROUND(X74/'[1]НачСост_НС_БД '!U76,0)</f>
        <v>102</v>
      </c>
      <c r="Y105" s="163">
        <f>ROUND(Y74/'[1]НачСост_НС_БД '!V76,0)</f>
        <v>186</v>
      </c>
      <c r="Z105" s="163">
        <f>ROUND(Z74/'[1]НачСост_НС_БД '!W76,0)</f>
        <v>210</v>
      </c>
      <c r="AA105" s="163">
        <f>ROUND(AA74/'[1]НачСост_НС_БД '!X76,0)</f>
        <v>0</v>
      </c>
      <c r="AB105" s="163">
        <f>ROUND(AB74/'[1]НачСост_НС_БД '!Y76,0)</f>
        <v>0</v>
      </c>
      <c r="AC105" s="163">
        <f>ROUND(AC74/'[1]НачСост_НС_БД '!Z76,0)</f>
        <v>0</v>
      </c>
      <c r="AD105" s="163">
        <f>ROUND(AD74/'[1]НачСост_НС_БД '!AA76,0)</f>
        <v>0</v>
      </c>
      <c r="AE105" s="163">
        <f>ROUND(AE74/'[1]НачСост_НС_БД '!AB76,0)</f>
        <v>0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51</v>
      </c>
      <c r="T106" s="163">
        <f>ROUND(T75/'[1]НачСост_НС_БД '!Q77,0)</f>
        <v>37</v>
      </c>
      <c r="U106" s="163">
        <f>ROUND(U75/'[1]НачСост_НС_БД '!R77,0)</f>
        <v>48</v>
      </c>
      <c r="V106" s="163">
        <f>ROUND(V75/'[1]НачСост_НС_БД '!S77,0)</f>
        <v>42</v>
      </c>
      <c r="W106" s="163">
        <f>ROUND(W75/'[1]НачСост_НС_БД '!T77,0)</f>
        <v>49</v>
      </c>
      <c r="X106" s="163">
        <f>ROUND(X75/'[1]НачСост_НС_БД '!U77,0)</f>
        <v>39</v>
      </c>
      <c r="Y106" s="163">
        <f>ROUND(Y75/'[1]НачСост_НС_БД '!V77,0)</f>
        <v>45</v>
      </c>
      <c r="Z106" s="163">
        <f>ROUND(Z75/'[1]НачСост_НС_БД '!W77,0)</f>
        <v>29</v>
      </c>
      <c r="AA106" s="163">
        <f>ROUND(AA75/'[1]НачСост_НС_БД '!X77,0)</f>
        <v>15</v>
      </c>
      <c r="AB106" s="163">
        <f>ROUND(AB75/'[1]НачСост_НС_БД '!Y77,0)</f>
        <v>48</v>
      </c>
      <c r="AC106" s="163">
        <f>ROUND(AC75/'[1]НачСост_НС_БД '!Z77,0)</f>
        <v>63</v>
      </c>
      <c r="AD106" s="163">
        <f>ROUND(AD75/'[1]НачСост_НС_БД '!AA77,0)</f>
        <v>28</v>
      </c>
      <c r="AE106" s="163">
        <f>ROUND(AE75/'[1]НачСост_НС_БД '!AB77,0)</f>
        <v>19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57</v>
      </c>
      <c r="W107" s="163">
        <f>ROUND(W76/'[1]НачСост_НС_БД '!T78,0)</f>
        <v>101</v>
      </c>
      <c r="X107" s="163">
        <f>ROUND(X76/'[1]НачСост_НС_БД '!U78,0)</f>
        <v>82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112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91</v>
      </c>
      <c r="AE107" s="163">
        <f>ROUND(AE76/'[1]НачСост_НС_БД '!AB78,0)</f>
        <v>72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3</v>
      </c>
      <c r="T108" s="163">
        <f>ROUND(T77/'[1]НачСост_НС_БД '!Q79,0)</f>
        <v>12</v>
      </c>
      <c r="U108" s="163">
        <f>ROUND(U77/'[1]НачСост_НС_БД '!R79,0)</f>
        <v>21</v>
      </c>
      <c r="V108" s="163">
        <f>ROUND(V77/'[1]НачСост_НС_БД '!S79,0)</f>
        <v>17</v>
      </c>
      <c r="W108" s="163">
        <f>ROUND(W77/'[1]НачСост_НС_БД '!T79,0)</f>
        <v>22</v>
      </c>
      <c r="X108" s="163">
        <f>ROUND(X77/'[1]НачСост_НС_БД '!U79,0)</f>
        <v>20</v>
      </c>
      <c r="Y108" s="163">
        <f>ROUND(Y77/'[1]НачСост_НС_БД '!V79,0)</f>
        <v>28</v>
      </c>
      <c r="Z108" s="163">
        <f>ROUND(Z77/'[1]НачСост_НС_БД '!W79,0)</f>
        <v>24</v>
      </c>
      <c r="AA108" s="163">
        <f>ROUND(AA77/'[1]НачСост_НС_БД '!X79,0)</f>
        <v>23</v>
      </c>
      <c r="AB108" s="163">
        <f>ROUND(AB77/'[1]НачСост_НС_БД '!Y79,0)</f>
        <v>35</v>
      </c>
      <c r="AC108" s="163">
        <f>ROUND(AC77/'[1]НачСост_НС_БД '!Z79,0)</f>
        <v>37</v>
      </c>
      <c r="AD108" s="163">
        <f>ROUND(AD77/'[1]НачСост_НС_БД '!AA79,0)</f>
        <v>22</v>
      </c>
      <c r="AE108" s="163">
        <f>ROUND(AE77/'[1]НачСост_НС_БД '!AB79,0)</f>
        <v>17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137</v>
      </c>
      <c r="T109" s="163">
        <f>ROUND(T78/'[1]НачСост_НС_БД '!Q80,0)</f>
        <v>99</v>
      </c>
      <c r="U109" s="163">
        <f>ROUND(U78/'[1]НачСост_НС_БД '!R80,0)</f>
        <v>65</v>
      </c>
      <c r="V109" s="163">
        <f>ROUND(V78/'[1]НачСост_НС_БД '!S80,0)</f>
        <v>73</v>
      </c>
      <c r="W109" s="163">
        <f>ROUND(W78/'[1]НачСост_НС_БД '!T80,0)</f>
        <v>40</v>
      </c>
      <c r="X109" s="163">
        <f>ROUND(X78/'[1]НачСост_НС_БД '!U80,0)</f>
        <v>61</v>
      </c>
      <c r="Y109" s="163">
        <f>ROUND(Y78/'[1]НачСост_НС_БД '!V80,0)</f>
        <v>101</v>
      </c>
      <c r="Z109" s="163">
        <f>ROUND(Z78/'[1]НачСост_НС_БД '!W80,0)</f>
        <v>103</v>
      </c>
      <c r="AA109" s="163">
        <f>ROUND(AA78/'[1]НачСост_НС_БД '!X80,0)</f>
        <v>43</v>
      </c>
      <c r="AB109" s="163">
        <f>ROUND(AB78/'[1]НачСост_НС_БД '!Y80,0)</f>
        <v>156</v>
      </c>
      <c r="AC109" s="163">
        <f>ROUND(AC78/'[1]НачСост_НС_БД '!Z80,0)</f>
        <v>108</v>
      </c>
      <c r="AD109" s="163">
        <f>ROUND(AD78/'[1]НачСост_НС_БД '!AA80,0)</f>
        <v>62</v>
      </c>
      <c r="AE109" s="163">
        <f>ROUND(AE78/'[1]НачСост_НС_БД '!AB80,0)</f>
        <v>49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221</v>
      </c>
      <c r="T110" s="163">
        <f>ROUND(T79/'[1]НачСост_НС_БД '!Q81,0)</f>
        <v>95</v>
      </c>
      <c r="U110" s="163">
        <f>ROUND(U79/'[1]НачСост_НС_БД '!R81,0)</f>
        <v>119</v>
      </c>
      <c r="V110" s="163">
        <f>ROUND(V79/'[1]НачСост_НС_БД '!S81,0)</f>
        <v>70</v>
      </c>
      <c r="W110" s="163">
        <f>ROUND(W79/'[1]НачСост_НС_БД '!T81,0)</f>
        <v>103</v>
      </c>
      <c r="X110" s="163">
        <f>ROUND(X79/'[1]НачСост_НС_БД '!U81,0)</f>
        <v>96</v>
      </c>
      <c r="Y110" s="163">
        <f>ROUND(Y79/'[1]НачСост_НС_БД '!V81,0)</f>
        <v>55</v>
      </c>
      <c r="Z110" s="163">
        <f>ROUND(Z79/'[1]НачСост_НС_БД '!W81,0)</f>
        <v>89</v>
      </c>
      <c r="AA110" s="163">
        <f>ROUND(AA79/'[1]НачСост_НС_БД '!X81,0)</f>
        <v>98</v>
      </c>
      <c r="AB110" s="163">
        <f>ROUND(AB79/'[1]НачСост_НС_БД '!Y81,0)</f>
        <v>164</v>
      </c>
      <c r="AC110" s="163">
        <f>ROUND(AC79/'[1]НачСост_НС_БД '!Z81,0)</f>
        <v>151</v>
      </c>
      <c r="AD110" s="163">
        <f>ROUND(AD79/'[1]НачСост_НС_БД '!AA81,0)</f>
        <v>90</v>
      </c>
      <c r="AE110" s="163">
        <f>ROUND(AE79/'[1]НачСост_НС_БД '!AB81,0)</f>
        <v>71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C759"/>
  <sheetViews>
    <sheetView tabSelected="1"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14746336.656715842</v>
      </c>
      <c r="M10" s="98">
        <f>'Лист2_прогнозные цены'!P6</f>
        <v>17229583.386639513</v>
      </c>
      <c r="N10" s="98">
        <f>'Лист2_прогнозные цены'!Q6</f>
        <v>20282538.020059045</v>
      </c>
      <c r="O10" s="98">
        <f>'Лист2_прогнозные цены'!R6</f>
        <v>23261147.44309843</v>
      </c>
      <c r="P10" s="389">
        <f>'Лист2_прогнозные цены'!S6</f>
        <v>26763670.300215431</v>
      </c>
      <c r="Q10" s="98">
        <f>'Лист2_прогнозные цены'!T6</f>
        <v>30220165.442651868</v>
      </c>
      <c r="R10" s="98">
        <f>'Лист2_прогнозные цены'!U6</f>
        <v>33784529.482887141</v>
      </c>
      <c r="S10" s="98">
        <f>'Лист2_прогнозные цены'!V6</f>
        <v>37492059.991663545</v>
      </c>
      <c r="T10" s="98">
        <f>'Лист2_прогнозные цены'!W6</f>
        <v>40781093.916084245</v>
      </c>
      <c r="U10" s="98">
        <f>'Лист2_прогнозные цены'!X6</f>
        <v>44594551.970814764</v>
      </c>
      <c r="V10" s="98">
        <f>'Лист2_прогнозные цены'!Y6</f>
        <v>49174628.762843773</v>
      </c>
      <c r="W10" s="98">
        <f>'Лист2_прогнозные цены'!Z6</f>
        <v>54705987.708984531</v>
      </c>
      <c r="X10" s="98">
        <f>'Лист2_прогнозные цены'!AA6</f>
        <v>59387583.147415146</v>
      </c>
      <c r="Y10" s="98">
        <f>'Лист2_прогнозные цены'!AB6</f>
        <v>64154274.478862472</v>
      </c>
      <c r="Z10" s="98">
        <f>'Лист2_прогнозные цены'!AC6</f>
        <v>69503699.006806448</v>
      </c>
      <c r="AA10" s="98">
        <f>'Лист2_прогнозные цены'!AD6</f>
        <v>75566834.900154933</v>
      </c>
      <c r="AB10" s="98">
        <f>'Лист2_прогнозные цены'!AE6</f>
        <v>81761033.634278774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2135796.3070877576</v>
      </c>
      <c r="M11" s="98">
        <f>'Лист2_прогнозные цены'!P14</f>
        <v>2504873.9683319274</v>
      </c>
      <c r="N11" s="98">
        <f>'Лист2_прогнозные цены'!Q14</f>
        <v>2959575.5124150477</v>
      </c>
      <c r="O11" s="98">
        <f>'Лист2_прогнозные цены'!R14</f>
        <v>3403814.5609764922</v>
      </c>
      <c r="P11" s="389">
        <f>'Лист2_прогнозные цены'!S14</f>
        <v>3784434.6008744244</v>
      </c>
      <c r="Q11" s="98">
        <f>'Лист2_прогнозные цены'!T14</f>
        <v>4186584.2993653906</v>
      </c>
      <c r="R11" s="98">
        <f>'Лист2_прогнозные цены'!U14</f>
        <v>4636285.2974366238</v>
      </c>
      <c r="S11" s="98">
        <f>'Лист2_прогнозные цены'!V14</f>
        <v>5108905.6331047518</v>
      </c>
      <c r="T11" s="98">
        <f>'Лист2_прогнозные цены'!W14</f>
        <v>5498129.97045484</v>
      </c>
      <c r="U11" s="98">
        <f>'Лист2_прогнозные цены'!X14</f>
        <v>5952301.4020357113</v>
      </c>
      <c r="V11" s="98">
        <f>'Лист2_прогнозные цены'!Y14</f>
        <v>6514406.3995808233</v>
      </c>
      <c r="W11" s="98">
        <f>'Лист2_прогнозные цены'!Z14</f>
        <v>7244480.1293955855</v>
      </c>
      <c r="X11" s="98">
        <f>'Лист2_прогнозные цены'!AA14</f>
        <v>7744567.4311246937</v>
      </c>
      <c r="Y11" s="98">
        <f>'Лист2_прогнозные цены'!AB14</f>
        <v>8151128.4971611714</v>
      </c>
      <c r="Z11" s="98">
        <f>'Лист2_прогнозные цены'!AC14</f>
        <v>8566963.7132192161</v>
      </c>
      <c r="AA11" s="98">
        <f>'Лист2_прогнозные цены'!AD14</f>
        <v>9019622.4880685322</v>
      </c>
      <c r="AB11" s="98">
        <f>'Лист2_прогнозные цены'!AE14</f>
        <v>9538125.5823911689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15671265.640101366</v>
      </c>
      <c r="M12" s="98">
        <f>'Лист2_прогнозные цены'!P23</f>
        <v>18249320.967567526</v>
      </c>
      <c r="N12" s="98">
        <f>'Лист2_прогнозные цены'!Q23</f>
        <v>21402532.835208081</v>
      </c>
      <c r="O12" s="98">
        <f>'Лист2_прогнозные цены'!R23</f>
        <v>24459908.211608902</v>
      </c>
      <c r="P12" s="389">
        <f>'Лист2_прогнозные цены'!S23</f>
        <v>27667830.643323682</v>
      </c>
      <c r="Q12" s="98">
        <f>'Лист2_прогнозные цены'!T23</f>
        <v>31153864.083325144</v>
      </c>
      <c r="R12" s="98">
        <f>'Лист2_прогнозные цены'!U23</f>
        <v>34978940.155660242</v>
      </c>
      <c r="S12" s="98">
        <f>'Лист2_прогнозные цены'!V23</f>
        <v>39066909.117605746</v>
      </c>
      <c r="T12" s="98">
        <f>'Лист2_прогнозные цены'!W23</f>
        <v>42458924.943598807</v>
      </c>
      <c r="U12" s="98">
        <f>'Лист2_прогнозные цены'!X23</f>
        <v>46375857.969607837</v>
      </c>
      <c r="V12" s="98">
        <f>'Лист2_прогнозные цены'!Y23</f>
        <v>51003745.526263796</v>
      </c>
      <c r="W12" s="98">
        <f>'Лист2_прогнозные цены'!Z23</f>
        <v>56374879.17986457</v>
      </c>
      <c r="X12" s="98">
        <f>'Лист2_прогнозные цены'!AA23</f>
        <v>60364566.722023353</v>
      </c>
      <c r="Y12" s="98">
        <f>'Лист2_прогнозные цены'!AB23</f>
        <v>64473260.22036919</v>
      </c>
      <c r="Z12" s="98">
        <f>'Лист2_прогнозные цены'!AC23</f>
        <v>69306166.675556302</v>
      </c>
      <c r="AA12" s="98">
        <f>'Лист2_прогнозные цены'!AD23</f>
        <v>74538167.644120485</v>
      </c>
      <c r="AB12" s="98">
        <f>'Лист2_прогнозные цены'!AE23</f>
        <v>80754448.543603703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2769973.5063384096</v>
      </c>
      <c r="M13" s="98">
        <f>'Лист2_прогнозные цены'!P32</f>
        <v>3306002.9990233909</v>
      </c>
      <c r="N13" s="98">
        <f>'Лист2_прогнозные цены'!Q32</f>
        <v>4100203.7285581501</v>
      </c>
      <c r="O13" s="98">
        <f>'Лист2_прогнозные цены'!R32</f>
        <v>4815707.6993479291</v>
      </c>
      <c r="P13" s="389">
        <f>'Лист2_прогнозные цены'!S32</f>
        <v>5592603.9973861407</v>
      </c>
      <c r="Q13" s="98">
        <f>'Лист2_прогнозные цены'!T32</f>
        <v>6533527.604713086</v>
      </c>
      <c r="R13" s="98">
        <f>'Лист2_прогнозные цены'!U32</f>
        <v>8371018.76743731</v>
      </c>
      <c r="S13" s="98">
        <f>'Лист2_прогнозные цены'!V32</f>
        <v>9244564.1684986558</v>
      </c>
      <c r="T13" s="98">
        <f>'Лист2_прогнозные цены'!W32</f>
        <v>10551120.856762458</v>
      </c>
      <c r="U13" s="98">
        <f>'Лист2_прогнозные цены'!X32</f>
        <v>11580740.56381572</v>
      </c>
      <c r="V13" s="98">
        <f>'Лист2_прогнозные цены'!Y32</f>
        <v>13265570.451155638</v>
      </c>
      <c r="W13" s="98">
        <f>'Лист2_прогнозные цены'!Z32</f>
        <v>14936613.899479462</v>
      </c>
      <c r="X13" s="98">
        <f>'Лист2_прогнозные цены'!AA32</f>
        <v>17475980.337106992</v>
      </c>
      <c r="Y13" s="98">
        <f>'Лист2_прогнозные цены'!AB32</f>
        <v>19289328.518992092</v>
      </c>
      <c r="Z13" s="98">
        <f>'Лист2_прогнозные цены'!AC32</f>
        <v>21249107.637727767</v>
      </c>
      <c r="AA13" s="98">
        <f>'Лист2_прогнозные цены'!AD32</f>
        <v>23501015.460754864</v>
      </c>
      <c r="AB13" s="98">
        <f>'Лист2_прогнозные цены'!AE32</f>
        <v>25900708.120472517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1737560.5288213415</v>
      </c>
      <c r="M14" s="98">
        <f>'Лист2_прогнозные цены'!P41</f>
        <v>2088561.7168973666</v>
      </c>
      <c r="N14" s="98">
        <f>'Лист2_прогнозные цены'!Q41</f>
        <v>2527772.2397059775</v>
      </c>
      <c r="O14" s="98">
        <f>'Лист2_прогнозные цены'!R41</f>
        <v>2979675.5207864996</v>
      </c>
      <c r="P14" s="389">
        <f>'Лист2_прогнозные цены'!S41</f>
        <v>3317575.5386295682</v>
      </c>
      <c r="Q14" s="98">
        <f>'Лист2_прогнозные цены'!T41</f>
        <v>3753676.5963285575</v>
      </c>
      <c r="R14" s="98">
        <f>'Лист2_прогнозные цены'!U41</f>
        <v>4346637.4577874616</v>
      </c>
      <c r="S14" s="98">
        <f>'Лист2_прогнозные цены'!V41</f>
        <v>4936677.6970190238</v>
      </c>
      <c r="T14" s="98">
        <f>'Лист2_прогнозные цены'!W41</f>
        <v>5465244.6760823019</v>
      </c>
      <c r="U14" s="98">
        <f>'Лист2_прогнозные цены'!X41</f>
        <v>6089442.2004036568</v>
      </c>
      <c r="V14" s="98">
        <f>'Лист2_прогнозные цены'!Y41</f>
        <v>6856300.1113570333</v>
      </c>
      <c r="W14" s="98">
        <f>'Лист2_прогнозные цены'!Z41</f>
        <v>7792425.2940131389</v>
      </c>
      <c r="X14" s="98">
        <f>'Лист2_прогнозные цены'!AA41</f>
        <v>8816576.6586165521</v>
      </c>
      <c r="Y14" s="98">
        <f>'Лист2_прогнозные цены'!AB41</f>
        <v>9719438.2187878639</v>
      </c>
      <c r="Z14" s="98">
        <f>'Лист2_прогнозные цены'!AC41</f>
        <v>10659107.07451093</v>
      </c>
      <c r="AA14" s="98">
        <f>'Лист2_прогнозные цены'!AD41</f>
        <v>11741754.46000783</v>
      </c>
      <c r="AB14" s="98">
        <f>'Лист2_прогнозные цены'!AE41</f>
        <v>12897675.323666824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2655033.9512657141</v>
      </c>
      <c r="M15" s="98">
        <f>'Лист2_прогнозные цены'!P51</f>
        <v>3223127.4701578221</v>
      </c>
      <c r="N15" s="98">
        <f>'Лист2_прогнозные цены'!Q51</f>
        <v>3803035.687981457</v>
      </c>
      <c r="O15" s="98">
        <f>'Лист2_прогнозные цены'!R51</f>
        <v>4483484.9977517631</v>
      </c>
      <c r="P15" s="389">
        <f>'Лист2_прогнозные цены'!S51</f>
        <v>5150906.9255590765</v>
      </c>
      <c r="Q15" s="98">
        <f>'Лист2_прогнозные цены'!T51</f>
        <v>6481380.8455274953</v>
      </c>
      <c r="R15" s="98">
        <f>'Лист2_прогнозные цены'!U51</f>
        <v>7218981.2734570177</v>
      </c>
      <c r="S15" s="98">
        <f>'Лист2_прогнозные цены'!V51</f>
        <v>8638554.4434751533</v>
      </c>
      <c r="T15" s="98">
        <f>'Лист2_прогнозные цены'!W51</f>
        <v>9271849.2326909881</v>
      </c>
      <c r="U15" s="98">
        <f>'Лист2_прогнозные цены'!X51</f>
        <v>10186003.829788724</v>
      </c>
      <c r="V15" s="98">
        <f>'Лист2_прогнозные цены'!Y51</f>
        <v>11318809.10159296</v>
      </c>
      <c r="W15" s="98">
        <f>'Лист2_прогнозные цены'!Z51</f>
        <v>13472299.896671062</v>
      </c>
      <c r="X15" s="98">
        <f>'Лист2_прогнозные цены'!AA51</f>
        <v>14541010.995605186</v>
      </c>
      <c r="Y15" s="98">
        <f>'Лист2_прогнозные цены'!AB51</f>
        <v>16370549.276674926</v>
      </c>
      <c r="Z15" s="98">
        <f>'Лист2_прогнозные цены'!AC51</f>
        <v>17917689.64644593</v>
      </c>
      <c r="AA15" s="98">
        <f>'Лист2_прогнозные цены'!AD51</f>
        <v>19686557.772159137</v>
      </c>
      <c r="AB15" s="98">
        <f>'Лист2_прогнозные цены'!AE51</f>
        <v>21583158.70656161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665232.56630128599</v>
      </c>
      <c r="M16" s="98">
        <f>'Лист2_прогнозные цены'!P61</f>
        <v>786062.46298185829</v>
      </c>
      <c r="N16" s="98">
        <f>'Лист2_прогнозные цены'!Q61</f>
        <v>935398.17670023418</v>
      </c>
      <c r="O16" s="98">
        <f>'Лист2_прогнозные цены'!R61</f>
        <v>1084043.3318514989</v>
      </c>
      <c r="P16" s="389">
        <f>'Лист2_прогнозные цены'!S61</f>
        <v>1343039.2266391998</v>
      </c>
      <c r="Q16" s="98">
        <f>'Лист2_прогнозные цены'!T61</f>
        <v>1539716.741255638</v>
      </c>
      <c r="R16" s="98">
        <f>'Лист2_прогнозные цены'!U61</f>
        <v>1820807.1491440234</v>
      </c>
      <c r="S16" s="98">
        <f>'Лист2_прогнозные цены'!V61</f>
        <v>2038113.617178482</v>
      </c>
      <c r="T16" s="98">
        <f>'Лист2_прогнозные цены'!W61</f>
        <v>2244338.5666639018</v>
      </c>
      <c r="U16" s="98">
        <f>'Лист2_прогнозные цены'!X61</f>
        <v>2588020.304922109</v>
      </c>
      <c r="V16" s="98">
        <f>'Лист2_прогнозные цены'!Y61</f>
        <v>2827712.4905778556</v>
      </c>
      <c r="W16" s="98">
        <f>'Лист2_прогнозные цены'!Z61</f>
        <v>3179499.3725332217</v>
      </c>
      <c r="X16" s="98">
        <f>'Лист2_прогнозные цены'!AA61</f>
        <v>3571370.4944505743</v>
      </c>
      <c r="Y16" s="98">
        <f>'Лист2_прогнозные цены'!AB61</f>
        <v>3944026.9982900545</v>
      </c>
      <c r="Z16" s="98">
        <f>'Лист2_прогнозные цены'!AC61</f>
        <v>4310417.6531986259</v>
      </c>
      <c r="AA16" s="98">
        <f>'Лист2_прогнозные цены'!AD61</f>
        <v>4730889.3329343852</v>
      </c>
      <c r="AB16" s="98">
        <f>'Лист2_прогнозные цены'!AE61</f>
        <v>5180523.8688110495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1964891.7266209119</v>
      </c>
      <c r="M25" s="62">
        <f>'Лист2_прогнозные цены'!P15</f>
        <v>2294588.0938092633</v>
      </c>
      <c r="N25" s="62">
        <f>'Лист2_прогнозные цены'!Q15</f>
        <v>2688141.5648547388</v>
      </c>
      <c r="O25" s="62">
        <f>'Лист2_прогнозные цены'!R15</f>
        <v>3064753.9509344539</v>
      </c>
      <c r="P25" s="389">
        <f>'Лист2_прогнозные цены'!S15</f>
        <v>3347150.6649903115</v>
      </c>
      <c r="Q25" s="62">
        <f>'Лист2_прогнозные цены'!T15</f>
        <v>3636115.0535113239</v>
      </c>
      <c r="R25" s="62">
        <f>'Лист2_прогнозные цены'!U15</f>
        <v>3916868.7724053059</v>
      </c>
      <c r="S25" s="62">
        <f>'Лист2_прогнозные цены'!V15</f>
        <v>4159201.200332778</v>
      </c>
      <c r="T25" s="62">
        <f>'Лист2_прогнозные цены'!W15</f>
        <v>4517516.9763271613</v>
      </c>
      <c r="U25" s="62">
        <f>'Лист2_прогнозные цены'!X15</f>
        <v>4935553.8270917358</v>
      </c>
      <c r="V25" s="62">
        <f>'Лист2_прогнозные цены'!Y15</f>
        <v>5352536.527681632</v>
      </c>
      <c r="W25" s="62">
        <f>'Лист2_прогнозные цены'!Z15</f>
        <v>5808683.177594725</v>
      </c>
      <c r="X25" s="62">
        <f>'Лист2_прогнозные цены'!AA15</f>
        <v>6152160.4231925989</v>
      </c>
      <c r="Y25" s="62">
        <f>'Лист2_прогнозные цены'!AB15</f>
        <v>6414610.8309286078</v>
      </c>
      <c r="Z25" s="62">
        <f>'Лист2_прогнозные цены'!AC15</f>
        <v>6678848.4445332754</v>
      </c>
      <c r="AA25" s="62">
        <f>'Лист2_прогнозные цены'!AD15</f>
        <v>7005456.6339427857</v>
      </c>
      <c r="AB25" s="62">
        <f>'Лист2_прогнозные цены'!AE15</f>
        <v>7380479.0444676979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4839046.3328370862</v>
      </c>
      <c r="M26" s="98">
        <f>'Лист2_прогнозные цены'!P24</f>
        <v>5611028.5864500105</v>
      </c>
      <c r="N26" s="98">
        <f>'Лист2_прогнозные цены'!Q24</f>
        <v>6524763.8535928018</v>
      </c>
      <c r="O26" s="98">
        <f>'Лист2_прогнозные цены'!R24</f>
        <v>7391991.5219440749</v>
      </c>
      <c r="P26" s="389">
        <f>'Лист2_прогнозные цены'!S24</f>
        <v>8213462.5468952749</v>
      </c>
      <c r="Q26" s="98">
        <f>'Лист2_прогнозные цены'!T24</f>
        <v>9081688.7266433965</v>
      </c>
      <c r="R26" s="98">
        <f>'Лист2_прогнозные цены'!U24</f>
        <v>9918646.9169510994</v>
      </c>
      <c r="S26" s="98">
        <f>'Лист2_прогнозные цены'!V24</f>
        <v>10675003.26317797</v>
      </c>
      <c r="T26" s="98">
        <f>'Лист2_прогнозные цены'!W24</f>
        <v>11709293.726049967</v>
      </c>
      <c r="U26" s="98">
        <f>'Лист2_прогнозные цены'!X24</f>
        <v>12906837.766807303</v>
      </c>
      <c r="V26" s="98">
        <f>'Лист2_прогнозные цены'!Y24</f>
        <v>14065778.591640189</v>
      </c>
      <c r="W26" s="98">
        <f>'Лист2_прогнозные цены'!Z24</f>
        <v>15171656.57141502</v>
      </c>
      <c r="X26" s="98">
        <f>'Лист2_прогнозные цены'!AA24</f>
        <v>16094944.712603997</v>
      </c>
      <c r="Y26" s="98">
        <f>'Лист2_прогнозные цены'!AB24</f>
        <v>17029783.263087254</v>
      </c>
      <c r="Z26" s="98">
        <f>'Лист2_прогнозные цены'!AC24</f>
        <v>18135246.176588949</v>
      </c>
      <c r="AA26" s="98">
        <f>'Лист2_прогнозные цены'!AD24</f>
        <v>19453257.156975418</v>
      </c>
      <c r="AB26" s="98">
        <f>'Лист2_прогнозные цены'!AE24</f>
        <v>21020454.89298987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4273116.0071918843</v>
      </c>
      <c r="M27" s="98">
        <f>'Лист2_прогнозные цены'!P33</f>
        <v>5078230.0944436481</v>
      </c>
      <c r="N27" s="98">
        <f>'Лист2_прогнозные цены'!Q33</f>
        <v>6244798.395017691</v>
      </c>
      <c r="O27" s="98">
        <f>'Лист2_прогнозные цены'!R33</f>
        <v>7270765.1282159844</v>
      </c>
      <c r="P27" s="389">
        <f>'Лист2_прогнозные цены'!S33</f>
        <v>8294278.259646262</v>
      </c>
      <c r="Q27" s="98">
        <f>'Лист2_прогнозные цены'!T33</f>
        <v>9515153.1299965922</v>
      </c>
      <c r="R27" s="98">
        <f>'Лист2_прогнозные цены'!U33</f>
        <v>11858710.29924839</v>
      </c>
      <c r="S27" s="98">
        <f>'Лист2_прогнозные цены'!V33</f>
        <v>12619982.872345945</v>
      </c>
      <c r="T27" s="98">
        <f>'Лист2_прогнозные цены'!W33</f>
        <v>14536962.303994572</v>
      </c>
      <c r="U27" s="98">
        <f>'Лист2_прогнозные цены'!X33</f>
        <v>16101917.098471632</v>
      </c>
      <c r="V27" s="98">
        <f>'Лист2_прогнозные цены'!Y33</f>
        <v>18276835.248819802</v>
      </c>
      <c r="W27" s="98">
        <f>'Лист2_прогнозные цены'!Z33</f>
        <v>20082274.27172653</v>
      </c>
      <c r="X27" s="98">
        <f>'Лист2_прогнозные цены'!AA33</f>
        <v>23278892.177370664</v>
      </c>
      <c r="Y27" s="98">
        <f>'Лист2_прогнозные цены'!AB33</f>
        <v>25454229.68496225</v>
      </c>
      <c r="Z27" s="98">
        <f>'Лист2_прогнозные цены'!AC33</f>
        <v>27778298.022674266</v>
      </c>
      <c r="AA27" s="98">
        <f>'Лист2_прогнозные цены'!AD33</f>
        <v>30658980.102126718</v>
      </c>
      <c r="AB27" s="98">
        <f>'Лист2_прогнозные цены'!AE33</f>
        <v>33720099.850937888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1098548.7336038675</v>
      </c>
      <c r="M28" s="98">
        <f>'Лист2_прогнозные цены'!P42</f>
        <v>1314821.3943265604</v>
      </c>
      <c r="N28" s="98">
        <f>'Лист2_прогнозные цены'!Q42</f>
        <v>1577833.7575232035</v>
      </c>
      <c r="O28" s="98">
        <f>'Лист2_прогнозные цены'!R42</f>
        <v>1843738.3428557885</v>
      </c>
      <c r="P28" s="389">
        <f>'Лист2_прогнозные цены'!S42</f>
        <v>2016488.1301078256</v>
      </c>
      <c r="Q28" s="98">
        <f>'Лист2_прогнозные цены'!T42</f>
        <v>2240449.8206653004</v>
      </c>
      <c r="R28" s="98">
        <f>'Лист2_прогнозные цены'!U42</f>
        <v>2523613.7189976783</v>
      </c>
      <c r="S28" s="98">
        <f>'Лист2_прогнозные цены'!V42</f>
        <v>2761960.1974385912</v>
      </c>
      <c r="T28" s="98">
        <f>'Лист2_прогнозные цены'!W42</f>
        <v>3085993.4064173033</v>
      </c>
      <c r="U28" s="98">
        <f>'Лист2_прогнозные цены'!X42</f>
        <v>3469996.8758005616</v>
      </c>
      <c r="V28" s="98">
        <f>'Лист2_прогнозные цены'!Y42</f>
        <v>3871463.8026477625</v>
      </c>
      <c r="W28" s="98">
        <f>'Лист2_прогнозные цены'!Z42</f>
        <v>4293818.7082739938</v>
      </c>
      <c r="X28" s="98">
        <f>'Лист2_прогнозные цены'!AA42</f>
        <v>4813168.5100800022</v>
      </c>
      <c r="Y28" s="98">
        <f>'Лист2_прогнозные цены'!AB42</f>
        <v>5256471.6907647131</v>
      </c>
      <c r="Z28" s="98">
        <f>'Лист2_прогнозные цены'!AC42</f>
        <v>5710788.5321544837</v>
      </c>
      <c r="AA28" s="98">
        <f>'Лист2_прогнозные цены'!AD42</f>
        <v>6281427.4754992062</v>
      </c>
      <c r="AB28" s="98">
        <f>'Лист2_прогнозные цены'!AE42</f>
        <v>6889487.1958031207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703563.00706638023</v>
      </c>
      <c r="M29" s="62">
        <f>'Лист2_прогнозные цены'!P52</f>
        <v>850453.28427519382</v>
      </c>
      <c r="N29" s="62">
        <f>'Лист2_прогнозные цены'!Q52</f>
        <v>994963.70007085754</v>
      </c>
      <c r="O29" s="62">
        <f>'Лист2_прогнозные цены'!R52</f>
        <v>1162785.392688324</v>
      </c>
      <c r="P29" s="389">
        <f>'Лист2_прогнозные цены'!S52</f>
        <v>1312236.4114660809</v>
      </c>
      <c r="Q29" s="62">
        <f>'Лист2_прогнозные цены'!T52</f>
        <v>1621434.6224281604</v>
      </c>
      <c r="R29" s="62">
        <f>'Лист2_прогнозные цены'!U52</f>
        <v>1756705.2883305603</v>
      </c>
      <c r="S29" s="62">
        <f>'Лист2_прогнозные цены'!V52</f>
        <v>2025709.8891618024</v>
      </c>
      <c r="T29" s="62">
        <f>'Лист2_прогнозные цены'!W52</f>
        <v>2194346.8577915006</v>
      </c>
      <c r="U29" s="62">
        <f>'Лист2_прогнозные цены'!X52</f>
        <v>2432814.1793114296</v>
      </c>
      <c r="V29" s="62">
        <f>'Лист2_прогнозные цены'!Y52</f>
        <v>2678796.0591992647</v>
      </c>
      <c r="W29" s="62">
        <f>'Лист2_прогнозные цены'!Z52</f>
        <v>3111475.1036189357</v>
      </c>
      <c r="X29" s="62">
        <f>'Лист2_прогнозные цены'!AA52</f>
        <v>3327202.3463351787</v>
      </c>
      <c r="Y29" s="62">
        <f>'Лист2_прогнозные цены'!AB52</f>
        <v>3710820.5225115828</v>
      </c>
      <c r="Z29" s="62">
        <f>'Лист2_прогнозные цены'!AC52</f>
        <v>4023562.907454561</v>
      </c>
      <c r="AA29" s="62">
        <f>'Лист2_прогнозные цены'!AD52</f>
        <v>4416645.0616576308</v>
      </c>
      <c r="AB29" s="62">
        <f>'Лист2_прогнозные цены'!AE52</f>
        <v>4837618.8205196485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836156.77768202929</v>
      </c>
      <c r="M30" s="98">
        <f>'Лист2_прогнозные цены'!P62</f>
        <v>983810.22950519598</v>
      </c>
      <c r="N30" s="98">
        <f>'Лист2_прогнозные цены'!Q62</f>
        <v>1160792.6502760076</v>
      </c>
      <c r="O30" s="98">
        <f>'Лист2_прогнозные цены'!R62</f>
        <v>1333557.6158050664</v>
      </c>
      <c r="P30" s="389">
        <f>'Лист2_прогнозные цены'!S62</f>
        <v>1622924.7161485292</v>
      </c>
      <c r="Q30" s="98">
        <f>'Лист2_прогнозные цены'!T62</f>
        <v>1827065.1251004054</v>
      </c>
      <c r="R30" s="98">
        <f>'Лист2_прогнозные цены'!U62</f>
        <v>2101687.9706618222</v>
      </c>
      <c r="S30" s="98">
        <f>'Лист2_прогнозные цены'!V62</f>
        <v>2266970.4509516084</v>
      </c>
      <c r="T30" s="98">
        <f>'Лист2_прогнозные цены'!W62</f>
        <v>2519466.4734137668</v>
      </c>
      <c r="U30" s="98">
        <f>'Лист2_прогнозные цены'!X62</f>
        <v>2931933.2434086115</v>
      </c>
      <c r="V30" s="98">
        <f>'Лист2_прогнозные цены'!Y62</f>
        <v>3174354.7619262324</v>
      </c>
      <c r="W30" s="98">
        <f>'Лист2_прогнозные цены'!Z62</f>
        <v>3483089.4458584166</v>
      </c>
      <c r="X30" s="98">
        <f>'Лист2_прогнозные цены'!AA62</f>
        <v>3876152.1158559541</v>
      </c>
      <c r="Y30" s="98">
        <f>'Лист2_прогнозные цены'!AB62</f>
        <v>4240605.503528513</v>
      </c>
      <c r="Z30" s="98">
        <f>'Лист2_прогнозные цены'!AC62</f>
        <v>4591234.0618349547</v>
      </c>
      <c r="AA30" s="98">
        <f>'Лист2_прогнозные цены'!AD62</f>
        <v>5037214.9840262309</v>
      </c>
      <c r="AB30" s="98">
        <f>'Лист2_прогнозные цены'!AE62</f>
        <v>5513901.3675731393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22012778.153153867</v>
      </c>
      <c r="M38" s="76">
        <f>'Лист2_прогнозные цены'!P5</f>
        <v>21982628.814292572</v>
      </c>
      <c r="N38" s="76">
        <f>'Лист2_прогнозные цены'!Q5</f>
        <v>21930328.739728644</v>
      </c>
      <c r="O38" s="76">
        <f>'Лист2_прогнозные цены'!R5</f>
        <v>21870370.325704217</v>
      </c>
      <c r="P38" s="390">
        <f>'Лист2_прогнозные цены'!S5</f>
        <v>22268564.93662123</v>
      </c>
      <c r="Q38" s="76">
        <f>'Лист2_прогнозные цены'!T5</f>
        <v>22652723.192067247</v>
      </c>
      <c r="R38" s="76">
        <f>'Лист2_прогнозные цены'!U5</f>
        <v>23022303.254680354</v>
      </c>
      <c r="S38" s="76">
        <f>'Лист2_прогнозные цены'!V5</f>
        <v>23226165.347984858</v>
      </c>
      <c r="T38" s="76">
        <f>'Лист2_прогнозные цены'!W5</f>
        <v>23392321.590453926</v>
      </c>
      <c r="U38" s="76">
        <f>'Лист2_прогнозные цены'!X5</f>
        <v>23467658.610891886</v>
      </c>
      <c r="V38" s="76">
        <f>'Лист2_прогнозные цены'!Y5</f>
        <v>23525364.52677438</v>
      </c>
      <c r="W38" s="76">
        <f>'Лист2_прогнозные цены'!Z5</f>
        <v>23578010.479549527</v>
      </c>
      <c r="X38" s="76">
        <f>'Лист2_прогнозные цены'!AA5</f>
        <v>23699773.137530677</v>
      </c>
      <c r="Y38" s="76">
        <f>'Лист2_прогнозные цены'!AB5</f>
        <v>23927116.136268113</v>
      </c>
      <c r="Z38" s="76">
        <f>'Лист2_прогнозные цены'!AC5</f>
        <v>24226400.943038341</v>
      </c>
      <c r="AA38" s="76">
        <f>'Лист2_прогнозные цены'!AD5</f>
        <v>24616620.846448045</v>
      </c>
      <c r="AB38" s="76">
        <f>'Лист2_прогнозные цены'!AE5</f>
        <v>24892000.431018393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53137.276715701468</v>
      </c>
      <c r="M39" s="76">
        <f>'Лист2_прогнозные цены'!P13</f>
        <v>53264.699283755705</v>
      </c>
      <c r="N39" s="76">
        <f>'Лист2_прогнозные цены'!Q13</f>
        <v>53333.614571249716</v>
      </c>
      <c r="O39" s="76">
        <f>'Лист2_прогнозные цены'!R13</f>
        <v>53338.358272223653</v>
      </c>
      <c r="P39" s="390">
        <f>'Лист2_прогнозные цены'!S13</f>
        <v>52480.300542143275</v>
      </c>
      <c r="Q39" s="76">
        <f>'Лист2_прогнозные цены'!T13</f>
        <v>52303.670890303394</v>
      </c>
      <c r="R39" s="76">
        <f>'Лист2_прогнозные цены'!U13</f>
        <v>52656.234340862924</v>
      </c>
      <c r="S39" s="76">
        <f>'Лист2_прогнозные цены'!V13</f>
        <v>52749.074074229153</v>
      </c>
      <c r="T39" s="76">
        <f>'Лист2_прогнозные цены'!W13</f>
        <v>52562.765432287168</v>
      </c>
      <c r="U39" s="76">
        <f>'Лист2_прогнозные цены'!X13</f>
        <v>52206.144427509935</v>
      </c>
      <c r="V39" s="76">
        <f>'Лист2_прогнозные цены'!Y13</f>
        <v>51942.024129554418</v>
      </c>
      <c r="W39" s="76">
        <f>'Лист2_прогнозные цены'!Z13</f>
        <v>52038.91918815946</v>
      </c>
      <c r="X39" s="76">
        <f>'Лист2_прогнозные цены'!AA13</f>
        <v>51510.34426123491</v>
      </c>
      <c r="Y39" s="76">
        <f>'Лист2_прогнозные цены'!AB13</f>
        <v>50667.706809746385</v>
      </c>
      <c r="Z39" s="76">
        <f>'Лист2_прогнозные цены'!AC13</f>
        <v>49768.741507456645</v>
      </c>
      <c r="AA39" s="76">
        <f>'Лист2_прогнозные цены'!AD13</f>
        <v>48970.474781308287</v>
      </c>
      <c r="AB39" s="76">
        <f>'Лист2_прогнозные цены'!AE13</f>
        <v>48397.75451999822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150925.66090898652</v>
      </c>
      <c r="M40" s="27">
        <f>'Лист2_прогнозные цены'!P22</f>
        <v>150217.2689171964</v>
      </c>
      <c r="N40" s="27">
        <f>'Лист2_прогнозные цены'!Q22</f>
        <v>149298.79996813563</v>
      </c>
      <c r="O40" s="27">
        <f>'Лист2_прогнозные цены'!R22</f>
        <v>148370.69382483599</v>
      </c>
      <c r="P40" s="391">
        <f>'Лист2_прогнозные цены'!S22</f>
        <v>148521.71991048308</v>
      </c>
      <c r="Q40" s="27">
        <f>'Лист2_прогнозные цены'!T22</f>
        <v>150662.02598673329</v>
      </c>
      <c r="R40" s="27">
        <f>'Лист2_прогнозные цены'!U22</f>
        <v>153782.11997964108</v>
      </c>
      <c r="S40" s="27">
        <f>'Лист2_прогнозные цены'!V22</f>
        <v>156140.49946058518</v>
      </c>
      <c r="T40" s="27">
        <f>'Лист2_прогнозные цены'!W22</f>
        <v>157127.33702903311</v>
      </c>
      <c r="U40" s="27">
        <f>'Лист2_прогнозные цены'!X22</f>
        <v>157452.01245589936</v>
      </c>
      <c r="V40" s="27">
        <f>'Лист2_прогнозные цены'!Y22</f>
        <v>157422.07902383653</v>
      </c>
      <c r="W40" s="27">
        <f>'Лист2_прогнозные цены'!Z22</f>
        <v>156756.73845112318</v>
      </c>
      <c r="X40" s="27">
        <f>'Лист2_прогнозные цены'!AA22</f>
        <v>155417.14506170229</v>
      </c>
      <c r="Y40" s="27">
        <f>'Лист2_прогнозные цены'!AB22</f>
        <v>155136.03705944936</v>
      </c>
      <c r="Z40" s="27">
        <f>'Лист2_прогнозные цены'!AC22</f>
        <v>155855.15180047657</v>
      </c>
      <c r="AA40" s="27">
        <f>'Лист2_прогнозные цены'!AD22</f>
        <v>156654.98469078451</v>
      </c>
      <c r="AB40" s="27">
        <f>'Лист2_прогнозные цены'!AE22</f>
        <v>158616.43484387666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13783.041782871485</v>
      </c>
      <c r="M41" s="27">
        <f>'Лист2_прогнозные цены'!P31</f>
        <v>14060.04915220875</v>
      </c>
      <c r="N41" s="27">
        <f>'Лист2_прогнозные цены'!Q31</f>
        <v>14777.706086916298</v>
      </c>
      <c r="O41" s="27">
        <f>'Лист2_прогнозные цены'!R31</f>
        <v>15092.593206865935</v>
      </c>
      <c r="P41" s="391">
        <f>'Лист2_прогнозные цены'!S31</f>
        <v>15510.984839225421</v>
      </c>
      <c r="Q41" s="27">
        <f>'Лист2_прогнозные цены'!T31</f>
        <v>16324.882202487845</v>
      </c>
      <c r="R41" s="27">
        <f>'Лист2_прогнозные цены'!U31</f>
        <v>19014.633380462965</v>
      </c>
      <c r="S41" s="27">
        <f>'Лист2_прогнозные цены'!V31</f>
        <v>19089.888720913928</v>
      </c>
      <c r="T41" s="27">
        <f>'Лист2_прогнозные цены'!W31</f>
        <v>20173.989833704789</v>
      </c>
      <c r="U41" s="27">
        <f>'Лист2_прогнозные цены'!X31</f>
        <v>20314.354855932383</v>
      </c>
      <c r="V41" s="27">
        <f>'Лист2_прогнозные цены'!Y31</f>
        <v>21154.362752393445</v>
      </c>
      <c r="W41" s="27">
        <f>'Лист2_прогнозные цены'!Z31</f>
        <v>21458.689368359155</v>
      </c>
      <c r="X41" s="27">
        <f>'Лист2_прогнозные цены'!AA31</f>
        <v>23247.102474675565</v>
      </c>
      <c r="Y41" s="27">
        <f>'Лист2_прогнозные цены'!AB31</f>
        <v>23980.631449928809</v>
      </c>
      <c r="Z41" s="27">
        <f>'Лист2_прогнозные цены'!AC31</f>
        <v>24688.825135429521</v>
      </c>
      <c r="AA41" s="27">
        <f>'Лист2_прогнозные цены'!AD31</f>
        <v>25518.936884075229</v>
      </c>
      <c r="AB41" s="27">
        <f>'Лист2_прогнозные цены'!AE31</f>
        <v>26284.747515234478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27302.791294093044</v>
      </c>
      <c r="M42" s="27">
        <f>'Лист2_прогнозные цены'!P40</f>
        <v>28049.721805747828</v>
      </c>
      <c r="N42" s="27">
        <f>'Лист2_прогнозные цены'!Q40</f>
        <v>28769.822199344813</v>
      </c>
      <c r="O42" s="27">
        <f>'Лист2_прогнозные цены'!R40</f>
        <v>29489.701092187624</v>
      </c>
      <c r="P42" s="391">
        <f>'Лист2_прогнозные цены'!S40</f>
        <v>29056.531714904602</v>
      </c>
      <c r="Q42" s="27">
        <f>'Лист2_прогнозные цены'!T40</f>
        <v>29618.074952227507</v>
      </c>
      <c r="R42" s="27">
        <f>'Лист2_прогнозные цены'!U40</f>
        <v>31178.894202705233</v>
      </c>
      <c r="S42" s="27">
        <f>'Лист2_прогнозные цены'!V40</f>
        <v>32192.105260678181</v>
      </c>
      <c r="T42" s="27">
        <f>'Лист2_прогнозные цены'!W40</f>
        <v>32998.975688019898</v>
      </c>
      <c r="U42" s="27">
        <f>'Лист2_прогнозные цены'!X40</f>
        <v>33731.982324316334</v>
      </c>
      <c r="V42" s="27">
        <f>'Лист2_прогнозные цены'!Y40</f>
        <v>34527.209935310464</v>
      </c>
      <c r="W42" s="27">
        <f>'Лист2_прогнозные цены'!Z40</f>
        <v>35352.598006700864</v>
      </c>
      <c r="X42" s="27">
        <f>'Лист2_прогнозные цены'!AA40</f>
        <v>37036.072026633854</v>
      </c>
      <c r="Y42" s="27">
        <f>'Лист2_прогнозные цены'!AB40</f>
        <v>38157.711306367521</v>
      </c>
      <c r="Z42" s="27">
        <f>'Лист2_прогнозные цены'!AC40</f>
        <v>39109.134193303849</v>
      </c>
      <c r="AA42" s="27">
        <f>'Лист2_прогнозные цены'!AD40</f>
        <v>40263.04285137081</v>
      </c>
      <c r="AB42" s="27">
        <f>'Лист2_прогнозные цены'!AE40</f>
        <v>41333.412422857102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158533.40315999518</v>
      </c>
      <c r="M43" s="76">
        <f>'Лист2_прогнозные цены'!P50</f>
        <v>164491.06912839523</v>
      </c>
      <c r="N43" s="76">
        <f>'Лист2_прогнозные цены'!Q50</f>
        <v>164480.05227722609</v>
      </c>
      <c r="O43" s="76">
        <f>'Лист2_прогнозные цены'!R50</f>
        <v>168616.75029649184</v>
      </c>
      <c r="P43" s="390">
        <f>'Лист2_прогнозные цены'!S50</f>
        <v>171431.35312555547</v>
      </c>
      <c r="Q43" s="76">
        <f>'Лист2_прогнозные цены'!T50</f>
        <v>194335.03959429992</v>
      </c>
      <c r="R43" s="76">
        <f>'Лист2_прогнозные цены'!U50</f>
        <v>196773.58674072404</v>
      </c>
      <c r="S43" s="76">
        <f>'Лист2_прогнозные цены'!V50</f>
        <v>214061.85087331678</v>
      </c>
      <c r="T43" s="76">
        <f>'Лист2_прогнозные цены'!W50</f>
        <v>212735.9108469316</v>
      </c>
      <c r="U43" s="76">
        <f>'Лист2_прогнозные цены'!X50</f>
        <v>214413.33070744757</v>
      </c>
      <c r="V43" s="76">
        <f>'Лист2_прогнозные цены'!Y50</f>
        <v>216598.77609499785</v>
      </c>
      <c r="W43" s="76">
        <f>'Лист2_прогнозные цены'!Z50</f>
        <v>232259.78833404789</v>
      </c>
      <c r="X43" s="76">
        <f>'Лист2_прогнозные цены'!AA50</f>
        <v>232114.95974217405</v>
      </c>
      <c r="Y43" s="76">
        <f>'Лист2_прогнозные цены'!AB50</f>
        <v>244223.81014475229</v>
      </c>
      <c r="Z43" s="76">
        <f>'Лист2_прогнозные цены'!AC50</f>
        <v>249817.5720433048</v>
      </c>
      <c r="AA43" s="76">
        <f>'Лист2_прогнозные цены'!AD50</f>
        <v>256523.39632287176</v>
      </c>
      <c r="AB43" s="76">
        <f>'Лист2_прогнозные цены'!AE50</f>
        <v>262838.16235964303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165505.70313536559</v>
      </c>
      <c r="M44" s="27">
        <f>'Лист2_прогнозные цены'!P60</f>
        <v>167151.64610401192</v>
      </c>
      <c r="N44" s="27">
        <f>'Лист2_прогнозные цены'!Q60</f>
        <v>168565.27436960279</v>
      </c>
      <c r="O44" s="27">
        <f>'Лист2_прогнозные цены'!R60</f>
        <v>169871.45034223745</v>
      </c>
      <c r="P44" s="391">
        <f>'Лист2_прогнозные цены'!S60</f>
        <v>186244.73583881508</v>
      </c>
      <c r="Q44" s="27">
        <f>'Лист2_прогнозные цены'!T60</f>
        <v>192359.28848042694</v>
      </c>
      <c r="R44" s="27">
        <f>'Лист2_прогнозные цены'!U60</f>
        <v>206796.69559562267</v>
      </c>
      <c r="S44" s="27">
        <f>'Лист2_прогнозные цены'!V60</f>
        <v>210433.72863966646</v>
      </c>
      <c r="T44" s="27">
        <f>'Лист2_прогнозные цены'!W60</f>
        <v>214561.39135326978</v>
      </c>
      <c r="U44" s="27">
        <f>'Лист2_прогнозные цены'!X60</f>
        <v>226988.77743973711</v>
      </c>
      <c r="V44" s="27">
        <f>'Лист2_прогнозные цены'!Y60</f>
        <v>225465.07142460189</v>
      </c>
      <c r="W44" s="27">
        <f>'Лист2_прогнозные цены'!Z60</f>
        <v>228391.42071035586</v>
      </c>
      <c r="X44" s="27">
        <f>'Лист2_прогнозные цены'!AA60</f>
        <v>237537.50650325231</v>
      </c>
      <c r="Y44" s="27">
        <f>'Лист2_прогнозные цены'!AB60</f>
        <v>245162.13143821977</v>
      </c>
      <c r="Z44" s="27">
        <f>'Лист2_прогнозные цены'!AC60</f>
        <v>250408.51012383759</v>
      </c>
      <c r="AA44" s="27">
        <f>'Лист2_прогнозные цены'!AD60</f>
        <v>256855.42502259923</v>
      </c>
      <c r="AB44" s="27">
        <f>'Лист2_прогнозные цены'!AE60</f>
        <v>262866.87077237322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220127.78153153867</v>
      </c>
      <c r="M49" s="355">
        <f t="shared" si="0"/>
        <v>219826.28814292574</v>
      </c>
      <c r="N49" s="355">
        <f t="shared" si="0"/>
        <v>219303.28739728645</v>
      </c>
      <c r="O49" s="355">
        <f t="shared" si="0"/>
        <v>218703.70325704219</v>
      </c>
      <c r="P49" s="392">
        <f t="shared" si="0"/>
        <v>222685.64936621231</v>
      </c>
      <c r="Q49" s="355">
        <f t="shared" si="0"/>
        <v>226527.23192067246</v>
      </c>
      <c r="R49" s="355">
        <f t="shared" si="0"/>
        <v>230223.03254680356</v>
      </c>
      <c r="S49" s="355">
        <f t="shared" si="0"/>
        <v>232261.65347984858</v>
      </c>
      <c r="T49" s="355">
        <f t="shared" si="0"/>
        <v>233923.21590453928</v>
      </c>
      <c r="U49" s="355">
        <f t="shared" si="0"/>
        <v>234676.58610891885</v>
      </c>
      <c r="V49" s="355">
        <f t="shared" si="0"/>
        <v>235253.64526774382</v>
      </c>
      <c r="W49" s="355">
        <f t="shared" si="0"/>
        <v>235780.10479549528</v>
      </c>
      <c r="X49" s="355">
        <f t="shared" si="0"/>
        <v>236997.73137530679</v>
      </c>
      <c r="Y49" s="355">
        <f t="shared" si="0"/>
        <v>239271.16136268113</v>
      </c>
      <c r="Z49" s="355">
        <f t="shared" si="0"/>
        <v>242264.00943038342</v>
      </c>
      <c r="AA49" s="355">
        <f t="shared" si="0"/>
        <v>246166.20846448047</v>
      </c>
      <c r="AB49" s="355">
        <f t="shared" ref="AB49" si="1">AB38*INDEX(vibofnepr_NORM,$A49,AB$9)*0.01</f>
        <v>248920.00431018393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531.37276715701466</v>
      </c>
      <c r="M50" s="355">
        <f t="shared" si="2"/>
        <v>532.64699283755704</v>
      </c>
      <c r="N50" s="355">
        <f t="shared" si="2"/>
        <v>533.33614571249723</v>
      </c>
      <c r="O50" s="355">
        <f t="shared" si="2"/>
        <v>533.3835827222365</v>
      </c>
      <c r="P50" s="392">
        <f t="shared" si="2"/>
        <v>524.80300542143277</v>
      </c>
      <c r="Q50" s="355">
        <f t="shared" si="2"/>
        <v>523.03670890303397</v>
      </c>
      <c r="R50" s="355">
        <f t="shared" si="2"/>
        <v>526.5623434086292</v>
      </c>
      <c r="S50" s="355">
        <f t="shared" si="2"/>
        <v>527.49074074229156</v>
      </c>
      <c r="T50" s="355">
        <f t="shared" si="2"/>
        <v>525.62765432287165</v>
      </c>
      <c r="U50" s="355">
        <f t="shared" si="2"/>
        <v>522.06144427509935</v>
      </c>
      <c r="V50" s="355">
        <f t="shared" si="2"/>
        <v>519.4202412955442</v>
      </c>
      <c r="W50" s="355">
        <f t="shared" si="2"/>
        <v>520.38919188159457</v>
      </c>
      <c r="X50" s="355">
        <f t="shared" si="2"/>
        <v>515.10344261234911</v>
      </c>
      <c r="Y50" s="355">
        <f t="shared" si="2"/>
        <v>506.67706809746386</v>
      </c>
      <c r="Z50" s="355">
        <f t="shared" si="2"/>
        <v>497.68741507456645</v>
      </c>
      <c r="AA50" s="355">
        <f t="shared" si="2"/>
        <v>489.70474781308286</v>
      </c>
      <c r="AB50" s="355">
        <f t="shared" ref="AB50" si="3">AB39*INDEX(vibofnepr_NORM,$A50,AB$9)*0.01</f>
        <v>483.97754519998222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1509.2566090898652</v>
      </c>
      <c r="M51" s="355">
        <f t="shared" si="4"/>
        <v>1502.1726891719641</v>
      </c>
      <c r="N51" s="355">
        <f t="shared" si="4"/>
        <v>1492.9879996813563</v>
      </c>
      <c r="O51" s="355">
        <f t="shared" si="4"/>
        <v>1483.7069382483601</v>
      </c>
      <c r="P51" s="392">
        <f t="shared" si="4"/>
        <v>1485.2171991048308</v>
      </c>
      <c r="Q51" s="355">
        <f t="shared" si="4"/>
        <v>1506.6202598673331</v>
      </c>
      <c r="R51" s="355">
        <f t="shared" si="4"/>
        <v>1537.8211997964108</v>
      </c>
      <c r="S51" s="355">
        <f t="shared" si="4"/>
        <v>1561.4049946058519</v>
      </c>
      <c r="T51" s="355">
        <f t="shared" si="4"/>
        <v>1571.2733702903311</v>
      </c>
      <c r="U51" s="355">
        <f t="shared" si="4"/>
        <v>1574.5201245589935</v>
      </c>
      <c r="V51" s="355">
        <f t="shared" si="4"/>
        <v>1574.2207902383652</v>
      </c>
      <c r="W51" s="355">
        <f t="shared" si="4"/>
        <v>1567.5673845112319</v>
      </c>
      <c r="X51" s="355">
        <f t="shared" si="4"/>
        <v>1554.1714506170229</v>
      </c>
      <c r="Y51" s="355">
        <f t="shared" si="4"/>
        <v>1551.3603705944936</v>
      </c>
      <c r="Z51" s="355">
        <f t="shared" si="4"/>
        <v>1558.5515180047657</v>
      </c>
      <c r="AA51" s="355">
        <f t="shared" si="4"/>
        <v>1566.549846907845</v>
      </c>
      <c r="AB51" s="355">
        <f t="shared" ref="AB51" si="5">AB40*INDEX(vibofnepr_NORM,$A51,AB$9)*0.01</f>
        <v>1586.1643484387666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137.83041782871484</v>
      </c>
      <c r="M52" s="355">
        <f t="shared" si="6"/>
        <v>140.60049152208751</v>
      </c>
      <c r="N52" s="355">
        <f t="shared" si="6"/>
        <v>147.77706086916299</v>
      </c>
      <c r="O52" s="355">
        <f t="shared" si="6"/>
        <v>150.92593206865936</v>
      </c>
      <c r="P52" s="392">
        <f t="shared" si="6"/>
        <v>155.10984839225421</v>
      </c>
      <c r="Q52" s="355">
        <f t="shared" si="6"/>
        <v>163.24882202487845</v>
      </c>
      <c r="R52" s="355">
        <f t="shared" si="6"/>
        <v>190.14633380462965</v>
      </c>
      <c r="S52" s="355">
        <f t="shared" si="6"/>
        <v>190.89888720913928</v>
      </c>
      <c r="T52" s="355">
        <f t="shared" si="6"/>
        <v>201.73989833704789</v>
      </c>
      <c r="U52" s="355">
        <f t="shared" si="6"/>
        <v>203.14354855932382</v>
      </c>
      <c r="V52" s="355">
        <f t="shared" si="6"/>
        <v>211.54362752393445</v>
      </c>
      <c r="W52" s="355">
        <f t="shared" si="6"/>
        <v>214.58689368359157</v>
      </c>
      <c r="X52" s="355">
        <f t="shared" si="6"/>
        <v>232.47102474675566</v>
      </c>
      <c r="Y52" s="355">
        <f t="shared" si="6"/>
        <v>239.80631449928811</v>
      </c>
      <c r="Z52" s="355">
        <f t="shared" si="6"/>
        <v>246.88825135429522</v>
      </c>
      <c r="AA52" s="355">
        <f t="shared" si="6"/>
        <v>255.18936884075228</v>
      </c>
      <c r="AB52" s="355">
        <f t="shared" ref="AB52" si="7">AB41*INDEX(vibofnepr_NORM,$A52,AB$9)*0.01</f>
        <v>262.84747515234477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273.02791294093043</v>
      </c>
      <c r="M53" s="355">
        <f t="shared" si="8"/>
        <v>280.49721805747828</v>
      </c>
      <c r="N53" s="355">
        <f t="shared" si="8"/>
        <v>287.69822199344816</v>
      </c>
      <c r="O53" s="355">
        <f t="shared" si="8"/>
        <v>294.89701092187624</v>
      </c>
      <c r="P53" s="392">
        <f t="shared" si="8"/>
        <v>290.56531714904605</v>
      </c>
      <c r="Q53" s="355">
        <f t="shared" si="8"/>
        <v>296.18074952227511</v>
      </c>
      <c r="R53" s="355">
        <f t="shared" si="8"/>
        <v>311.78894202705231</v>
      </c>
      <c r="S53" s="355">
        <f t="shared" si="8"/>
        <v>321.92105260678181</v>
      </c>
      <c r="T53" s="355">
        <f t="shared" si="8"/>
        <v>329.98975688019897</v>
      </c>
      <c r="U53" s="355">
        <f t="shared" si="8"/>
        <v>337.31982324316334</v>
      </c>
      <c r="V53" s="355">
        <f t="shared" si="8"/>
        <v>345.27209935310464</v>
      </c>
      <c r="W53" s="355">
        <f t="shared" si="8"/>
        <v>353.52598006700867</v>
      </c>
      <c r="X53" s="355">
        <f t="shared" si="8"/>
        <v>370.36072026633855</v>
      </c>
      <c r="Y53" s="355">
        <f t="shared" si="8"/>
        <v>381.5771130636752</v>
      </c>
      <c r="Z53" s="355">
        <f t="shared" si="8"/>
        <v>391.09134193303851</v>
      </c>
      <c r="AA53" s="355">
        <f t="shared" si="8"/>
        <v>402.63042851370813</v>
      </c>
      <c r="AB53" s="355">
        <f t="shared" ref="AB53" si="9">AB42*INDEX(vibofnepr_NORM,$A53,AB$9)*0.01</f>
        <v>413.334124228571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1585.3340315999519</v>
      </c>
      <c r="M54" s="355">
        <f t="shared" si="10"/>
        <v>1644.9106912839525</v>
      </c>
      <c r="N54" s="355">
        <f t="shared" si="10"/>
        <v>1644.8005227722608</v>
      </c>
      <c r="O54" s="355">
        <f t="shared" si="10"/>
        <v>1686.1675029649184</v>
      </c>
      <c r="P54" s="392">
        <f t="shared" si="10"/>
        <v>1714.3135312555548</v>
      </c>
      <c r="Q54" s="355">
        <f t="shared" si="10"/>
        <v>1943.3503959429993</v>
      </c>
      <c r="R54" s="355">
        <f t="shared" si="10"/>
        <v>1967.7358674072404</v>
      </c>
      <c r="S54" s="355">
        <f t="shared" si="10"/>
        <v>2140.6185087331678</v>
      </c>
      <c r="T54" s="355">
        <f t="shared" si="10"/>
        <v>2127.3591084693162</v>
      </c>
      <c r="U54" s="355">
        <f t="shared" si="10"/>
        <v>2144.1333070744759</v>
      </c>
      <c r="V54" s="355">
        <f t="shared" si="10"/>
        <v>2165.9877609499786</v>
      </c>
      <c r="W54" s="355">
        <f t="shared" si="10"/>
        <v>2322.5978833404788</v>
      </c>
      <c r="X54" s="355">
        <f t="shared" si="10"/>
        <v>2321.1495974217405</v>
      </c>
      <c r="Y54" s="355">
        <f t="shared" si="10"/>
        <v>2442.2381014475231</v>
      </c>
      <c r="Z54" s="355">
        <f t="shared" si="10"/>
        <v>2498.1757204330479</v>
      </c>
      <c r="AA54" s="355">
        <f t="shared" si="10"/>
        <v>2565.2339632287176</v>
      </c>
      <c r="AB54" s="355">
        <f t="shared" ref="AB54" si="11">AB43*INDEX(vibofnepr_NORM,$A54,AB$9)*0.01</f>
        <v>2628.3816235964305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1655.0570313536559</v>
      </c>
      <c r="M55" s="355">
        <f t="shared" si="12"/>
        <v>1671.5164610401191</v>
      </c>
      <c r="N55" s="355">
        <f t="shared" si="12"/>
        <v>1685.652743696028</v>
      </c>
      <c r="O55" s="355">
        <f t="shared" si="12"/>
        <v>1698.7145034223745</v>
      </c>
      <c r="P55" s="392">
        <f t="shared" si="12"/>
        <v>1862.4473583881509</v>
      </c>
      <c r="Q55" s="355">
        <f t="shared" si="12"/>
        <v>1923.5928848042695</v>
      </c>
      <c r="R55" s="355">
        <f t="shared" si="12"/>
        <v>2067.9669559562267</v>
      </c>
      <c r="S55" s="355">
        <f t="shared" si="12"/>
        <v>2104.3372863966647</v>
      </c>
      <c r="T55" s="355">
        <f t="shared" si="12"/>
        <v>2145.613913532698</v>
      </c>
      <c r="U55" s="355">
        <f t="shared" si="12"/>
        <v>2269.8877743973712</v>
      </c>
      <c r="V55" s="355">
        <f t="shared" si="12"/>
        <v>2254.6507142460191</v>
      </c>
      <c r="W55" s="355">
        <f t="shared" si="12"/>
        <v>2283.9142071035585</v>
      </c>
      <c r="X55" s="355">
        <f t="shared" si="12"/>
        <v>2375.3750650325233</v>
      </c>
      <c r="Y55" s="355">
        <f t="shared" si="12"/>
        <v>2451.6213143821979</v>
      </c>
      <c r="Z55" s="355">
        <f t="shared" si="12"/>
        <v>2504.085101238376</v>
      </c>
      <c r="AA55" s="355">
        <f t="shared" si="12"/>
        <v>2568.5542502259923</v>
      </c>
      <c r="AB55" s="355">
        <f t="shared" ref="AB55" si="13">AB44*INDEX(vibofnepr_NORM,$A55,AB$9)*0.01</f>
        <v>2628.6687077237325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20.425682219051357</v>
      </c>
      <c r="M69" s="76">
        <f t="shared" si="17"/>
        <v>20.564423885455987</v>
      </c>
      <c r="N69" s="76">
        <f t="shared" si="17"/>
        <v>20.692210334371524</v>
      </c>
      <c r="O69" s="76">
        <f t="shared" si="17"/>
        <v>20.830650087868438</v>
      </c>
      <c r="P69" s="444">
        <f t="shared" si="17"/>
        <v>21.436651370244771</v>
      </c>
      <c r="Q69" s="76">
        <f t="shared" si="17"/>
        <v>22.070051755665911</v>
      </c>
      <c r="R69" s="76">
        <f t="shared" si="17"/>
        <v>22.707016332898064</v>
      </c>
      <c r="S69" s="76">
        <f t="shared" si="17"/>
        <v>23.229580096259006</v>
      </c>
      <c r="T69" s="76">
        <f t="shared" si="17"/>
        <v>23.757884153930451</v>
      </c>
      <c r="U69" s="76">
        <f t="shared" si="17"/>
        <v>24.243799611659558</v>
      </c>
      <c r="V69" s="76">
        <f t="shared" si="17"/>
        <v>24.768886472106491</v>
      </c>
      <c r="W69" s="76">
        <f t="shared" si="17"/>
        <v>25.308531970066785</v>
      </c>
      <c r="X69" s="76">
        <f t="shared" si="17"/>
        <v>25.760622975576823</v>
      </c>
      <c r="Y69" s="76">
        <f t="shared" si="17"/>
        <v>26.293534215679244</v>
      </c>
      <c r="Z69" s="76">
        <f t="shared" si="17"/>
        <v>26.918223270042599</v>
      </c>
      <c r="AA69" s="76">
        <f t="shared" si="17"/>
        <v>27.504604297707314</v>
      </c>
      <c r="AB69" s="76">
        <f t="shared" si="17"/>
        <v>28.000000484835088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0.61123699261165343</v>
      </c>
      <c r="M70" s="76">
        <f t="shared" si="19"/>
        <v>0.60620375667215654</v>
      </c>
      <c r="N70" s="76">
        <f t="shared" si="19"/>
        <v>0.60444964663965217</v>
      </c>
      <c r="O70" s="76">
        <f>(O39+рынок!R8)/O61*0.001</f>
        <v>0.67357237382625179</v>
      </c>
      <c r="P70" s="76">
        <f>(P39+рынок!S8)/P61*0.001</f>
        <v>0.66451521412336845</v>
      </c>
      <c r="Q70" s="76">
        <f>(Q39+рынок!T8)/Q61*0.001</f>
        <v>0.66677453549169863</v>
      </c>
      <c r="R70" s="76">
        <f>(R39+рынок!U8)/R61*0.001</f>
        <v>0.67736000961963772</v>
      </c>
      <c r="S70" s="76">
        <f>(S39+рынок!V8)/S61*0.001</f>
        <v>0.69509770585673969</v>
      </c>
      <c r="T70" s="76">
        <f>(T39+рынок!W8)/T61*0.001</f>
        <v>0.70266608187106527</v>
      </c>
      <c r="U70" s="76">
        <f>(U39+рынок!X8)/U61*0.001</f>
        <v>0.71601446493398335</v>
      </c>
      <c r="V70" s="76">
        <f>(V39+рынок!Y8)/V61*0.001</f>
        <v>0.72148234477856221</v>
      </c>
      <c r="W70" s="76">
        <f>(W39+рынок!Z8)/W61*0.001</f>
        <v>0.7311047828444962</v>
      </c>
      <c r="X70" s="76">
        <f>(X39+рынок!AA8)/X61*0.001</f>
        <v>0.76158511204504853</v>
      </c>
      <c r="Y70" s="76">
        <f>(Y39+рынок!AB8)/Y61*0.001</f>
        <v>0.80266462197006894</v>
      </c>
      <c r="Z70" s="76">
        <f>(Z39+рынок!AC8)/Z61*0.001</f>
        <v>0.80578094031993031</v>
      </c>
      <c r="AA70" s="76">
        <f>(AA39+рынок!AD8)/AA61*0.001</f>
        <v>0.80327131241975558</v>
      </c>
      <c r="AB70" s="76">
        <f>(AB39+рынок!AE8)/AB61*0.001</f>
        <v>0.80434073468242584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0.94515205599174956</v>
      </c>
      <c r="M71" s="76">
        <f t="shared" si="21"/>
        <v>0.93515238938952172</v>
      </c>
      <c r="N71" s="76">
        <f t="shared" si="21"/>
        <v>0.92300482815240303</v>
      </c>
      <c r="O71" s="76">
        <f>(O40+рынок!R9)/O62*0.001</f>
        <v>0.92997284288541204</v>
      </c>
      <c r="P71" s="76">
        <f>(P40+рынок!S9)/P62*0.001</f>
        <v>0.91660453480371273</v>
      </c>
      <c r="Q71" s="76">
        <f>(Q40+рынок!T9)/Q62*0.001</f>
        <v>0.91781724280292831</v>
      </c>
      <c r="R71" s="76">
        <f>(R40+рынок!U9)/R62*0.001</f>
        <v>0.92869246166117458</v>
      </c>
      <c r="S71" s="76">
        <f>(S40+рынок!V9)/S62*0.001</f>
        <v>0.93878463864483241</v>
      </c>
      <c r="T71" s="76">
        <f>(T40+рынок!W9)/T62*0.001</f>
        <v>0.94309641124970156</v>
      </c>
      <c r="U71" s="76">
        <f>(U40+рынок!X9)/U62*0.001</f>
        <v>0.94640365174809371</v>
      </c>
      <c r="V71" s="76">
        <f>(V40+рынок!Y9)/V62*0.001</f>
        <v>0.95407166093088069</v>
      </c>
      <c r="W71" s="76">
        <f>(W40+рынок!Z9)/W62*0.001</f>
        <v>0.96635892725236405</v>
      </c>
      <c r="X71" s="76">
        <f>(X40+рынок!AA9)/X62*0.001</f>
        <v>0.97792283457581497</v>
      </c>
      <c r="Y71" s="76">
        <f>(Y40+рынок!AB9)/Y62*0.001</f>
        <v>0.97678433462222602</v>
      </c>
      <c r="Z71" s="76">
        <f>(Z40+рынок!AC9)/Z62*0.001</f>
        <v>0.98212952339042714</v>
      </c>
      <c r="AA71" s="76">
        <f>(AA40+рынок!AD9)/AA62*0.001</f>
        <v>0.98738261914848557</v>
      </c>
      <c r="AB71" s="76">
        <f>(AB40+рынок!AE9)/AB62*0.001</f>
        <v>0.99985913401309134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1.2789300355916423E-2</v>
      </c>
      <c r="M72" s="76">
        <f t="shared" si="23"/>
        <v>1.3152967875633559E-2</v>
      </c>
      <c r="N72" s="76">
        <f t="shared" si="23"/>
        <v>1.3943402592777458E-2</v>
      </c>
      <c r="O72" s="76">
        <f>(O41+рынок!R10)/O$60*0.001</f>
        <v>1.5327549241571384E-2</v>
      </c>
      <c r="P72" s="76">
        <f>(P41+рынок!S10)/P$60*0.001</f>
        <v>1.5836405610300867E-2</v>
      </c>
      <c r="Q72" s="76">
        <f>(Q41+рынок!T10)/Q$60*0.001</f>
        <v>1.6765847073890072E-2</v>
      </c>
      <c r="R72" s="76">
        <f>(R41+рынок!U10)/R$60*0.001</f>
        <v>1.9573440163788758E-2</v>
      </c>
      <c r="S72" s="76">
        <f>(S41+рынок!V10)/S$60*0.001</f>
        <v>1.9873559094100764E-2</v>
      </c>
      <c r="T72" s="76">
        <f>(T41+рынок!W10)/T$60*0.001</f>
        <v>2.1234631125228682E-2</v>
      </c>
      <c r="U72" s="76">
        <f>(U41+рынок!X10)/U$60*0.001</f>
        <v>2.1698892997407383E-2</v>
      </c>
      <c r="V72" s="76">
        <f>(V41+рынок!Y10)/V$60*0.001</f>
        <v>2.2955311774210313E-2</v>
      </c>
      <c r="W72" s="76">
        <f>(W41+рынок!Z10)/W$60*0.001</f>
        <v>2.3687970677946157E-2</v>
      </c>
      <c r="X72" s="76">
        <f>(X41+рынок!AA10)/X$60*0.001</f>
        <v>2.5891410083591498E-2</v>
      </c>
      <c r="Y72" s="76">
        <f>(Y41+рынок!AB10)/Y$60*0.001</f>
        <v>2.6944226993432647E-2</v>
      </c>
      <c r="Z72" s="76">
        <f>(Z41+рынок!AC10)/Z$60*0.001</f>
        <v>2.7994581491865251E-2</v>
      </c>
      <c r="AA72" s="76">
        <f>(AA41+рынок!AD10)/AA$60*0.001</f>
        <v>2.9044533183116738E-2</v>
      </c>
      <c r="AB72" s="76">
        <f>(AB41+рынок!AE10)/AB$60*0.001</f>
        <v>3.0069867954060601E-2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2.533429150951242E-2</v>
      </c>
      <c r="M73" s="453">
        <f t="shared" si="25"/>
        <v>2.6240099578421563E-2</v>
      </c>
      <c r="N73" s="452">
        <f t="shared" si="25"/>
        <v>2.7145567186727004E-2</v>
      </c>
      <c r="O73" s="453">
        <f>(O42+рынок!R11)/O$60*0.001</f>
        <v>3.1897596364829868E-2</v>
      </c>
      <c r="P73" s="76">
        <f>(P42+рынок!S11)/P$60*0.001</f>
        <v>3.1744587753371752E-2</v>
      </c>
      <c r="Q73" s="76">
        <f>(Q42+рынок!T11)/Q$60*0.001</f>
        <v>3.2599028013639411E-2</v>
      </c>
      <c r="R73" s="76">
        <f>(R42+рынок!U11)/R$60*0.001</f>
        <v>3.4465114093516755E-2</v>
      </c>
      <c r="S73" s="76">
        <f>(S42+рынок!V11)/S$60*0.001</f>
        <v>3.5886853268108594E-2</v>
      </c>
      <c r="T73" s="76">
        <f>(T42+рынок!W11)/T$60*0.001</f>
        <v>3.718685298205477E-2</v>
      </c>
      <c r="U73" s="76">
        <f>(U42+рынок!X11)/U$60*0.001</f>
        <v>3.8508151820142375E-2</v>
      </c>
      <c r="V73" s="76">
        <f>(V42+рынок!Y11)/V$60*0.001</f>
        <v>4.0008330290533585E-2</v>
      </c>
      <c r="W73" s="76">
        <f>(W42+рынок!Z11)/W$60*0.001</f>
        <v>4.1600143080439189E-2</v>
      </c>
      <c r="X73" s="76">
        <f>(X42+рынок!AA11)/X$60*0.001</f>
        <v>4.3881590299080925E-2</v>
      </c>
      <c r="Y73" s="76">
        <f>(Y42+рынок!AB11)/Y$60*0.001</f>
        <v>4.5523079707601881E-2</v>
      </c>
      <c r="Z73" s="76">
        <f>(Z42+рынок!AC11)/Z$60*0.001</f>
        <v>4.7013399551447822E-2</v>
      </c>
      <c r="AA73" s="76">
        <f>(AA42+рынок!AD11)/AA$60*0.001</f>
        <v>4.8493753906491632E-2</v>
      </c>
      <c r="AB73" s="76">
        <f>(AB42+рынок!AE11)/AB$60*0.001</f>
        <v>4.9954445421706996E-2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0.14710332750920263</v>
      </c>
      <c r="M74" s="76">
        <f t="shared" si="27"/>
        <v>0.15387896049670077</v>
      </c>
      <c r="N74" s="76">
        <f t="shared" si="27"/>
        <v>0.15519401819832909</v>
      </c>
      <c r="O74" s="76">
        <f>(O43+рынок!R12)/O$60*0.001</f>
        <v>0.1653629875013376</v>
      </c>
      <c r="P74" s="76">
        <f>(P43+рынок!S12)/P$60*0.001</f>
        <v>0.16974393066433399</v>
      </c>
      <c r="Q74" s="76">
        <f>(Q43+рынок!T12)/Q$60*0.001</f>
        <v>0.19401485344840846</v>
      </c>
      <c r="R74" s="76">
        <f>(R43+рынок!U12)/R$60*0.001</f>
        <v>0.19872031516466271</v>
      </c>
      <c r="S74" s="76">
        <f>(S43+рынок!V12)/S$60*0.001</f>
        <v>0.2187058414320073</v>
      </c>
      <c r="T74" s="76">
        <f>(T43+рынок!W12)/T$60*0.001</f>
        <v>0.22065066663849814</v>
      </c>
      <c r="U74" s="76">
        <f>(U43+рынок!X12)/U$60*0.001</f>
        <v>0.22608027658640473</v>
      </c>
      <c r="V74" s="76">
        <f>(V43+рынок!Y12)/V$60*0.001</f>
        <v>0.23261798994649527</v>
      </c>
      <c r="W74" s="76">
        <f>(W43+рынок!Z12)/W$60*0.001</f>
        <v>0.25387265390287361</v>
      </c>
      <c r="X74" s="76">
        <f>(X43+рынок!AA12)/X$60*0.001</f>
        <v>0.25683010712263565</v>
      </c>
      <c r="Y74" s="76">
        <f>(Y43+рынок!AB12)/Y$60*0.001</f>
        <v>0.27286722437273631</v>
      </c>
      <c r="Z74" s="76">
        <f>(Z43+рынок!AC12)/Z$60*0.001</f>
        <v>0.28202358755228196</v>
      </c>
      <c r="AA74" s="76">
        <f>(AA43+рынок!AD12)/AA$60*0.001</f>
        <v>0.29100221222519079</v>
      </c>
      <c r="AB74" s="76">
        <f>(AB43+рынок!AE12)/AB$60*0.001</f>
        <v>0.29998118594594325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0.15357293269224542</v>
      </c>
      <c r="M75" s="76">
        <f t="shared" si="29"/>
        <v>0.15636789087753369</v>
      </c>
      <c r="N75" s="76">
        <f t="shared" si="29"/>
        <v>0.15904860131020659</v>
      </c>
      <c r="O75" s="76">
        <f>(O44+рынок!R13)/O$60*0.001</f>
        <v>0.16655803894440535</v>
      </c>
      <c r="P75" s="76">
        <f>(P44+рынок!S13)/P$60*0.001</f>
        <v>0.1840039120211002</v>
      </c>
      <c r="Q75" s="76">
        <f>(Q44+рынок!T13)/Q$60*0.001</f>
        <v>0.19208992243813766</v>
      </c>
      <c r="R75" s="76">
        <f>(R44+рынок!U13)/R$60*0.001</f>
        <v>0.20860615907684074</v>
      </c>
      <c r="S75" s="76">
        <f>(S44+рынок!V13)/S$60*0.001</f>
        <v>0.21507718578597701</v>
      </c>
      <c r="T75" s="76">
        <f>(T44+рынок!W13)/T$60*0.001</f>
        <v>0.22250467476792379</v>
      </c>
      <c r="U75" s="76">
        <f>(U44+рынок!X13)/U$60*0.001</f>
        <v>0.23907162845749538</v>
      </c>
      <c r="V75" s="76">
        <f>(V44+рынок!Y13)/V$60*0.001</f>
        <v>0.2419529467841329</v>
      </c>
      <c r="W75" s="76">
        <f>(W44+рынок!Z13)/W$60*0.001</f>
        <v>0.24972036523708066</v>
      </c>
      <c r="X75" s="76">
        <f>(X44+рынок!AA13)/X$60*0.001</f>
        <v>0.26272417968902506</v>
      </c>
      <c r="Y75" s="76">
        <f>(Y44+рынок!AB13)/Y$60*0.001</f>
        <v>0.27389834667324997</v>
      </c>
      <c r="Z75" s="76">
        <f>(Z44+рынок!AC13)/Z$60*0.001</f>
        <v>0.28268018541954065</v>
      </c>
      <c r="AA75" s="76">
        <f>(AA44+рынок!AD13)/AA$60*0.001</f>
        <v>0.29137319401259576</v>
      </c>
      <c r="AB75" s="76">
        <f>(AB44+рынок!AE13)/AB$60*0.001</f>
        <v>0.30001347887364882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859031.62563060957</v>
      </c>
      <c r="M81" s="353">
        <f t="shared" si="31"/>
        <v>1176576.0597297649</v>
      </c>
      <c r="N81" s="353">
        <f t="shared" si="31"/>
        <v>1490237.0421683476</v>
      </c>
      <c r="O81" s="353">
        <f t="shared" si="31"/>
        <v>1775791.7066163525</v>
      </c>
      <c r="P81" s="395">
        <f t="shared" si="31"/>
        <v>1567737.8890923348</v>
      </c>
      <c r="Q81" s="353">
        <f t="shared" si="31"/>
        <v>1359757.8628975395</v>
      </c>
      <c r="R81" s="353">
        <f t="shared" si="31"/>
        <v>1118592.3334155644</v>
      </c>
      <c r="S81" s="353">
        <f t="shared" si="31"/>
        <v>999310.37778440164</v>
      </c>
      <c r="T81" s="353">
        <f t="shared" si="31"/>
        <v>869091.61422766908</v>
      </c>
      <c r="U81" s="353">
        <f t="shared" si="31"/>
        <v>774155.39894350211</v>
      </c>
      <c r="V81" s="353">
        <f t="shared" si="31"/>
        <v>680646.18089483329</v>
      </c>
      <c r="W81" s="353">
        <f t="shared" si="31"/>
        <v>747126.47230478958</v>
      </c>
      <c r="X81" s="353">
        <f t="shared" si="31"/>
        <v>777861.60266815871</v>
      </c>
      <c r="Y81" s="353">
        <f t="shared" si="31"/>
        <v>694992.61332986085</v>
      </c>
      <c r="Z81" s="353">
        <f t="shared" si="31"/>
        <v>669551.75609792501</v>
      </c>
      <c r="AA81" s="353">
        <f t="shared" si="31"/>
        <v>521545.36201643525</v>
      </c>
      <c r="AB81" s="353">
        <f t="shared" si="31"/>
        <v>248919.57329179044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779648.64663060964</v>
      </c>
      <c r="M83" s="102">
        <f t="shared" si="32"/>
        <v>1124977.1233797648</v>
      </c>
      <c r="N83" s="102">
        <f t="shared" si="32"/>
        <v>1448957.8930883477</v>
      </c>
      <c r="O83" s="102">
        <f t="shared" si="32"/>
        <v>1417086.3924423</v>
      </c>
      <c r="P83" s="397">
        <f t="shared" si="32"/>
        <v>1337622.9842801066</v>
      </c>
      <c r="Q83" s="102">
        <f t="shared" si="32"/>
        <v>1191836.5683637613</v>
      </c>
      <c r="R83" s="102">
        <f t="shared" si="32"/>
        <v>1039803.2075642592</v>
      </c>
      <c r="S83" s="102">
        <f t="shared" si="32"/>
        <v>881323.48183548567</v>
      </c>
      <c r="T83" s="102">
        <f t="shared" si="32"/>
        <v>794847.37788517086</v>
      </c>
      <c r="U83" s="102">
        <f t="shared" si="32"/>
        <v>706793.89695208939</v>
      </c>
      <c r="V83" s="102">
        <f t="shared" si="32"/>
        <v>618654.5828519481</v>
      </c>
      <c r="W83" s="102">
        <f t="shared" si="32"/>
        <v>681784.70952814538</v>
      </c>
      <c r="X83" s="102">
        <f t="shared" si="32"/>
        <v>683062.87255542073</v>
      </c>
      <c r="Y83" s="102">
        <f t="shared" si="32"/>
        <v>643425.64519695495</v>
      </c>
      <c r="Z83" s="102">
        <f t="shared" si="32"/>
        <v>574206.84325783479</v>
      </c>
      <c r="AA83" s="102">
        <f t="shared" si="32"/>
        <v>351778.56898160471</v>
      </c>
      <c r="AB83" s="102">
        <f t="shared" ref="AB83" si="33">MAX(AB81-AB82,0)</f>
        <v>248919.57329179044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4952.7867867496598</v>
      </c>
      <c r="M87" s="353">
        <f t="shared" si="35"/>
        <v>5920.8663855524337</v>
      </c>
      <c r="N87" s="353">
        <f t="shared" si="35"/>
        <v>6610.7304715215923</v>
      </c>
      <c r="O87" s="353">
        <f>MAX(INDEX(INDPLAN_2030,$A87,O$9-8)*P$61*1000-O39-рынок!R8+O50,0)</f>
        <v>1086.4274869691517</v>
      </c>
      <c r="P87" s="353">
        <f>MAX(INDEX(INDPLAN_2030,$A87,P$9-8)*Q$61*1000-P39-рынок!S8+P50,0)</f>
        <v>2395.7314632781349</v>
      </c>
      <c r="Q87" s="353">
        <f>MAX(INDEX(INDPLAN_2030,$A87,Q$9-8)*R$61*1000-Q39-рынок!T8+Q50,0)</f>
        <v>2825.3887597760922</v>
      </c>
      <c r="R87" s="353">
        <f>MAX(INDEX(INDPLAN_2030,$A87,R$9-8)*S$61*1000-R39-рынок!U8+R50,0)</f>
        <v>1850.2701496045256</v>
      </c>
      <c r="S87" s="353">
        <f>MAX(INDEX(INDPLAN_2030,$A87,S$9-8)*T$61*1000-S39-рынок!V8+S50,0)</f>
        <v>1728.3104606307861</v>
      </c>
      <c r="T87" s="353">
        <f>MAX(INDEX(INDPLAN_2030,$A87,T$9-8)*U$61*1000-T39-рынок!W8+T50,0)</f>
        <v>1229.951185270995</v>
      </c>
      <c r="U87" s="353">
        <f>MAX(INDEX(INDPLAN_2030,$A87,U$9-8)*V$61*1000-U39-рынок!X8+U50,0)</f>
        <v>1635.9959377210416</v>
      </c>
      <c r="V87" s="353">
        <f>MAX(INDEX(INDPLAN_2030,$A87,V$9-8)*W$61*1000-V39-рынок!Y8+V50,0)</f>
        <v>1984.2053498845148</v>
      </c>
      <c r="W87" s="353">
        <f>MAX(INDEX(INDPLAN_2030,$A87,W$9-8)*X$61*1000-W39-рынок!Z8+W50,0)</f>
        <v>0</v>
      </c>
      <c r="X87" s="353">
        <f>MAX(INDEX(INDPLAN_2030,$A87,X$9-8)*Y$61*1000-X39-рынок!AA8+X50,0)</f>
        <v>0</v>
      </c>
      <c r="Y87" s="353">
        <f>MAX(INDEX(INDPLAN_2030,$A87,Y$9-8)*Z$61*1000-Y39-рынок!AB8+Y50,0)</f>
        <v>0</v>
      </c>
      <c r="Z87" s="353">
        <f>MAX(INDEX(INDPLAN_2030,$A87,Z$9-8)*AA$61*1000-Z39-рынок!AC8+Z50,0)</f>
        <v>0</v>
      </c>
      <c r="AA87" s="353">
        <f>MAX(INDEX(INDPLAN_2030,$A87,AA$9-8)*AB$61*1000-AA39-рынок!AD8+AA50,0)</f>
        <v>0</v>
      </c>
      <c r="AB87" s="353">
        <f>MAX(INDEX(INDPLAN_2030,$A87,AB$9-8)*AC$61*1000-AB39-рынок!AE8+AB50,0)</f>
        <v>0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11203.422111868062</v>
      </c>
      <c r="M88" s="353">
        <f t="shared" si="37"/>
        <v>13024.582936681449</v>
      </c>
      <c r="N88" s="353">
        <f t="shared" si="37"/>
        <v>15165.724549192821</v>
      </c>
      <c r="O88" s="353">
        <f>MAX(INDEX(INDPLAN_2030,$A88,O$9-8)*P$62*1000-O40-рынок!R9+O51,0)</f>
        <v>15357.333866353525</v>
      </c>
      <c r="P88" s="353">
        <f>MAX(INDEX(INDPLAN_2030,$A88,P$9-8)*Q$62*1000-P40-рынок!S9+P51,0)</f>
        <v>17317.658988621777</v>
      </c>
      <c r="Q88" s="353">
        <f>MAX(INDEX(INDPLAN_2030,$A88,Q$9-8)*R$62*1000-Q40-рынок!T9+Q51,0)</f>
        <v>16594.382920192897</v>
      </c>
      <c r="R88" s="353">
        <f>MAX(INDEX(INDPLAN_2030,$A88,R$9-8)*S$62*1000-R40-рынок!U9+R51,0)</f>
        <v>14200.915090743587</v>
      </c>
      <c r="S88" s="353">
        <f>MAX(INDEX(INDPLAN_2030,$A88,S$9-8)*T$62*1000-S40-рынок!V9+S51,0)</f>
        <v>12136.342716138348</v>
      </c>
      <c r="T88" s="353">
        <f>MAX(INDEX(INDPLAN_2030,$A88,T$9-8)*U$62*1000-T40-рынок!W9+T51,0)</f>
        <v>10908.415979732546</v>
      </c>
      <c r="U88" s="353">
        <f>MAX(INDEX(INDPLAN_2030,$A88,U$9-8)*V$62*1000-U40-рынок!X9+U51,0)</f>
        <v>9193.8857440125266</v>
      </c>
      <c r="V88" s="353">
        <f>MAX(INDEX(INDPLAN_2030,$A88,V$9-8)*W$62*1000-V40-рынок!Y9+V51,0)</f>
        <v>6400.2862070711717</v>
      </c>
      <c r="W88" s="353">
        <f>MAX(INDEX(INDPLAN_2030,$A88,W$9-8)*X$62*1000-W40-рынок!Z9+W51,0)</f>
        <v>3738.5836375969548</v>
      </c>
      <c r="X88" s="353">
        <f>MAX(INDEX(INDPLAN_2030,$A88,X$9-8)*Y$62*1000-X40-рынок!AA9+X51,0)</f>
        <v>4966.1835500982743</v>
      </c>
      <c r="Y88" s="353">
        <f>MAX(INDEX(INDPLAN_2030,$A88,Y$9-8)*Z$62*1000-Y40-рынок!AB9+Y51,0)</f>
        <v>5098.7926820461907</v>
      </c>
      <c r="Z88" s="353">
        <f>MAX(INDEX(INDPLAN_2030,$A88,Z$9-8)*AA$62*1000-Z40-рынок!AC9+Z51,0)</f>
        <v>4340.1111598347097</v>
      </c>
      <c r="AA88" s="353">
        <f>MAX(INDEX(INDPLAN_2030,$A88,AA$9-8)*AB$62*1000-AA40-рынок!AD9+AA51,0)</f>
        <v>3500.4716401719797</v>
      </c>
      <c r="AB88" s="353">
        <f>MAX(INDEX(INDPLAN_2030,$A88,AB$9-8)*AC$62*1000-AB40-рынок!AE9+AB51,0)</f>
        <v>1608.8578589297733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1634.685811427817</v>
      </c>
      <c r="M89" s="353">
        <f t="shared" si="39"/>
        <v>2339.6671040192196</v>
      </c>
      <c r="N89" s="353">
        <f t="shared" si="39"/>
        <v>2576.2922563058059</v>
      </c>
      <c r="O89" s="353">
        <f>MAX(INDEX(INDPLAN_2030,$A89,O$9-8)*P$60*1000-O41-рынок!R10+O52,0)</f>
        <v>2170.25573696743</v>
      </c>
      <c r="P89" s="353">
        <f>MAX(INDEX(INDPLAN_2030,$A89,P$9-8)*Q$60*1000-P41-рынок!S10+P52,0)</f>
        <v>2674.4305503433061</v>
      </c>
      <c r="Q89" s="353">
        <f>MAX(INDEX(INDPLAN_2030,$A89,Q$9-8)*R$60*1000-Q41-рынок!T10+Q52,0)</f>
        <v>2755.3442665958582</v>
      </c>
      <c r="R89" s="353">
        <f>MAX(INDEX(INDPLAN_2030,$A89,R$9-8)*S$60*1000-R41-рынок!U10+R52,0)</f>
        <v>918.37480040048649</v>
      </c>
      <c r="S89" s="353">
        <f>MAX(INDEX(INDPLAN_2030,$A89,S$9-8)*T$60*1000-S41-рынок!V10+S52,0)</f>
        <v>1611.0693710010935</v>
      </c>
      <c r="T89" s="353">
        <f>MAX(INDEX(INDPLAN_2030,$A89,T$9-8)*U$60*1000-T41-рынок!W10+T52,0)</f>
        <v>1238.6580657616673</v>
      </c>
      <c r="U89" s="353">
        <f>MAX(INDEX(INDPLAN_2030,$A89,U$9-8)*V$60*1000-U41-рынок!X10+U52,0)</f>
        <v>1725.8214998062322</v>
      </c>
      <c r="V89" s="353">
        <f>MAX(INDEX(INDPLAN_2030,$A89,V$9-8)*W$60*1000-V41-рынок!Y10+V52,0)</f>
        <v>1480.0728691731415</v>
      </c>
      <c r="W89" s="353">
        <f>MAX(INDEX(INDPLAN_2030,$A89,W$9-8)*X$60*1000-W41-рынок!Z10+W52,0)</f>
        <v>1893.1521161951173</v>
      </c>
      <c r="X89" s="353">
        <f>MAX(INDEX(INDPLAN_2030,$A89,X$9-8)*Y$60*1000-X41-рынок!AA10+X52,0)</f>
        <v>853.9031596072773</v>
      </c>
      <c r="Y89" s="353">
        <f>MAX(INDEX(INDPLAN_2030,$A89,Y$9-8)*Z$60*1000-Y41-рынок!AB10+Y52,0)</f>
        <v>835.85386812263539</v>
      </c>
      <c r="Z89" s="353">
        <f>MAX(INDEX(INDPLAN_2030,$A89,Z$9-8)*AA$60*1000-Z41-рынок!AC10+Z52,0)</f>
        <v>964.64726161674025</v>
      </c>
      <c r="AA89" s="353">
        <f>MAX(INDEX(INDPLAN_2030,$A89,AA$9-8)*AB$60*1000-AA41-рынок!AD10+AA52,0)</f>
        <v>930.33216995126702</v>
      </c>
      <c r="AB89" s="353">
        <f>MAX(INDEX(INDPLAN_2030,$A89,AB$9-8)*AC$60*1000-AB41-рынок!AE10+AB52,0)</f>
        <v>200.73486399246559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2744.0280306125883</v>
      </c>
      <c r="M90" s="353">
        <f t="shared" si="41"/>
        <v>3315.1125299567116</v>
      </c>
      <c r="N90" s="353">
        <f t="shared" si="41"/>
        <v>3861.3723814721643</v>
      </c>
      <c r="O90" s="353">
        <f>MAX(INDEX(INDPLAN_2030,$A90,O$9-8)*P$60*1000-O42-рынок!R11+O53,0)</f>
        <v>340.36241285190135</v>
      </c>
      <c r="P90" s="353">
        <f>MAX(INDEX(INDPLAN_2030,$A90,P$9-8)*Q$60*1000-P42-рынок!S11+P53,0)</f>
        <v>1964.1238316562133</v>
      </c>
      <c r="Q90" s="353">
        <f>MAX(INDEX(INDPLAN_2030,$A90,Q$9-8)*R$60*1000-Q42-рынок!T11+Q53,0)</f>
        <v>2561.0419737653565</v>
      </c>
      <c r="R90" s="353">
        <f>MAX(INDEX(INDPLAN_2030,$A90,R$9-8)*S$60*1000-R42-рынок!U11+R53,0)</f>
        <v>2074.4948157924055</v>
      </c>
      <c r="S90" s="353">
        <f>MAX(INDEX(INDPLAN_2030,$A90,S$9-8)*T$60*1000-S42-рынок!V11+S53,0)</f>
        <v>2040.9760695756613</v>
      </c>
      <c r="T90" s="353">
        <f>MAX(INDEX(INDPLAN_2030,$A90,T$9-8)*U$60*1000-T42-рынок!W11+T53,0)</f>
        <v>2110.2108698955985</v>
      </c>
      <c r="U90" s="353">
        <f>MAX(INDEX(INDPLAN_2030,$A90,U$9-8)*V$60*1000-U42-рынок!X11+U53,0)</f>
        <v>2137.6516813531885</v>
      </c>
      <c r="V90" s="353">
        <f>MAX(INDEX(INDPLAN_2030,$A90,V$9-8)*W$60*1000-V42-рынок!Y11+V53,0)</f>
        <v>2049.1402369381149</v>
      </c>
      <c r="W90" s="353">
        <f>MAX(INDEX(INDPLAN_2030,$A90,W$9-8)*X$60*1000-W42-рынок!Z11+W53,0)</f>
        <v>2164.4641183331219</v>
      </c>
      <c r="X90" s="353">
        <f>MAX(INDEX(INDPLAN_2030,$A90,X$9-8)*Y$60*1000-X42-рынок!AA11+X53,0)</f>
        <v>1468.5329392295364</v>
      </c>
      <c r="Y90" s="353">
        <f>MAX(INDEX(INDPLAN_2030,$A90,Y$9-8)*Z$60*1000-Y42-рынок!AB11+Y53,0)</f>
        <v>1297.9275203224363</v>
      </c>
      <c r="Z90" s="353">
        <f>MAX(INDEX(INDPLAN_2030,$A90,Z$9-8)*AA$60*1000-Z42-рынок!AC11+Z53,0)</f>
        <v>1507.5905691594189</v>
      </c>
      <c r="AA90" s="353">
        <f>MAX(INDEX(INDPLAN_2030,$A90,AA$9-8)*AB$60*1000-AA42-рынок!AD11+AA53,0)</f>
        <v>1450.7206822036983</v>
      </c>
      <c r="AB90" s="353">
        <f>MAX(INDEX(INDPLAN_2030,$A90,AB$9-8)*AC$60*1000-AB42-рынок!AE11+AB53,0)</f>
        <v>453.83214433105377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18959.38910689886</v>
      </c>
      <c r="M91" s="353">
        <f t="shared" si="43"/>
        <v>21128.72891582987</v>
      </c>
      <c r="N91" s="353">
        <f t="shared" si="43"/>
        <v>28897.389922016722</v>
      </c>
      <c r="O91" s="353">
        <f>MAX(INDEX(INDPLAN_2030,$A91,O$9-8)*P$60*1000-O43-рынок!R12+O54,0)</f>
        <v>27153.91508882599</v>
      </c>
      <c r="P91" s="353">
        <f>MAX(INDEX(INDPLAN_2030,$A91,P$9-8)*Q$60*1000-P43-рынок!S12+P54,0)</f>
        <v>31357.490493935387</v>
      </c>
      <c r="Q91" s="353">
        <f>MAX(INDEX(INDPLAN_2030,$A91,Q$9-8)*R$60*1000-Q43-рынок!T12+Q54,0)</f>
        <v>15423.959331054843</v>
      </c>
      <c r="R91" s="353">
        <f>MAX(INDEX(INDPLAN_2030,$A91,R$9-8)*S$60*1000-R43-рынок!U12+R54,0)</f>
        <v>19191.329156094904</v>
      </c>
      <c r="S91" s="353">
        <f>MAX(INDEX(INDPLAN_2030,$A91,S$9-8)*T$60*1000-S43-рынок!V12+S54,0)</f>
        <v>7727.0171883575722</v>
      </c>
      <c r="T91" s="353">
        <f>MAX(INDEX(INDPLAN_2030,$A91,T$9-8)*U$60*1000-T43-рынок!W12+T54,0)</f>
        <v>14085.235042243583</v>
      </c>
      <c r="U91" s="353">
        <f>MAX(INDEX(INDPLAN_2030,$A91,U$9-8)*V$60*1000-U43-рынок!X12+U54,0)</f>
        <v>16783.54981295393</v>
      </c>
      <c r="V91" s="353">
        <f>MAX(INDEX(INDPLAN_2030,$A91,V$9-8)*W$60*1000-V43-рынок!Y12+V54,0)</f>
        <v>18653.445617365545</v>
      </c>
      <c r="W91" s="353">
        <f>MAX(INDEX(INDPLAN_2030,$A91,W$9-8)*X$60*1000-W43-рынок!Z12+W54,0)</f>
        <v>8580.7591422659825</v>
      </c>
      <c r="X91" s="353">
        <f>MAX(INDEX(INDPLAN_2030,$A91,X$9-8)*Y$60*1000-X43-рынок!AA12+X54,0)</f>
        <v>14387.156926949865</v>
      </c>
      <c r="Y91" s="353">
        <f>MAX(INDEX(INDPLAN_2030,$A91,Y$9-8)*Z$60*1000-Y43-рынок!AB12+Y54,0)</f>
        <v>7880.1227457869227</v>
      </c>
      <c r="Z91" s="353">
        <f>MAX(INDEX(INDPLAN_2030,$A91,Z$9-8)*AA$60*1000-Z43-рынок!AC12+Z54,0)</f>
        <v>9095.6233939674657</v>
      </c>
      <c r="AA91" s="353">
        <f>MAX(INDEX(INDPLAN_2030,$A91,AA$9-8)*AB$60*1000-AA43-рынок!AD12+AA54,0)</f>
        <v>8818.2540216829548</v>
      </c>
      <c r="AB91" s="353">
        <f>MAX(INDEX(INDPLAN_2030,$A91,AB$9-8)*AC$60*1000-AB43-рынок!AE12+AB54,0)</f>
        <v>2645.1073176528816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17244.431543046881</v>
      </c>
      <c r="M92" s="353">
        <f t="shared" si="45"/>
        <v>23295.18682761641</v>
      </c>
      <c r="N92" s="353">
        <f t="shared" si="45"/>
        <v>29268.830609387365</v>
      </c>
      <c r="O92" s="353">
        <f>MAX(INDEX(INDPLAN_2030,$A92,O$9-8)*P$60*1000-O44-рынок!R13+O55,0)</f>
        <v>29944.781337655495</v>
      </c>
      <c r="P92" s="353">
        <f>MAX(INDEX(INDPLAN_2030,$A92,P$9-8)*Q$60*1000-P44-рынок!S13+P55,0.1)</f>
        <v>20345.021637220128</v>
      </c>
      <c r="Q92" s="353">
        <f>MAX(INDEX(INDPLAN_2030,$A92,Q$9-8)*R$60*1000-Q44-рынок!T13+Q55,0.1)</f>
        <v>20660.169110259681</v>
      </c>
      <c r="R92" s="353">
        <f>MAX(INDEX(INDPLAN_2030,$A92,R$9-8)*S$60*1000-R44-рынок!U13+R55,0.1)</f>
        <v>12179.788066215873</v>
      </c>
      <c r="S92" s="353">
        <f>MAX(INDEX(INDPLAN_2030,$A92,S$9-8)*T$60*1000-S44-рынок!V13+S55,0.1)</f>
        <v>13867.268317318425</v>
      </c>
      <c r="T92" s="353">
        <f>MAX(INDEX(INDPLAN_2030,$A92,T$9-8)*U$60*1000-T44-рынок!W13+T55,0.1)</f>
        <v>14470.212929204064</v>
      </c>
      <c r="U92" s="353">
        <f>MAX(INDEX(INDPLAN_2030,$A92,U$9-8)*V$60*1000-U44-рынок!X13+U55,0.1)</f>
        <v>6177.5772538696547</v>
      </c>
      <c r="V92" s="353">
        <f>MAX(INDEX(INDPLAN_2030,$A92,V$9-8)*W$60*1000-V44-рынок!Y13+V55,0.1)</f>
        <v>11382.850446939952</v>
      </c>
      <c r="W92" s="353">
        <f>MAX(INDEX(INDPLAN_2030,$A92,W$9-8)*X$60*1000-W44-рынок!Z13+W55,0.1)</f>
        <v>13601.031325015249</v>
      </c>
      <c r="X92" s="353">
        <f>MAX(INDEX(INDPLAN_2030,$A92,X$9-8)*Y$60*1000-X44-рынок!AA13+X55,0.1)</f>
        <v>9902.0709276000343</v>
      </c>
      <c r="Y92" s="353">
        <f>MAX(INDEX(INDPLAN_2030,$A92,Y$9-8)*Z$60*1000-Y44-рынок!AB13+Y55,0.1)</f>
        <v>7533.5376064305628</v>
      </c>
      <c r="Z92" s="353">
        <f>MAX(INDEX(INDPLAN_2030,$A92,Z$9-8)*AA$60*1000-Z44-рынок!AC13+Z55,0.1)</f>
        <v>8800.1535177694241</v>
      </c>
      <c r="AA92" s="353">
        <f>MAX(INDEX(INDPLAN_2030,$A92,AA$9-8)*AB$60*1000-AA44-рынок!AD13+AA55,0.1)</f>
        <v>8489.5456089527634</v>
      </c>
      <c r="AB92" s="353">
        <f>MAX(INDEX(INDPLAN_2030,$A92,AB$9-8)*AC$60*1000-AB44-рынок!AE13+AB55,0.1)</f>
        <v>2616.6859890499904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83565727.776314393</v>
      </c>
      <c r="M99" s="76">
        <f t="shared" si="46"/>
        <v>141077847.01513931</v>
      </c>
      <c r="N99" s="76">
        <f t="shared" si="46"/>
        <v>214413884.29560006</v>
      </c>
      <c r="O99" s="76">
        <f t="shared" si="46"/>
        <v>241152244.05115703</v>
      </c>
      <c r="P99" s="390">
        <f t="shared" si="46"/>
        <v>257221428.6041539</v>
      </c>
      <c r="Q99" s="76">
        <f t="shared" si="46"/>
        <v>254397657.86159107</v>
      </c>
      <c r="R99" s="76">
        <f t="shared" si="46"/>
        <v>244140730.72528866</v>
      </c>
      <c r="S99" s="76">
        <f t="shared" si="46"/>
        <v>227623508.972597</v>
      </c>
      <c r="T99" s="76">
        <f t="shared" si="46"/>
        <v>221712037.88317585</v>
      </c>
      <c r="U99" s="76">
        <f t="shared" si="46"/>
        <v>214894260.68712875</v>
      </c>
      <c r="V99" s="76">
        <f t="shared" si="46"/>
        <v>206905933.61596864</v>
      </c>
      <c r="W99" s="76">
        <f t="shared" si="46"/>
        <v>253101632.79108292</v>
      </c>
      <c r="X99" s="76">
        <f t="shared" si="46"/>
        <v>273862220.7285744</v>
      </c>
      <c r="Y99" s="76">
        <f t="shared" si="46"/>
        <v>276028286.65932351</v>
      </c>
      <c r="Z99" s="76">
        <f t="shared" si="46"/>
        <v>263576911.45475316</v>
      </c>
      <c r="AA99" s="76">
        <f t="shared" si="46"/>
        <v>172779477.47231174</v>
      </c>
      <c r="AB99" s="76">
        <f t="shared" ref="AB99" si="47">AB83*INDEX(KumIndPPP,NscenInfl,AB$97)*INDEX(NeobhBaKVLEdMosh,$A99,AB$97)</f>
        <v>130817427.29703304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4147333.2465239209</v>
      </c>
      <c r="M100" s="76">
        <f t="shared" si="48"/>
        <v>5800833.8068227014</v>
      </c>
      <c r="N100" s="76">
        <f t="shared" si="48"/>
        <v>7642520.6457403656</v>
      </c>
      <c r="O100" s="76">
        <f t="shared" si="48"/>
        <v>1444394.2640355476</v>
      </c>
      <c r="P100" s="390">
        <f t="shared" si="48"/>
        <v>3599163.618845507</v>
      </c>
      <c r="Q100" s="76">
        <f t="shared" si="48"/>
        <v>4711559.1267048512</v>
      </c>
      <c r="R100" s="76">
        <f t="shared" si="48"/>
        <v>3394018.9285748336</v>
      </c>
      <c r="S100" s="76">
        <f t="shared" si="48"/>
        <v>3487334.1392863137</v>
      </c>
      <c r="T100" s="76">
        <f t="shared" si="48"/>
        <v>2680300.1684110658</v>
      </c>
      <c r="U100" s="76">
        <f t="shared" si="48"/>
        <v>3886013.2511729361</v>
      </c>
      <c r="V100" s="76">
        <f t="shared" si="48"/>
        <v>5184434.0902120527</v>
      </c>
      <c r="W100" s="76">
        <f t="shared" si="48"/>
        <v>0</v>
      </c>
      <c r="X100" s="76">
        <f t="shared" si="48"/>
        <v>0</v>
      </c>
      <c r="Y100" s="76">
        <f t="shared" si="48"/>
        <v>0</v>
      </c>
      <c r="Z100" s="76">
        <f t="shared" si="48"/>
        <v>0</v>
      </c>
      <c r="AA100" s="76">
        <f t="shared" si="48"/>
        <v>0</v>
      </c>
      <c r="AB100" s="76">
        <f t="shared" ref="AB100" si="49">AB87*INDEX(KumIndPPP,NscenInfl,AB$97)*INDEX(NeobhBaKVLEdMosh,$A100,AB$97)</f>
        <v>0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4127838.301949033</v>
      </c>
      <c r="M101" s="76">
        <f t="shared" si="50"/>
        <v>5614636.7581304815</v>
      </c>
      <c r="N101" s="76">
        <f t="shared" si="50"/>
        <v>7714415.2115434175</v>
      </c>
      <c r="O101" s="76">
        <f t="shared" si="50"/>
        <v>8983664.2518146113</v>
      </c>
      <c r="P101" s="390">
        <f t="shared" si="50"/>
        <v>11447359.283105535</v>
      </c>
      <c r="Q101" s="76">
        <f t="shared" si="50"/>
        <v>12175875.99328492</v>
      </c>
      <c r="R101" s="76">
        <f t="shared" si="50"/>
        <v>11461675.927595006</v>
      </c>
      <c r="S101" s="76">
        <f t="shared" si="50"/>
        <v>10774876.752428668</v>
      </c>
      <c r="T101" s="76">
        <f t="shared" si="50"/>
        <v>10459475.950420408</v>
      </c>
      <c r="U101" s="76">
        <f t="shared" si="50"/>
        <v>9608903.569491405</v>
      </c>
      <c r="V101" s="76">
        <f t="shared" si="50"/>
        <v>7358119.0981232952</v>
      </c>
      <c r="W101" s="76">
        <f t="shared" si="50"/>
        <v>4770869.0641066115</v>
      </c>
      <c r="X101" s="76">
        <f t="shared" si="50"/>
        <v>6844424.216105965</v>
      </c>
      <c r="Y101" s="76">
        <f t="shared" si="50"/>
        <v>7519090.0087804757</v>
      </c>
      <c r="Z101" s="76">
        <f t="shared" si="50"/>
        <v>6848296.5847947709</v>
      </c>
      <c r="AA101" s="76">
        <f t="shared" si="50"/>
        <v>5910062.1602597032</v>
      </c>
      <c r="AB101" s="76">
        <f t="shared" ref="AB101" si="51">AB88*INDEX(KumIndPPP,NscenInfl,AB$97)*INDEX(NeobhBaKVLEdMosh,$A101,AB$97)</f>
        <v>2906477.3253035843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2463917.1418983093</v>
      </c>
      <c r="M102" s="76">
        <f t="shared" si="52"/>
        <v>4126023.8738508238</v>
      </c>
      <c r="N102" s="76">
        <f t="shared" si="52"/>
        <v>5361111.0477997223</v>
      </c>
      <c r="O102" s="76">
        <f t="shared" si="52"/>
        <v>5193599.1642477717</v>
      </c>
      <c r="P102" s="390">
        <f t="shared" si="52"/>
        <v>7232147.6400181828</v>
      </c>
      <c r="Q102" s="76">
        <f t="shared" si="52"/>
        <v>8270557.9141400438</v>
      </c>
      <c r="R102" s="76">
        <f t="shared" si="52"/>
        <v>3032295.9175193361</v>
      </c>
      <c r="S102" s="76">
        <f t="shared" si="52"/>
        <v>5851383.3152176728</v>
      </c>
      <c r="T102" s="76">
        <f t="shared" si="52"/>
        <v>4858693.4438051041</v>
      </c>
      <c r="U102" s="76">
        <f t="shared" si="52"/>
        <v>7378879.8083125213</v>
      </c>
      <c r="V102" s="76">
        <f t="shared" si="52"/>
        <v>6960979.3315467313</v>
      </c>
      <c r="W102" s="76">
        <f t="shared" si="52"/>
        <v>9883157.9577794969</v>
      </c>
      <c r="X102" s="76">
        <f t="shared" si="52"/>
        <v>4814404.7769006668</v>
      </c>
      <c r="Y102" s="76">
        <f t="shared" si="52"/>
        <v>5042525.6387907797</v>
      </c>
      <c r="Z102" s="76">
        <f t="shared" si="52"/>
        <v>6226873.9142384594</v>
      </c>
      <c r="AA102" s="76">
        <f t="shared" si="52"/>
        <v>6425743.0106657818</v>
      </c>
      <c r="AB102" s="76">
        <f t="shared" ref="AB102" si="53">AB89*INDEX(KumIndPPP,NscenInfl,AB$97)*INDEX(NeobhBaKVLEdMosh,$A102,AB$97)</f>
        <v>1483514.8555806528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1378666.0929397733</v>
      </c>
      <c r="M103" s="76">
        <f t="shared" si="54"/>
        <v>1948743.5370052024</v>
      </c>
      <c r="N103" s="76">
        <f t="shared" si="54"/>
        <v>2678428.8005770291</v>
      </c>
      <c r="O103" s="76">
        <f t="shared" si="54"/>
        <v>271505.01402798784</v>
      </c>
      <c r="P103" s="390">
        <f t="shared" si="54"/>
        <v>1770449.6049314791</v>
      </c>
      <c r="Q103" s="76">
        <f t="shared" si="54"/>
        <v>2562443.9773713741</v>
      </c>
      <c r="R103" s="76">
        <f t="shared" si="54"/>
        <v>2283193.5131855295</v>
      </c>
      <c r="S103" s="76">
        <f t="shared" si="54"/>
        <v>2470932.9788931152</v>
      </c>
      <c r="T103" s="76">
        <f t="shared" si="54"/>
        <v>2759133.1839976315</v>
      </c>
      <c r="U103" s="76">
        <f t="shared" si="54"/>
        <v>3046563.589284549</v>
      </c>
      <c r="V103" s="76">
        <f t="shared" si="54"/>
        <v>3212459.5876002912</v>
      </c>
      <c r="W103" s="76">
        <f t="shared" si="54"/>
        <v>3766512.0501824911</v>
      </c>
      <c r="X103" s="76">
        <f t="shared" si="54"/>
        <v>2759919.5209732777</v>
      </c>
      <c r="Y103" s="76">
        <f t="shared" si="54"/>
        <v>2610038.6874314961</v>
      </c>
      <c r="Z103" s="76">
        <f t="shared" si="54"/>
        <v>3243871.8835308435</v>
      </c>
      <c r="AA103" s="76">
        <f t="shared" si="54"/>
        <v>3340010.727776587</v>
      </c>
      <c r="AB103" s="76">
        <f t="shared" ref="AB103" si="55">AB90*INDEX(KumIndPPP,NscenInfl,AB$97)*INDEX(NeobhBaKVLEdMosh,$A103,AB$97)</f>
        <v>1118003.3115396963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6350437.2921676124</v>
      </c>
      <c r="M104" s="76">
        <f t="shared" si="56"/>
        <v>8280156.1129099978</v>
      </c>
      <c r="N104" s="76">
        <f t="shared" si="56"/>
        <v>13363055.719086943</v>
      </c>
      <c r="O104" s="76">
        <f t="shared" si="56"/>
        <v>14440341.272964209</v>
      </c>
      <c r="P104" s="390">
        <f t="shared" si="56"/>
        <v>18843637.643700872</v>
      </c>
      <c r="Q104" s="76">
        <f t="shared" si="56"/>
        <v>10288268.62918715</v>
      </c>
      <c r="R104" s="76">
        <f t="shared" si="56"/>
        <v>14081345.782769768</v>
      </c>
      <c r="S104" s="76">
        <f t="shared" si="56"/>
        <v>6236539.4296061136</v>
      </c>
      <c r="T104" s="76">
        <f t="shared" si="56"/>
        <v>12277774.372815255</v>
      </c>
      <c r="U104" s="76">
        <f t="shared" si="56"/>
        <v>15946518.074051859</v>
      </c>
      <c r="V104" s="76">
        <f t="shared" si="56"/>
        <v>19495473.966787789</v>
      </c>
      <c r="W104" s="76">
        <f t="shared" si="56"/>
        <v>9954591.0495228525</v>
      </c>
      <c r="X104" s="76">
        <f t="shared" si="56"/>
        <v>18025878.840610038</v>
      </c>
      <c r="Y104" s="76">
        <f t="shared" si="56"/>
        <v>10564239.223005475</v>
      </c>
      <c r="Z104" s="76">
        <f t="shared" si="56"/>
        <v>13047325.356745655</v>
      </c>
      <c r="AA104" s="76">
        <f t="shared" si="56"/>
        <v>13534911.024562776</v>
      </c>
      <c r="AB104" s="76">
        <f t="shared" ref="AB104" si="57">AB91*INDEX(KumIndPPP,NscenInfl,AB$97)*INDEX(NeobhBaKVLEdMosh,$A104,AB$97)</f>
        <v>4344100.6070247404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5776013.1687654695</v>
      </c>
      <c r="M105" s="76">
        <f t="shared" si="58"/>
        <v>9129171.2047834024</v>
      </c>
      <c r="N105" s="76">
        <f t="shared" si="58"/>
        <v>13534821.494994897</v>
      </c>
      <c r="O105" s="76">
        <f t="shared" si="58"/>
        <v>15924512.559073873</v>
      </c>
      <c r="P105" s="390">
        <f t="shared" si="58"/>
        <v>12225921.447992638</v>
      </c>
      <c r="Q105" s="76">
        <f t="shared" si="58"/>
        <v>13780986.137769422</v>
      </c>
      <c r="R105" s="76">
        <f t="shared" si="58"/>
        <v>8936734.1848112643</v>
      </c>
      <c r="S105" s="76">
        <f t="shared" si="58"/>
        <v>11192386.859471533</v>
      </c>
      <c r="T105" s="76">
        <f t="shared" si="58"/>
        <v>12613350.713603891</v>
      </c>
      <c r="U105" s="76">
        <f t="shared" si="58"/>
        <v>5869488.1851901887</v>
      </c>
      <c r="V105" s="76">
        <f t="shared" si="58"/>
        <v>11896679.525500869</v>
      </c>
      <c r="W105" s="76">
        <f t="shared" si="58"/>
        <v>15778639.447572539</v>
      </c>
      <c r="X105" s="76">
        <f t="shared" si="58"/>
        <v>12406449.148941522</v>
      </c>
      <c r="Y105" s="76">
        <f t="shared" si="58"/>
        <v>10099600.734314822</v>
      </c>
      <c r="Z105" s="76">
        <f t="shared" si="58"/>
        <v>12623485.072150093</v>
      </c>
      <c r="AA105" s="76">
        <f t="shared" si="58"/>
        <v>13030384.946226997</v>
      </c>
      <c r="AB105" s="76">
        <f t="shared" ref="AB105" si="59">AB92*INDEX(KumIndPPP,NscenInfl,AB$97)*INDEX(NeobhBaKVLEdMosh,$A105,AB$97)</f>
        <v>4297423.8200330399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87561236.15704453</v>
      </c>
      <c r="M111" s="76">
        <f>IF(M99+M24+M10&lt;'Лист2_прогнозные цены'!P8,0,M99+M24+M10-'Лист2_прогнозные цены'!P8)</f>
        <v>145799869.67278993</v>
      </c>
      <c r="N111" s="76">
        <f>IF(N99+N24+N10&lt;'Лист2_прогнозные цены'!Q8,0,N99+N24+N10-'Лист2_прогнозные цены'!Q8)</f>
        <v>220097392.44629279</v>
      </c>
      <c r="O111" s="76">
        <f>IF(O99+O24+O10&lt;'Лист2_прогнозные цены'!R8,0,O99+O24+O10-'Лист2_прогнозные цены'!R8)</f>
        <v>247815999.79491737</v>
      </c>
      <c r="P111" s="390">
        <f>IF(P99+P24+P10&lt;'Лист2_прогнозные цены'!S8,0,P99+P24+P10-'Лист2_прогнозные цены'!S8)</f>
        <v>265226563.99355662</v>
      </c>
      <c r="Q111" s="76">
        <f>IF(Q99+Q24+Q10&lt;'Лист2_прогнозные цены'!T8,0,Q99+Q24+Q10-'Лист2_прогнозные цены'!T8)</f>
        <v>263818289.4754703</v>
      </c>
      <c r="R111" s="76">
        <f>IF(R99+R24+R10&lt;'Лист2_прогнозные цены'!U8,0,R99+R24+R10-'Лист2_прогнозные цены'!U8)</f>
        <v>255306659.64112547</v>
      </c>
      <c r="S111" s="76">
        <f>IF(S99+S24+S10&lt;'Лист2_прогнозные цены'!V8,0,S99+S24+S10-'Лист2_прогнозные цены'!V8)</f>
        <v>240927547.81134892</v>
      </c>
      <c r="T111" s="76">
        <f>IF(T99+T24+T10&lt;'Лист2_прогнозные цены'!W8,0,T99+T24+T10-'Лист2_прогнозные цены'!W8)</f>
        <v>235939578.19041067</v>
      </c>
      <c r="U111" s="76">
        <f>IF(U99+U24+U10&lt;'Лист2_прогнозные цены'!X8,0,U99+U24+U10-'Лист2_прогнозные цены'!X8)</f>
        <v>230185833.83868551</v>
      </c>
      <c r="V111" s="76">
        <f>IF(V99+V24+V10&lt;'Лист2_прогнозные цены'!Y8,0,V99+V24+V10-'Лист2_прогнозные цены'!Y8)</f>
        <v>224061775.83678588</v>
      </c>
      <c r="W111" s="76">
        <f>IF(W99+W24+W10&lt;'Лист2_прогнозные цены'!Z8,0,W99+W24+W10-'Лист2_прогнозные цены'!Z8)</f>
        <v>273047256.54562503</v>
      </c>
      <c r="X111" s="76">
        <f>IF(X99+X24+X10&lt;'Лист2_прогнозные цены'!AA8,0,X99+X24+X10-'Лист2_прогнозные цены'!AA8)</f>
        <v>295864137.58087444</v>
      </c>
      <c r="Y111" s="76">
        <f>IF(Y99+Y24+Y10&lt;'Лист2_прогнозные цены'!AB8,0,Y99+Y24+Y10-'Лист2_прогнозные цены'!AB8)</f>
        <v>300173610.65038913</v>
      </c>
      <c r="Z111" s="76">
        <f>IF(Z99+Z24+Z10&lt;'Лист2_прогнозные цены'!AC8,0,Z99+Z24+Z10-'Лист2_прогнозные цены'!AC8)</f>
        <v>290140657.20827818</v>
      </c>
      <c r="AA111" s="76">
        <f>IF(AA99+AA24+AA10&lt;'Лист2_прогнозные цены'!AD8,0,AA99+AA24+AA10-'Лист2_прогнозные цены'!AD8)</f>
        <v>201835030.59999019</v>
      </c>
      <c r="AB111" s="76">
        <f>IF(AB99+AB24+AB10&lt;'Лист2_прогнозные цены'!AE8,0,AB99+AB24+AB10-'Лист2_прогнозные цены'!AE8)</f>
        <v>162442784.81811324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7716842.6814092509</v>
      </c>
      <c r="M112" s="27">
        <f>IF(M100+M25+M11&lt;'Лист2_прогнозные цены'!P18,0,M100+M25+M11-'Лист2_прогнозные цены'!P18)</f>
        <v>9979988.8708564714</v>
      </c>
      <c r="N112" s="27">
        <f>IF(N100+N25+N11&lt;'Лист2_прогнозные цены'!Q18,0,N100+N25+N11-'Лист2_прогнозные цены'!Q18)</f>
        <v>12563539.528645063</v>
      </c>
      <c r="O112" s="27">
        <f>IF(O100+O25+O11&lt;'Лист2_прогнозные цены'!R18,0,O100+O25+O11-'Лист2_прогнозные цены'!R18)</f>
        <v>7084453.150026666</v>
      </c>
      <c r="P112" s="391">
        <f>IF(P100+P25+P11&lt;'Лист2_прогнозные цены'!S18,0,P100+P25+P11-'Лист2_прогнозные цены'!S18)</f>
        <v>9825897.6014602818</v>
      </c>
      <c r="Q112" s="27">
        <f>IF(Q100+Q25+Q11&lt;'Лист2_прогнозные цены'!T18,0,Q100+Q25+Q11-'Лист2_прогнозные цены'!T18)</f>
        <v>11551290.068082303</v>
      </c>
      <c r="R112" s="27">
        <f>IF(R100+R25+R11&lt;'Лист2_прогнозные цены'!U18,0,R100+R25+R11-'Лист2_прогнозные цены'!U18)</f>
        <v>10888307.088344891</v>
      </c>
      <c r="S112" s="27">
        <f>IF(S100+S25+S11&lt;'Лист2_прогнозные цены'!V18,0,S100+S25+S11-'Лист2_прогнозные цены'!V18)</f>
        <v>11631064.175832095</v>
      </c>
      <c r="T112" s="27">
        <f>IF(T100+T25+T11&lt;'Лист2_прогнозные цены'!W18,0,T100+T25+T11-'Лист2_прогнозные цены'!W18)</f>
        <v>11474705.097052557</v>
      </c>
      <c r="U112" s="27">
        <f>IF(U100+U25+U11&lt;'Лист2_прогнозные цены'!X18,0,U100+U25+U11-'Лист2_прогнозные цены'!X18)</f>
        <v>13439616.556505928</v>
      </c>
      <c r="V112" s="27">
        <f>IF(V100+V25+V11&lt;'Лист2_прогнозные цены'!Y18,0,V100+V25+V11-'Лист2_прогнозные цены'!Y18)</f>
        <v>15604400.161495714</v>
      </c>
      <c r="W112" s="27">
        <f>IF(W100+W25+W11&lt;'Лист2_прогнозные цены'!Z18,0,W100+W25+W11-'Лист2_прогнозные цены'!Z18)</f>
        <v>11482874.140681073</v>
      </c>
      <c r="X112" s="27">
        <f>IF(X100+X25+X11&lt;'Лист2_прогнозные цены'!AA18,0,X100+X25+X11-'Лист2_прогнозные цены'!AA18)</f>
        <v>12233584.83780729</v>
      </c>
      <c r="Y112" s="27">
        <f>IF(Y100+Y25+Y11&lt;'Лист2_прогнозные цены'!AB18,0,Y100+Y25+Y11-'Лист2_прогнозные цены'!AB18)</f>
        <v>12831646.83484623</v>
      </c>
      <c r="Z112" s="27">
        <f>IF(Z100+Z25+Z11&lt;'Лист2_прогнозные цены'!AC18,0,Z100+Z25+Z11-'Лист2_прогнозные цены'!AC18)</f>
        <v>13440287.043846263</v>
      </c>
      <c r="AA112" s="27">
        <f>IF(AA100+AA25+AA11&lt;'Лист2_прогнозные цены'!AD18,0,AA100+AA25+AA11-'Лист2_прогнозные цены'!AD18)</f>
        <v>14129128.572293388</v>
      </c>
      <c r="AB112" s="27">
        <f>IF(AB100+AB25+AB11&lt;'Лист2_прогнозные цены'!AE18,0,AB100+AB25+AB11-'Лист2_прогнозные цены'!AE18)</f>
        <v>14918909.813265011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22789130.668729138</v>
      </c>
      <c r="M113" s="27">
        <f>IF(M101+M26+M12&lt;'Лист2_прогнозные цены'!P27,0,M101+M26+M12-'Лист2_прогнозные цены'!P27)</f>
        <v>27330989.095866289</v>
      </c>
      <c r="N113" s="27">
        <f>IF(N101+N26+N12&lt;'Лист2_прогнозные цены'!Q27,0,N101+N26+N12-'Лист2_прогнозные цены'!Q27)</f>
        <v>33148572.661527973</v>
      </c>
      <c r="O113" s="27">
        <f>IF(O101+O26+O12&lt;'Лист2_прогнозные цены'!R27,0,O101+O26+O12-'Лист2_прогнозные цены'!R27)</f>
        <v>38011053.469755828</v>
      </c>
      <c r="P113" s="391">
        <f>IF(P101+P26+P12&lt;'Лист2_прогнозные цены'!S27,0,P101+P26+P12-'Лист2_прогнозные цены'!S27)</f>
        <v>44190254.483497284</v>
      </c>
      <c r="Q113" s="27">
        <f>IF(Q101+Q26+Q12&lt;'Лист2_прогнозные цены'!T27,0,Q101+Q26+Q12-'Лист2_прогнозные цены'!T27)</f>
        <v>48941278.001298688</v>
      </c>
      <c r="R113" s="27">
        <f>IF(R101+R26+R12&lt;'Лист2_прогнозные цены'!U27,0,R101+R26+R12-'Лист2_прогнозные цены'!U27)</f>
        <v>52569307.014136635</v>
      </c>
      <c r="S113" s="27">
        <f>IF(S101+S26+S12&lt;'Лист2_прогнозные цены'!V27,0,S101+S26+S12-'Лист2_прогнозные цены'!V27)</f>
        <v>56437826.260821775</v>
      </c>
      <c r="T113" s="27">
        <f>IF(T101+T26+T12&lt;'Лист2_прогнозные цены'!W27,0,T101+T26+T12-'Лист2_прогнозные цены'!W27)</f>
        <v>60153525.086536378</v>
      </c>
      <c r="U113" s="27">
        <f>IF(U101+U26+U12&lt;'Лист2_прогнозные цены'!X27,0,U101+U26+U12-'Лист2_прогнозные цены'!X27)</f>
        <v>63959843.244306713</v>
      </c>
      <c r="V113" s="27">
        <f>IF(V101+V26+V12&lt;'Лист2_прогнозные цены'!Y27,0,V101+V26+V12-'Лист2_прогнозные цены'!Y27)</f>
        <v>67053051.074733019</v>
      </c>
      <c r="W113" s="27">
        <f>IF(W101+W26+W12&lt;'Лист2_прогнозные цены'!Z27,0,W101+W26+W12-'Лист2_прогнозные цены'!Z27)</f>
        <v>70520252.126831457</v>
      </c>
      <c r="X113" s="27">
        <f>IF(X101+X26+X12&lt;'Лист2_прогнозные цены'!AA27,0,X101+X26+X12-'Лист2_прогнозные цены'!AA27)</f>
        <v>77153990.746983767</v>
      </c>
      <c r="Y113" s="27">
        <f>IF(Y101+Y26+Y12&lt;'Лист2_прогнозные цены'!AB27,0,Y101+Y26+Y12-'Лист2_прогнозные цены'!AB27)</f>
        <v>82514982.914157152</v>
      </c>
      <c r="Z113" s="27">
        <f>IF(Z101+Z26+Z12&lt;'Лист2_прогнозные цены'!AC27,0,Z101+Z26+Z12-'Лист2_прогнозные цены'!AC27)</f>
        <v>87360156.910138428</v>
      </c>
      <c r="AA113" s="27">
        <f>IF(AA101+AA26+AA12&lt;'Лист2_прогнозные цены'!AD27,0,AA101+AA26+AA12-'Лист2_прогнозные цены'!AD27)</f>
        <v>92464137.922325939</v>
      </c>
      <c r="AB113" s="27">
        <f>IF(AB101+AB26+AB12&lt;'Лист2_прогнозные цены'!AE27,0,AB101+AB26+AB12-'Лист2_прогнозные цены'!AE27)</f>
        <v>96640344.032305151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8202388.1784846652</v>
      </c>
      <c r="M114" s="27">
        <f>IF(M102+M27+M13&lt;'Лист2_прогнозные цены'!P36,0,M102+M27+M13-'Лист2_прогнозные цены'!P36)</f>
        <v>10959830.346502174</v>
      </c>
      <c r="N114" s="27">
        <f>IF(N102+N27+N13&lt;'Лист2_прогнозные цены'!Q36,0,N102+N27+N13-'Лист2_прогнозные цены'!Q36)</f>
        <v>13799523.376664173</v>
      </c>
      <c r="O114" s="27">
        <f>IF(O102+O27+O13&lt;'Лист2_прогнозные цены'!R36,0,O102+O27+O13-'Лист2_прогнозные цены'!R36)</f>
        <v>15060245.871522535</v>
      </c>
      <c r="P114" s="391">
        <f>IF(P102+P27+P13&lt;'Лист2_прогнозные цены'!S36,0,P102+P27+P13-'Лист2_прогнозные цены'!S36)</f>
        <v>18586716.556566309</v>
      </c>
      <c r="Q114" s="27">
        <f>IF(Q102+Q27+Q13&lt;'Лист2_прогнозные цены'!T36,0,Q102+Q27+Q13-'Лист2_прогнозные цены'!T36)</f>
        <v>21414181.879164167</v>
      </c>
      <c r="R114" s="27">
        <f>IF(R102+R27+R13&lt;'Лист2_прогнозные цены'!U36,0,R102+R27+R13-'Лист2_прогнозные цены'!U36)</f>
        <v>19641460.379105121</v>
      </c>
      <c r="S114" s="27">
        <f>IF(S102+S27+S13&lt;'Лист2_прогнозные цены'!V36,0,S102+S27+S13-'Лист2_прогнозные цены'!V36)</f>
        <v>23862942.7923574</v>
      </c>
      <c r="T114" s="27">
        <f>IF(T102+T27+T13&lt;'Лист2_прогнозные цены'!W36,0,T102+T27+T13-'Лист2_прогнозные цены'!W36)</f>
        <v>25508518.998517882</v>
      </c>
      <c r="U114" s="27">
        <f>IF(U102+U27+U13&lt;'Лист2_прогнозные цены'!X36,0,U102+U27+U13-'Лист2_прогнозные цены'!X36)</f>
        <v>30145485.922846451</v>
      </c>
      <c r="V114" s="27">
        <f>IF(V102+V27+V13&lt;'Лист2_прогнозные цены'!Y36,0,V102+V27+V13-'Лист2_прогнозные цены'!Y36)</f>
        <v>32923312.567882214</v>
      </c>
      <c r="W114" s="27">
        <f>IF(W102+W27+W13&lt;'Лист2_прогнозные цены'!Z36,0,W102+W27+W13-'Лист2_прогнозные цены'!Z36)</f>
        <v>38770757.853671931</v>
      </c>
      <c r="X114" s="27">
        <f>IF(X102+X27+X13&lt;'Лист2_прогнозные цены'!AA36,0,X102+X27+X13-'Лист2_прогнозные цены'!AA36)</f>
        <v>38462034.519062057</v>
      </c>
      <c r="Y114" s="27">
        <f>IF(Y102+Y27+Y13&lt;'Лист2_прогнозные цены'!AB36,0,Y102+Y27+Y13-'Лист2_прогнозные цены'!AB36)</f>
        <v>42014692.121227235</v>
      </c>
      <c r="Z114" s="27">
        <f>IF(Z102+Z27+Z13&lt;'Лист2_прогнозные цены'!AC36,0,Z102+Z27+Z13-'Лист2_прогнозные цены'!AC36)</f>
        <v>46773330.122895658</v>
      </c>
      <c r="AA114" s="27">
        <f>IF(AA102+AA27+AA13&lt;'Лист2_прогнозные цены'!AD36,0,AA102+AA27+AA13-'Лист2_прогнозные цены'!AD36)</f>
        <v>51220032.843525723</v>
      </c>
      <c r="AB114" s="27">
        <f>IF(AB102+AB27+AB13&lt;'Лист2_прогнозные цены'!AE36,0,AB102+AB27+AB13-'Лист2_прогнозные цены'!AE36)</f>
        <v>50797718.127789758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3106612.5735445288</v>
      </c>
      <c r="M115" s="27">
        <f>IF(M103+M28+M14&lt;'Лист2_прогнозные цены'!P45,0,M103+M28+M14-'Лист2_прогнозные цены'!P45)</f>
        <v>4025798.4760104446</v>
      </c>
      <c r="N115" s="27">
        <f>IF(N103+N28+N14&lt;'Лист2_прогнозные цены'!Q45,0,N103+N28+N14-'Лист2_прогнозные цены'!Q45)</f>
        <v>5192392.4859980997</v>
      </c>
      <c r="O115" s="27">
        <f>IF(O103+O28+O14&lt;'Лист2_прогнозные цены'!R45,0,O103+O28+O14-'Лист2_прогнозные цены'!R45)</f>
        <v>3235044.8925941987</v>
      </c>
      <c r="P115" s="391">
        <f>IF(P103+P28+P14&lt;'Лист2_прогнозные цены'!S45,0,P103+P28+P14-'Лист2_прогнозные цены'!S45)</f>
        <v>5070377.6660136199</v>
      </c>
      <c r="Q115" s="27">
        <f>IF(Q103+Q28+Q14&lt;'Лист2_прогнозные цены'!T45,0,Q103+Q28+Q14-'Лист2_прогнозные цены'!T45)</f>
        <v>6296513.0752396183</v>
      </c>
      <c r="R115" s="27">
        <f>IF(R103+R28+R14&lt;'Лист2_прогнозные цены'!U45,0,R103+R28+R14-'Лист2_прогнозные цены'!U45)</f>
        <v>6607745.3381445874</v>
      </c>
      <c r="S115" s="27">
        <f>IF(S103+S28+S14&lt;'Лист2_прогнозные цены'!V45,0,S103+S28+S14-'Лист2_прогнозные цены'!V45)</f>
        <v>7383439.1324036829</v>
      </c>
      <c r="T115" s="27">
        <f>IF(T103+T28+T14&lt;'Лист2_прогнозные цены'!W45,0,T103+T28+T14-'Лист2_прогнозные цены'!W45)</f>
        <v>8197370.5107491184</v>
      </c>
      <c r="U115" s="27">
        <f>IF(U103+U28+U14&lt;'Лист2_прогнозные цены'!X45,0,U103+U28+U14-'Лист2_прогнозные цены'!X45)</f>
        <v>9105637.799398046</v>
      </c>
      <c r="V115" s="27">
        <f>IF(V103+V28+V14&lt;'Лист2_прогнозные цены'!Y45,0,V103+V28+V14-'Лист2_прогнозные цены'!Y45)</f>
        <v>10034878.234686442</v>
      </c>
      <c r="W115" s="27">
        <f>IF(W103+W28+W14&lt;'Лист2_прогнозные цены'!Z45,0,W103+W28+W14-'Лист2_прогнозные цены'!Z45)</f>
        <v>11521359.602915823</v>
      </c>
      <c r="X115" s="27">
        <f>IF(X103+X28+X14&lt;'Лист2_прогнозные цены'!AA45,0,X103+X28+X14-'Лист2_прогнозные цены'!AA45)</f>
        <v>11534373.301728364</v>
      </c>
      <c r="Y115" s="27">
        <f>IF(Y103+Y28+Y14&lt;'Лист2_прогнозные цены'!AB45,0,Y103+Y28+Y14-'Лист2_прогнозные цены'!AB45)</f>
        <v>12283474.42063245</v>
      </c>
      <c r="Z115" s="27">
        <f>IF(Z103+Z28+Z14&lt;'Лист2_прогнозные цены'!AC45,0,Z103+Z28+Z14-'Лист2_прогнозные цены'!AC45)</f>
        <v>13853000.477685474</v>
      </c>
      <c r="AA115" s="27">
        <f>IF(AA103+AA28+AA14&lt;'Лист2_прогнозные цены'!AD45,0,AA103+AA28+AA14-'Лист2_прогнозные цены'!AD45)</f>
        <v>15023234.266798314</v>
      </c>
      <c r="AB115" s="27">
        <f>IF(AB103+AB28+AB14&lt;'Лист2_прогнозные цены'!AE45,0,AB103+AB28+AB14-'Лист2_прогнозные цены'!AE45)</f>
        <v>13947576.656121988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9307402.6088468395</v>
      </c>
      <c r="M116" s="27">
        <f>IF(M104+M29+M15&lt;'Лист2_прогнозные цены'!P55,0,M104+M29+M15-'Лист2_прогнозные цены'!P55)</f>
        <v>11868252.347432358</v>
      </c>
      <c r="N116" s="27">
        <f>IF(N104+N29+N15&lt;'Лист2_прогнозные цены'!Q55,0,N104+N29+N15-'Лист2_прогнозные цены'!Q55)</f>
        <v>17593076.261988342</v>
      </c>
      <c r="O116" s="27">
        <f>IF(O104+O29+O15&lt;'Лист2_прогнозные цены'!R55,0,O104+O29+O15-'Лист2_прогнозные цены'!R55)</f>
        <v>19422831.161210664</v>
      </c>
      <c r="P116" s="391">
        <f>IF(P104+P29+P15&lt;'Лист2_прогнозные цены'!S55,0,P104+P29+P15-'Лист2_прогнозные цены'!S55)</f>
        <v>24557685.79112624</v>
      </c>
      <c r="Q116" s="27">
        <f>IF(Q104+Q29+Q15&lt;'Лист2_прогнозные цены'!T55,0,Q104+Q29+Q15-'Лист2_прогнозные цены'!T55)</f>
        <v>17465481.922642495</v>
      </c>
      <c r="R116" s="27">
        <f>IF(R104+R29+R15&lt;'Лист2_прогнозные цены'!U55,0,R104+R29+R15-'Лист2_прогнозные цены'!U55)</f>
        <v>22054210.391489666</v>
      </c>
      <c r="S116" s="27">
        <f>IF(S104+S29+S15&lt;'Лист2_прогнозные цены'!V55,0,S104+S29+S15-'Лист2_прогнозные цены'!V55)</f>
        <v>15744419.500812251</v>
      </c>
      <c r="T116" s="27">
        <f>IF(T104+T29+T15&lt;'Лист2_прогнозные цены'!W55,0,T104+T29+T15-'Лист2_прогнозные цены'!W55)</f>
        <v>22491319.141384993</v>
      </c>
      <c r="U116" s="27">
        <f>IF(U104+U29+U15&lt;'Лист2_прогнозные цены'!X55,0,U104+U29+U15-'Лист2_прогнозные цены'!X55)</f>
        <v>27176554.775920726</v>
      </c>
      <c r="V116" s="27">
        <f>IF(V104+V29+V15&lt;'Лист2_прогнозные цены'!Y55,0,V104+V29+V15-'Лист2_прогнозные цены'!Y55)</f>
        <v>31963878.120557882</v>
      </c>
      <c r="W116" s="27">
        <f>IF(W104+W29+W15&lt;'Лист2_прогнозные цены'!Z55,0,W104+W29+W15-'Лист2_прогнозные цены'!Z55)</f>
        <v>24762168.550403118</v>
      </c>
      <c r="X116" s="27">
        <f>IF(X104+X29+X15&lt;'Лист2_прогнозные цены'!AA55,0,X104+X29+X15-'Лист2_прогнозные цены'!AA55)</f>
        <v>33994745.959044665</v>
      </c>
      <c r="Y116" s="27">
        <f>IF(Y104+Y29+Y15&lt;'Лист2_прогнозные цены'!AB55,0,Y104+Y29+Y15-'Лист2_прогнозные цены'!AB55)</f>
        <v>28527272.891146854</v>
      </c>
      <c r="Z116" s="27">
        <f>IF(Z104+Z29+Z15&lt;'Лист2_прогнозные цены'!AC55,0,Z104+Z29+Z15-'Лист2_прогнозные цены'!AC55)</f>
        <v>32691711.589387026</v>
      </c>
      <c r="AA116" s="27">
        <f>IF(AA104+AA29+AA15&lt;'Лист2_прогнозные цены'!AD55,0,AA104+AA29+AA15-'Лист2_прогнозные цены'!AD55)</f>
        <v>35115439.968914539</v>
      </c>
      <c r="AB116" s="27">
        <f>IF(AB104+AB29+AB15&lt;'Лист2_прогнозные цены'!AE55,0,AB104+AB29+AB15-'Лист2_прогнозные цены'!AE55)</f>
        <v>28000204.0132588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7188093.7243496394</v>
      </c>
      <c r="M117" s="27">
        <f>IF(M105+M30+M16&lt;'Лист2_прогнозные цены'!P65,0,M105+M30+M16-'Лист2_прогнозные цены'!P65)</f>
        <v>10793964.440932894</v>
      </c>
      <c r="N117" s="27">
        <f>IF(N105+N30+N16&lt;'Лист2_прогнозные цены'!Q65,0,N105+N30+N16-'Лист2_прогнозные цены'!Q65)</f>
        <v>15507029.609702546</v>
      </c>
      <c r="O117" s="27">
        <f>IF(O105+O30+O16&lt;'Лист2_прогнозные цены'!R65,0,O105+O30+O16-'Лист2_прогнозные цены'!R65)</f>
        <v>18199677.999291074</v>
      </c>
      <c r="P117" s="391">
        <f>IF(P105+P30+P16&lt;'Лист2_прогнозные цены'!S65,0,P105+P30+P16-'Лист2_прогнозные цены'!S65)</f>
        <v>15018542.969919944</v>
      </c>
      <c r="Q117" s="27">
        <f>IF(Q105+Q30+Q16&lt;'Лист2_прогнозные цены'!T65,0,Q105+Q30+Q16-'Лист2_прогнозные цены'!T65)</f>
        <v>16952621.618896853</v>
      </c>
      <c r="R117" s="27">
        <f>IF(R105+R30+R16&lt;'Лист2_прогнозные цены'!U65,0,R105+R30+R16-'Лист2_прогнозные цены'!U65)</f>
        <v>12634750.820123805</v>
      </c>
      <c r="S117" s="27">
        <f>IF(S105+S30+S16&lt;'Лист2_прогнозные цены'!V65,0,S105+S30+S16-'Лист2_прогнозные цены'!V65)</f>
        <v>15255338.842190072</v>
      </c>
      <c r="T117" s="27">
        <f>IF(T105+T30+T16&lt;'Лист2_прогнозные цены'!W65,0,T105+T30+T16-'Лист2_прогнозные цены'!W65)</f>
        <v>17108054.905421235</v>
      </c>
      <c r="U117" s="27">
        <f>IF(U105+U30+U16&lt;'Лист2_прогнозные цены'!X65,0,U105+U30+U16-'Лист2_прогнозные цены'!X65)</f>
        <v>11076285.860573389</v>
      </c>
      <c r="V117" s="27">
        <f>IF(V105+V30+V16&lt;'Лист2_прогнозные цены'!Y65,0,V105+V30+V16-'Лист2_прогнозные цены'!Y65)</f>
        <v>17559698.186516412</v>
      </c>
      <c r="W117" s="27">
        <f>IF(W105+W30+W16&lt;'Лист2_прогнозные цены'!Z65,0,W105+W30+W16-'Лист2_прогнозные цены'!Z65)</f>
        <v>22069204.135324694</v>
      </c>
      <c r="X117" s="27">
        <f>IF(X105+X30+X16&lt;'Лист2_прогнозные цены'!AA65,0,X105+X30+X16-'Лист2_прогнозные цены'!AA65)</f>
        <v>19439965.129920073</v>
      </c>
      <c r="Y117" s="27">
        <f>IF(Y105+Y30+Y16&lt;'Лист2_прогнозные цены'!AB65,0,Y105+Y30+Y16-'Лист2_прогнозные цены'!AB65)</f>
        <v>17831299.827342793</v>
      </c>
      <c r="Z117" s="27">
        <f>IF(Z105+Z30+Z16&lt;'Лист2_прогнозные цены'!AC65,0,Z105+Z30+Z16-'Лист2_прогнозные цены'!AC65)</f>
        <v>21034753.210486412</v>
      </c>
      <c r="AA117" s="27">
        <f>IF(AA105+AA30+AA16&lt;'Лист2_прогнозные цены'!AD65,0,AA105+AA30+AA16-'Лист2_прогнозные цены'!AD65)</f>
        <v>22260169.254703943</v>
      </c>
      <c r="AB117" s="27">
        <f>IF(AB105+AB30+AB16&lt;'Лист2_прогнозные цены'!AE65,0,AB105+AB30+AB16-'Лист2_прогнозные цены'!AE65)</f>
        <v>14402255.700086694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145871706.5924086</v>
      </c>
      <c r="M118" s="76">
        <f t="shared" si="60"/>
        <v>220758693.25039056</v>
      </c>
      <c r="N118" s="76">
        <f t="shared" si="60"/>
        <v>317901526.37081897</v>
      </c>
      <c r="O118" s="76">
        <f t="shared" si="60"/>
        <v>348829306.33931839</v>
      </c>
      <c r="P118" s="390">
        <f t="shared" si="60"/>
        <v>382476039.06214023</v>
      </c>
      <c r="Q118" s="76">
        <f t="shared" si="60"/>
        <v>386439656.04079437</v>
      </c>
      <c r="R118" s="76">
        <f t="shared" si="60"/>
        <v>379702440.67247021</v>
      </c>
      <c r="S118" s="76">
        <f t="shared" si="60"/>
        <v>371242578.51576614</v>
      </c>
      <c r="T118" s="76">
        <f t="shared" si="60"/>
        <v>380873071.93007284</v>
      </c>
      <c r="U118" s="76">
        <f t="shared" si="60"/>
        <v>385089257.99823678</v>
      </c>
      <c r="V118" s="76">
        <f t="shared" si="60"/>
        <v>399200994.1826576</v>
      </c>
      <c r="W118" s="76">
        <f t="shared" si="60"/>
        <v>452173872.95545316</v>
      </c>
      <c r="X118" s="76">
        <f t="shared" si="60"/>
        <v>488682832.07542068</v>
      </c>
      <c r="Y118" s="76">
        <f t="shared" si="60"/>
        <v>496176979.65974182</v>
      </c>
      <c r="Z118" s="76">
        <f t="shared" si="60"/>
        <v>505293896.56271738</v>
      </c>
      <c r="AA118" s="76">
        <f t="shared" si="60"/>
        <v>432047173.42855197</v>
      </c>
      <c r="AB118" s="76">
        <f t="shared" ref="AB118" si="61">SUM(AB111:AB117)</f>
        <v>381149793.16094065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33582285.649451211</v>
      </c>
      <c r="L120" s="26">
        <f>INDEX([1]!RashodKBnaNS,L110)</f>
        <v>39643696.07053148</v>
      </c>
      <c r="M120" s="26">
        <f>INDEX([1]!RashodKBnaNS,M110)</f>
        <v>44752790.395170771</v>
      </c>
      <c r="N120" s="26">
        <f>INDEX([1]!RashodKBnaNS,N110)</f>
        <v>51982952.70743037</v>
      </c>
      <c r="O120" s="26">
        <f>INDEX([1]!RashodKBnaNS,O110)</f>
        <v>86237514.197193623</v>
      </c>
      <c r="P120" s="398">
        <f>INDEX([1]!RashodKBnaNS,P110)</f>
        <v>141272996.66551444</v>
      </c>
      <c r="Q120" s="26">
        <f>INDEX([1]!RashodKBnaNS,Q110)</f>
        <v>179903821.16752481</v>
      </c>
      <c r="R120" s="26">
        <f>INDEX([1]!RashodKBnaNS,R110)</f>
        <v>170654285.12107277</v>
      </c>
      <c r="S120" s="26">
        <f>INDEX([1]!RashodKBnaNS,S110)</f>
        <v>160004927.39167422</v>
      </c>
      <c r="T120" s="26">
        <f>INDEX([1]!RashodKBnaNS,T110)</f>
        <v>156297361.91023088</v>
      </c>
      <c r="U120" s="26">
        <f>INDEX([1]!RashodKBnaNS,U110)</f>
        <v>169891429.07345724</v>
      </c>
      <c r="V120" s="26">
        <f>INDEX([1]!RashodKBnaNS,V110)</f>
        <v>200650975.37294602</v>
      </c>
      <c r="W120" s="26">
        <f>INDEX([1]!RashodKBnaNS,W110)</f>
        <v>258506768.37983179</v>
      </c>
      <c r="X120" s="26">
        <f>INDEX([1]!RashodKBnaNS,X110)</f>
        <v>329527852.14610976</v>
      </c>
      <c r="Y120" s="26">
        <f>INDEX([1]!RashodKBnaNS,Y110)</f>
        <v>402815838.12587315</v>
      </c>
      <c r="Z120" s="26">
        <f>INDEX([1]!RashodKBnaNS,Z110)</f>
        <v>469517146.51610816</v>
      </c>
      <c r="AA120" s="26">
        <f>INDEX([1]!RashodKBnaNS,AA110)</f>
        <v>501096373.98180282</v>
      </c>
      <c r="AB120" s="26">
        <f>INDEX([1]!RashodKBnaNS,AB110)</f>
        <v>534797603.24000859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0.39012450295767553</v>
      </c>
      <c r="L123" s="191">
        <f>L120/L118</f>
        <v>0.27177097599401501</v>
      </c>
      <c r="M123" s="191">
        <f t="shared" ref="M123:AB123" si="63">M120/M118</f>
        <v>0.20272266399226657</v>
      </c>
      <c r="N123" s="191">
        <f t="shared" si="63"/>
        <v>0.16351904094601424</v>
      </c>
      <c r="O123" s="191">
        <f t="shared" si="63"/>
        <v>0.24721980816975106</v>
      </c>
      <c r="P123" s="399">
        <f t="shared" si="63"/>
        <v>0.36936430583188001</v>
      </c>
      <c r="Q123" s="191">
        <f t="shared" si="63"/>
        <v>0.46554182096811858</v>
      </c>
      <c r="R123" s="191">
        <f t="shared" si="63"/>
        <v>0.44944216007365217</v>
      </c>
      <c r="S123" s="191">
        <f t="shared" si="63"/>
        <v>0.43099831929671567</v>
      </c>
      <c r="T123" s="191">
        <f t="shared" si="63"/>
        <v>0.4103660075473296</v>
      </c>
      <c r="U123" s="191">
        <f t="shared" si="63"/>
        <v>0.44117415779547692</v>
      </c>
      <c r="V123" s="191">
        <f t="shared" si="63"/>
        <v>0.50263145206781867</v>
      </c>
      <c r="W123" s="191">
        <f t="shared" si="63"/>
        <v>0.57169771152456461</v>
      </c>
      <c r="X123" s="191">
        <f t="shared" si="63"/>
        <v>0.67431845466437867</v>
      </c>
      <c r="Y123" s="191">
        <f t="shared" si="63"/>
        <v>0.8118390305050186</v>
      </c>
      <c r="Z123" s="191">
        <f t="shared" si="63"/>
        <v>0.92919615635577224</v>
      </c>
      <c r="AA123" s="191">
        <f t="shared" si="63"/>
        <v>1.1598186605534397</v>
      </c>
      <c r="AB123" s="191">
        <f t="shared" si="63"/>
        <v>1.4031166035926199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13052321.795010535</v>
      </c>
      <c r="L132" s="76">
        <f t="shared" si="66"/>
        <v>19037282.087713942</v>
      </c>
      <c r="M132" s="76">
        <f t="shared" si="66"/>
        <v>23645550.391834602</v>
      </c>
      <c r="N132" s="76">
        <f t="shared" si="66"/>
        <v>28792091.622029055</v>
      </c>
      <c r="O132" s="76">
        <f t="shared" ref="O132:AA132" si="67">MIN(O111*O$123*INDEX(Doli_Prop_1,1,O$130),O111)</f>
        <v>49012019.144555636</v>
      </c>
      <c r="P132" s="390">
        <f t="shared" si="67"/>
        <v>78372180.558123797</v>
      </c>
      <c r="Q132" s="76">
        <f t="shared" si="67"/>
        <v>98254757.509683743</v>
      </c>
      <c r="R132" s="76">
        <f t="shared" si="67"/>
        <v>91796461.272236928</v>
      </c>
      <c r="S132" s="76">
        <f t="shared" si="67"/>
        <v>83071494.543176398</v>
      </c>
      <c r="T132" s="76">
        <f t="shared" si="67"/>
        <v>77457266.179519877</v>
      </c>
      <c r="U132" s="76">
        <f t="shared" si="67"/>
        <v>81241633.104185343</v>
      </c>
      <c r="V132" s="76">
        <f t="shared" si="67"/>
        <v>90096396.593390226</v>
      </c>
      <c r="W132" s="76">
        <f t="shared" si="67"/>
        <v>124880393.36415564</v>
      </c>
      <c r="X132" s="76">
        <f t="shared" si="67"/>
        <v>159605318.43531552</v>
      </c>
      <c r="Y132" s="76">
        <f t="shared" si="67"/>
        <v>194954122.4428823</v>
      </c>
      <c r="Z132" s="76">
        <f t="shared" si="67"/>
        <v>215678066.78437582</v>
      </c>
      <c r="AA132" s="76">
        <f t="shared" si="67"/>
        <v>187273627.87459454</v>
      </c>
      <c r="AB132" s="76">
        <f t="shared" ref="AB132" si="68">MIN(AB111*AB$123*INDEX(Doli_Prop_1,1,AB$130),AB111)</f>
        <v>162442784.81811324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1773693.2418276099</v>
      </c>
      <c r="L133" s="76">
        <f t="shared" si="66"/>
        <v>1677771.0936950911</v>
      </c>
      <c r="M133" s="76">
        <f t="shared" si="66"/>
        <v>1618535.9444105572</v>
      </c>
      <c r="N133" s="76">
        <f t="shared" si="66"/>
        <v>1643502.3476891045</v>
      </c>
      <c r="O133" s="76">
        <f t="shared" ref="O133:AA133" si="70">MIN(O112*O$123*INDEX(Doli_Prop_1,1,O$130),O112)</f>
        <v>1401133.7189897448</v>
      </c>
      <c r="P133" s="390">
        <f t="shared" si="70"/>
        <v>2903468.6773908096</v>
      </c>
      <c r="Q133" s="76">
        <f t="shared" si="70"/>
        <v>4302086.8902607821</v>
      </c>
      <c r="R133" s="76">
        <f t="shared" si="70"/>
        <v>3914931.4058647887</v>
      </c>
      <c r="S133" s="76">
        <f t="shared" si="70"/>
        <v>4010375.289132698</v>
      </c>
      <c r="T133" s="76">
        <f t="shared" si="70"/>
        <v>3767063.1347683612</v>
      </c>
      <c r="U133" s="76">
        <f t="shared" si="70"/>
        <v>4743369.2123285206</v>
      </c>
      <c r="V133" s="76">
        <f t="shared" si="70"/>
        <v>6274609.8494559154</v>
      </c>
      <c r="W133" s="76">
        <f t="shared" si="70"/>
        <v>5251786.2943615764</v>
      </c>
      <c r="X133" s="76">
        <f t="shared" si="70"/>
        <v>6599465.6182686286</v>
      </c>
      <c r="Y133" s="76">
        <f t="shared" si="70"/>
        <v>8333785.3809474828</v>
      </c>
      <c r="Z133" s="76">
        <f t="shared" si="70"/>
        <v>9990930.4491681866</v>
      </c>
      <c r="AA133" s="76">
        <f t="shared" si="70"/>
        <v>13109781.580403723</v>
      </c>
      <c r="AB133" s="76">
        <f t="shared" ref="AB133" si="71">MIN(AB112*AB$123*INDEX(Doli_Prop_1,1,AB$130),AB112)</f>
        <v>14918909.813265011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6138555.933770312</v>
      </c>
      <c r="L134" s="76">
        <f t="shared" si="66"/>
        <v>4954739.4271165263</v>
      </c>
      <c r="M134" s="76">
        <f t="shared" si="66"/>
        <v>4432488.7352460828</v>
      </c>
      <c r="N134" s="76">
        <f t="shared" si="66"/>
        <v>4336338.2482738569</v>
      </c>
      <c r="O134" s="76">
        <f t="shared" ref="O134:AA134" si="73">MIN(O113*O$123*INDEX(Doli_Prop_1,1,O$130),O113)</f>
        <v>7517668.2776985504</v>
      </c>
      <c r="P134" s="390">
        <f t="shared" si="73"/>
        <v>13057842.137464879</v>
      </c>
      <c r="Q134" s="76">
        <f t="shared" si="73"/>
        <v>18227369.344985213</v>
      </c>
      <c r="R134" s="76">
        <f t="shared" si="73"/>
        <v>18901490.31840685</v>
      </c>
      <c r="S134" s="76">
        <f t="shared" si="73"/>
        <v>19459686.610539384</v>
      </c>
      <c r="T134" s="76">
        <f t="shared" si="73"/>
        <v>19747969.543728054</v>
      </c>
      <c r="U134" s="76">
        <f t="shared" si="73"/>
        <v>22573943.980830193</v>
      </c>
      <c r="V134" s="76">
        <f t="shared" si="73"/>
        <v>26962377.941816535</v>
      </c>
      <c r="W134" s="76">
        <f t="shared" si="73"/>
        <v>32253013.405635882</v>
      </c>
      <c r="X134" s="76">
        <f t="shared" si="73"/>
        <v>41621087.849356696</v>
      </c>
      <c r="Y134" s="76">
        <f t="shared" si="73"/>
        <v>53591106.984934017</v>
      </c>
      <c r="Z134" s="76">
        <f t="shared" si="73"/>
        <v>64939777.615630224</v>
      </c>
      <c r="AA134" s="76">
        <f t="shared" si="73"/>
        <v>85793306.075440466</v>
      </c>
      <c r="AB134" s="76">
        <f t="shared" ref="AB134" si="74">MIN(AB113*AB$123*INDEX(Doli_Prop_1,1,AB$130),AB113)</f>
        <v>96640344.032305151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1973526.0706325979</v>
      </c>
      <c r="L135" s="76">
        <f t="shared" si="66"/>
        <v>1783336.8325988387</v>
      </c>
      <c r="M135" s="76">
        <f t="shared" si="66"/>
        <v>1777444.8037969654</v>
      </c>
      <c r="N135" s="76">
        <f t="shared" si="66"/>
        <v>1805187.8624513838</v>
      </c>
      <c r="O135" s="76">
        <f t="shared" ref="O135:AA135" si="76">MIN(O114*O$123*INDEX(Doli_Prop_1,1,O$130),O114)</f>
        <v>2978552.8762776693</v>
      </c>
      <c r="P135" s="390">
        <f t="shared" si="76"/>
        <v>5492215.7268880215</v>
      </c>
      <c r="Q135" s="76">
        <f t="shared" si="76"/>
        <v>7975357.7812548596</v>
      </c>
      <c r="R135" s="76">
        <f t="shared" si="76"/>
        <v>7062160.3038288495</v>
      </c>
      <c r="S135" s="76">
        <f t="shared" si="76"/>
        <v>8227910.5895837713</v>
      </c>
      <c r="T135" s="76">
        <f t="shared" si="76"/>
        <v>8374263.279893592</v>
      </c>
      <c r="U135" s="76">
        <f t="shared" si="76"/>
        <v>10639527.490677752</v>
      </c>
      <c r="V135" s="76">
        <f t="shared" si="76"/>
        <v>13238633.922301842</v>
      </c>
      <c r="W135" s="76">
        <f t="shared" si="76"/>
        <v>17732122.831213828</v>
      </c>
      <c r="X135" s="76">
        <f t="shared" si="76"/>
        <v>20748527.744113535</v>
      </c>
      <c r="Y135" s="76">
        <f t="shared" si="76"/>
        <v>27287333.534931172</v>
      </c>
      <c r="Z135" s="76">
        <f t="shared" si="76"/>
        <v>34769278.85612344</v>
      </c>
      <c r="AA135" s="76">
        <f t="shared" si="76"/>
        <v>47524759.90886496</v>
      </c>
      <c r="AB135" s="76">
        <f t="shared" ref="AB135" si="77">MIN(AB114*AB$123*INDEX(Doli_Prop_1,1,AB$130),AB114)</f>
        <v>50797718.127789758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762829.30961101945</v>
      </c>
      <c r="L136" s="76">
        <f t="shared" si="66"/>
        <v>675429.70491798036</v>
      </c>
      <c r="M136" s="76">
        <f t="shared" si="66"/>
        <v>652896.47340227535</v>
      </c>
      <c r="N136" s="76">
        <f t="shared" si="66"/>
        <v>679244.03162055998</v>
      </c>
      <c r="O136" s="76">
        <f t="shared" ref="O136:AA136" si="79">MIN(O115*O$123*INDEX(Doli_Prop_1,1,O$130),O115)</f>
        <v>639813.74221413664</v>
      </c>
      <c r="P136" s="390">
        <f t="shared" si="79"/>
        <v>1498253.221530071</v>
      </c>
      <c r="Q136" s="76">
        <f t="shared" si="79"/>
        <v>2345032.1302372962</v>
      </c>
      <c r="R136" s="76">
        <f t="shared" si="79"/>
        <v>2375839.4703938472</v>
      </c>
      <c r="S136" s="76">
        <f t="shared" si="79"/>
        <v>2545799.8853564705</v>
      </c>
      <c r="T136" s="76">
        <f t="shared" si="79"/>
        <v>2691137.7671058644</v>
      </c>
      <c r="U136" s="76">
        <f t="shared" si="79"/>
        <v>3213737.6698720744</v>
      </c>
      <c r="V136" s="76">
        <f t="shared" si="79"/>
        <v>4035076.3347393558</v>
      </c>
      <c r="W136" s="76">
        <f t="shared" si="79"/>
        <v>5269387.9349108338</v>
      </c>
      <c r="X136" s="76">
        <f t="shared" si="79"/>
        <v>6222272.6242748303</v>
      </c>
      <c r="Y136" s="76">
        <f t="shared" si="79"/>
        <v>7977763.1719035553</v>
      </c>
      <c r="Z136" s="76">
        <f t="shared" si="79"/>
        <v>10297723.838288017</v>
      </c>
      <c r="AA136" s="76">
        <f t="shared" si="79"/>
        <v>13939381.955598846</v>
      </c>
      <c r="AB136" s="76">
        <f t="shared" ref="AB136" si="80">MIN(AB115*AB$123*INDEX(Doli_Prop_1,1,AB$130),AB115)</f>
        <v>13947576.656121988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1810030.6837710366</v>
      </c>
      <c r="L137" s="76">
        <f t="shared" si="66"/>
        <v>2023585.5127804377</v>
      </c>
      <c r="M137" s="76">
        <f t="shared" si="66"/>
        <v>1924770.9862431672</v>
      </c>
      <c r="N137" s="76">
        <f t="shared" si="66"/>
        <v>2301442.3661203384</v>
      </c>
      <c r="O137" s="76">
        <f t="shared" ref="O137:AA137" si="82">MIN(O116*O$123*INDEX(Doli_Prop_1,1,O$130),O116)</f>
        <v>3841366.8750303709</v>
      </c>
      <c r="P137" s="390">
        <f t="shared" si="82"/>
        <v>7256586.0520614134</v>
      </c>
      <c r="Q137" s="76">
        <f t="shared" si="82"/>
        <v>6504729.8066821955</v>
      </c>
      <c r="R137" s="76">
        <f t="shared" si="82"/>
        <v>7929673.5656559216</v>
      </c>
      <c r="S137" s="76">
        <f t="shared" si="82"/>
        <v>5428654.6745220125</v>
      </c>
      <c r="T137" s="76">
        <f t="shared" si="82"/>
        <v>7383738.2724183947</v>
      </c>
      <c r="U137" s="76">
        <f t="shared" si="82"/>
        <v>9591674.9320395794</v>
      </c>
      <c r="V137" s="76">
        <f t="shared" si="82"/>
        <v>12852840.37876383</v>
      </c>
      <c r="W137" s="76">
        <f t="shared" si="82"/>
        <v>11325180.074120807</v>
      </c>
      <c r="X137" s="76">
        <f t="shared" si="82"/>
        <v>18338627.649448905</v>
      </c>
      <c r="Y137" s="76">
        <f t="shared" si="82"/>
        <v>18527642.853520609</v>
      </c>
      <c r="Z137" s="76">
        <f t="shared" si="82"/>
        <v>24301610.202839904</v>
      </c>
      <c r="AA137" s="76">
        <f t="shared" si="82"/>
        <v>32582034.039592948</v>
      </c>
      <c r="AB137" s="76">
        <f t="shared" ref="AB137" si="83">MIN(AB116*AB$123*INDEX(Doli_Prop_1,1,AB$130),AB116)</f>
        <v>28000204.0132588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1354871.4849378564</v>
      </c>
      <c r="L138" s="76">
        <f t="shared" si="66"/>
        <v>1562812.1976023647</v>
      </c>
      <c r="M138" s="76">
        <f t="shared" si="66"/>
        <v>1750544.9812029703</v>
      </c>
      <c r="N138" s="76">
        <f t="shared" si="66"/>
        <v>2028555.6877600048</v>
      </c>
      <c r="O138" s="76">
        <f t="shared" ref="O138:AA138" si="85">MIN(O117*O$123*INDEX(Doli_Prop_1,1,O$130),O117)</f>
        <v>3599456.7229887825</v>
      </c>
      <c r="P138" s="390">
        <f t="shared" si="85"/>
        <v>4437850.9589525936</v>
      </c>
      <c r="Q138" s="76">
        <f t="shared" si="85"/>
        <v>6313723.4709157888</v>
      </c>
      <c r="R138" s="76">
        <f t="shared" si="85"/>
        <v>4542871.7604710329</v>
      </c>
      <c r="S138" s="76">
        <f t="shared" si="85"/>
        <v>5260020.321028661</v>
      </c>
      <c r="T138" s="76">
        <f t="shared" si="85"/>
        <v>5616451.3507505767</v>
      </c>
      <c r="U138" s="76">
        <f t="shared" si="85"/>
        <v>3909256.8688323312</v>
      </c>
      <c r="V138" s="76">
        <f t="shared" si="85"/>
        <v>7060845.2778891092</v>
      </c>
      <c r="W138" s="76">
        <f t="shared" si="85"/>
        <v>10093530.799466869</v>
      </c>
      <c r="X138" s="76">
        <f t="shared" si="85"/>
        <v>10486981.796109689</v>
      </c>
      <c r="Y138" s="76">
        <f t="shared" si="85"/>
        <v>11580916.131579423</v>
      </c>
      <c r="Z138" s="76">
        <f t="shared" si="85"/>
        <v>15636329.466460971</v>
      </c>
      <c r="AA138" s="76">
        <f t="shared" si="85"/>
        <v>20654207.750946872</v>
      </c>
      <c r="AB138" s="76">
        <f t="shared" ref="AB138" si="86">MIN(AB117*AB$123*INDEX(Doli_Prop_1,1,AB$130),AB117)</f>
        <v>14402255.700086694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26865828.51956097</v>
      </c>
      <c r="L139" s="309">
        <f t="shared" si="87"/>
        <v>31714956.856425181</v>
      </c>
      <c r="M139" s="309">
        <f t="shared" si="87"/>
        <v>35802232.316136621</v>
      </c>
      <c r="N139" s="309">
        <f t="shared" si="87"/>
        <v>41586362.165944301</v>
      </c>
      <c r="O139" s="309">
        <f t="shared" si="87"/>
        <v>68990011.357754886</v>
      </c>
      <c r="P139" s="402">
        <f t="shared" si="87"/>
        <v>113018397.33241157</v>
      </c>
      <c r="Q139" s="309">
        <f t="shared" si="87"/>
        <v>143923056.93401989</v>
      </c>
      <c r="R139" s="309">
        <f t="shared" si="87"/>
        <v>136523428.09685823</v>
      </c>
      <c r="S139" s="309">
        <f t="shared" si="87"/>
        <v>128003941.91333939</v>
      </c>
      <c r="T139" s="309">
        <f t="shared" si="87"/>
        <v>125037889.52818473</v>
      </c>
      <c r="U139" s="309">
        <f t="shared" si="87"/>
        <v>135913143.25876579</v>
      </c>
      <c r="V139" s="309">
        <f t="shared" si="87"/>
        <v>160520780.2983568</v>
      </c>
      <c r="W139" s="309">
        <f t="shared" si="87"/>
        <v>206805414.70386547</v>
      </c>
      <c r="X139" s="309">
        <f t="shared" si="87"/>
        <v>263622281.7168878</v>
      </c>
      <c r="Y139" s="309">
        <f t="shared" si="87"/>
        <v>322252670.50069857</v>
      </c>
      <c r="Z139" s="309">
        <f t="shared" si="87"/>
        <v>375613717.21288651</v>
      </c>
      <c r="AA139" s="309">
        <f t="shared" si="87"/>
        <v>400877099.18544233</v>
      </c>
      <c r="AB139" s="309">
        <f t="shared" ref="AB139" si="88">SUM(AB132:AB138)</f>
        <v>381149793.16094065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6716457.1298902407</v>
      </c>
      <c r="L141" s="76">
        <f t="shared" si="89"/>
        <v>7928739.214106299</v>
      </c>
      <c r="M141" s="76">
        <f t="shared" si="89"/>
        <v>8950558.0790341496</v>
      </c>
      <c r="N141" s="76">
        <f t="shared" si="89"/>
        <v>10396590.54148607</v>
      </c>
      <c r="O141" s="76">
        <f t="shared" si="89"/>
        <v>17247502.839438736</v>
      </c>
      <c r="P141" s="390">
        <f t="shared" si="89"/>
        <v>28254599.333102867</v>
      </c>
      <c r="Q141" s="76">
        <f t="shared" si="89"/>
        <v>35980764.233504921</v>
      </c>
      <c r="R141" s="76">
        <f t="shared" si="89"/>
        <v>34130857.024214536</v>
      </c>
      <c r="S141" s="76">
        <f t="shared" si="89"/>
        <v>32000985.478334829</v>
      </c>
      <c r="T141" s="76">
        <f t="shared" si="89"/>
        <v>31259472.382046148</v>
      </c>
      <c r="U141" s="76">
        <f t="shared" si="89"/>
        <v>33978285.814691454</v>
      </c>
      <c r="V141" s="76">
        <f t="shared" si="89"/>
        <v>40130195.074589223</v>
      </c>
      <c r="W141" s="76">
        <f t="shared" si="89"/>
        <v>51701353.675966322</v>
      </c>
      <c r="X141" s="76">
        <f t="shared" si="89"/>
        <v>65905570.429221958</v>
      </c>
      <c r="Y141" s="76">
        <f t="shared" si="89"/>
        <v>80563167.625174582</v>
      </c>
      <c r="Z141" s="76">
        <f t="shared" si="89"/>
        <v>93903429.303221643</v>
      </c>
      <c r="AA141" s="76">
        <f t="shared" si="89"/>
        <v>100219274.79636049</v>
      </c>
      <c r="AB141" s="76">
        <f t="shared" ref="AB141" si="90">AB120-AB139</f>
        <v>153647810.07906795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28768692.061002553</v>
      </c>
      <c r="L145" s="3">
        <f t="shared" si="91"/>
        <v>68523954.069330588</v>
      </c>
      <c r="M145" s="3">
        <f t="shared" ref="M145:AA145" si="92">M111-M132</f>
        <v>122154319.28095533</v>
      </c>
      <c r="N145" s="3">
        <f t="shared" si="92"/>
        <v>191305300.82426372</v>
      </c>
      <c r="O145" s="3">
        <f t="shared" si="92"/>
        <v>198803980.65036175</v>
      </c>
      <c r="P145" s="387">
        <f t="shared" si="92"/>
        <v>186854383.43543282</v>
      </c>
      <c r="Q145" s="3">
        <f t="shared" si="92"/>
        <v>165563531.96578658</v>
      </c>
      <c r="R145" s="3">
        <f t="shared" si="92"/>
        <v>163510198.36888856</v>
      </c>
      <c r="S145" s="3">
        <f t="shared" si="92"/>
        <v>157856053.2681725</v>
      </c>
      <c r="T145" s="3">
        <f t="shared" si="92"/>
        <v>158482312.01089078</v>
      </c>
      <c r="U145" s="3">
        <f t="shared" si="92"/>
        <v>148944200.73450017</v>
      </c>
      <c r="V145" s="3">
        <f t="shared" si="92"/>
        <v>133965379.24339566</v>
      </c>
      <c r="W145" s="3">
        <f t="shared" si="92"/>
        <v>148166863.18146938</v>
      </c>
      <c r="X145" s="3">
        <f t="shared" si="92"/>
        <v>136258819.14555892</v>
      </c>
      <c r="Y145" s="3">
        <f t="shared" si="92"/>
        <v>105219488.20750684</v>
      </c>
      <c r="Z145" s="3">
        <f t="shared" si="92"/>
        <v>74462590.423902363</v>
      </c>
      <c r="AA145" s="3">
        <f t="shared" si="92"/>
        <v>14561402.72539565</v>
      </c>
      <c r="AB145" s="3">
        <f t="shared" ref="AB145" si="93">AB111-AB132</f>
        <v>0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3909406.7313239006</v>
      </c>
      <c r="L146" s="3">
        <f t="shared" si="95"/>
        <v>6039071.5877141599</v>
      </c>
      <c r="M146" s="3">
        <f t="shared" ref="M146:AA146" si="96">M112-M133</f>
        <v>8361452.9264459144</v>
      </c>
      <c r="N146" s="3">
        <f t="shared" si="96"/>
        <v>10920037.180955958</v>
      </c>
      <c r="O146" s="3">
        <f t="shared" si="96"/>
        <v>5683319.4310369212</v>
      </c>
      <c r="P146" s="387">
        <f t="shared" si="96"/>
        <v>6922428.9240694717</v>
      </c>
      <c r="Q146" s="3">
        <f t="shared" si="96"/>
        <v>7249203.1778215207</v>
      </c>
      <c r="R146" s="3">
        <f t="shared" si="96"/>
        <v>6973375.6824801024</v>
      </c>
      <c r="S146" s="3">
        <f t="shared" si="96"/>
        <v>7620688.8866993971</v>
      </c>
      <c r="T146" s="3">
        <f t="shared" si="96"/>
        <v>7707641.9622841962</v>
      </c>
      <c r="U146" s="3">
        <f t="shared" si="96"/>
        <v>8696247.3441774063</v>
      </c>
      <c r="V146" s="3">
        <f t="shared" si="96"/>
        <v>9329790.3120397981</v>
      </c>
      <c r="W146" s="3">
        <f t="shared" si="96"/>
        <v>6231087.8463194966</v>
      </c>
      <c r="X146" s="3">
        <f t="shared" si="96"/>
        <v>5634119.2195386617</v>
      </c>
      <c r="Y146" s="3">
        <f t="shared" si="96"/>
        <v>4497861.4538987475</v>
      </c>
      <c r="Z146" s="3">
        <f t="shared" si="96"/>
        <v>3449356.594678076</v>
      </c>
      <c r="AA146" s="3">
        <f t="shared" si="96"/>
        <v>1019346.9918896649</v>
      </c>
      <c r="AB146" s="3">
        <f t="shared" ref="AB146" si="97">AB112-AB133</f>
        <v>0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13530023.863293478</v>
      </c>
      <c r="L147" s="3">
        <f t="shared" si="98"/>
        <v>17834391.241612613</v>
      </c>
      <c r="M147" s="3">
        <f t="shared" ref="M147:AA147" si="99">M113-M134</f>
        <v>22898500.360620208</v>
      </c>
      <c r="N147" s="3">
        <f t="shared" si="99"/>
        <v>28812234.413254116</v>
      </c>
      <c r="O147" s="3">
        <f t="shared" si="99"/>
        <v>30493385.192057278</v>
      </c>
      <c r="P147" s="387">
        <f t="shared" si="99"/>
        <v>31132412.346032403</v>
      </c>
      <c r="Q147" s="3">
        <f t="shared" si="99"/>
        <v>30713908.656313475</v>
      </c>
      <c r="R147" s="3">
        <f t="shared" si="99"/>
        <v>33667816.695729785</v>
      </c>
      <c r="S147" s="3">
        <f t="shared" si="99"/>
        <v>36978139.65028239</v>
      </c>
      <c r="T147" s="3">
        <f t="shared" si="99"/>
        <v>40405555.542808324</v>
      </c>
      <c r="U147" s="3">
        <f t="shared" si="99"/>
        <v>41385899.263476521</v>
      </c>
      <c r="V147" s="3">
        <f t="shared" si="99"/>
        <v>40090673.13291648</v>
      </c>
      <c r="W147" s="3">
        <f t="shared" si="99"/>
        <v>38267238.721195579</v>
      </c>
      <c r="X147" s="3">
        <f t="shared" si="99"/>
        <v>35532902.897627071</v>
      </c>
      <c r="Y147" s="3">
        <f t="shared" si="99"/>
        <v>28923875.929223135</v>
      </c>
      <c r="Z147" s="3">
        <f t="shared" si="99"/>
        <v>22420379.294508204</v>
      </c>
      <c r="AA147" s="3">
        <f t="shared" si="99"/>
        <v>6670831.8468854725</v>
      </c>
      <c r="AB147" s="3">
        <f t="shared" ref="AB147" si="100">AB113-AB134</f>
        <v>0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4349859.3347654864</v>
      </c>
      <c r="L148" s="3">
        <f t="shared" si="101"/>
        <v>6419051.3458858263</v>
      </c>
      <c r="M148" s="3">
        <f t="shared" ref="M148:AA148" si="102">M114-M135</f>
        <v>9182385.5427052081</v>
      </c>
      <c r="N148" s="3">
        <f t="shared" si="102"/>
        <v>11994335.514212789</v>
      </c>
      <c r="O148" s="3">
        <f t="shared" si="102"/>
        <v>12081692.995244864</v>
      </c>
      <c r="P148" s="387">
        <f t="shared" si="102"/>
        <v>13094500.829678288</v>
      </c>
      <c r="Q148" s="3">
        <f t="shared" si="102"/>
        <v>13438824.097909307</v>
      </c>
      <c r="R148" s="3">
        <f t="shared" si="102"/>
        <v>12579300.075276271</v>
      </c>
      <c r="S148" s="3">
        <f t="shared" si="102"/>
        <v>15635032.202773629</v>
      </c>
      <c r="T148" s="3">
        <f t="shared" si="102"/>
        <v>17134255.71862429</v>
      </c>
      <c r="U148" s="3">
        <f t="shared" si="102"/>
        <v>19505958.4321687</v>
      </c>
      <c r="V148" s="3">
        <f t="shared" si="102"/>
        <v>19684678.645580374</v>
      </c>
      <c r="W148" s="3">
        <f t="shared" si="102"/>
        <v>21038635.022458103</v>
      </c>
      <c r="X148" s="3">
        <f t="shared" si="102"/>
        <v>17713506.774948522</v>
      </c>
      <c r="Y148" s="3">
        <f t="shared" si="102"/>
        <v>14727358.586296063</v>
      </c>
      <c r="Z148" s="3">
        <f t="shared" si="102"/>
        <v>12004051.266772218</v>
      </c>
      <c r="AA148" s="3">
        <f t="shared" si="102"/>
        <v>3695272.9346607625</v>
      </c>
      <c r="AB148" s="3">
        <f t="shared" ref="AB148" si="103">AB114-AB135</f>
        <v>0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1681356.1485816005</v>
      </c>
      <c r="L149" s="3">
        <f t="shared" si="104"/>
        <v>2431182.8686265484</v>
      </c>
      <c r="M149" s="3">
        <f t="shared" ref="M149:AA149" si="105">M115-M136</f>
        <v>3372902.0026081693</v>
      </c>
      <c r="N149" s="3">
        <f t="shared" si="105"/>
        <v>4513148.4543775395</v>
      </c>
      <c r="O149" s="3">
        <f t="shared" si="105"/>
        <v>2595231.1503800619</v>
      </c>
      <c r="P149" s="387">
        <f t="shared" si="105"/>
        <v>3572124.4444835489</v>
      </c>
      <c r="Q149" s="3">
        <f t="shared" si="105"/>
        <v>3951480.9450023221</v>
      </c>
      <c r="R149" s="3">
        <f t="shared" si="105"/>
        <v>4231905.8677507397</v>
      </c>
      <c r="S149" s="3">
        <f t="shared" si="105"/>
        <v>4837639.247047212</v>
      </c>
      <c r="T149" s="3">
        <f t="shared" si="105"/>
        <v>5506232.743643254</v>
      </c>
      <c r="U149" s="3">
        <f t="shared" si="105"/>
        <v>5891900.1295259716</v>
      </c>
      <c r="V149" s="3">
        <f t="shared" si="105"/>
        <v>5999801.8999470863</v>
      </c>
      <c r="W149" s="3">
        <f t="shared" si="105"/>
        <v>6251971.6680049896</v>
      </c>
      <c r="X149" s="3">
        <f t="shared" si="105"/>
        <v>5312100.6774535337</v>
      </c>
      <c r="Y149" s="3">
        <f t="shared" si="105"/>
        <v>4305711.2487288946</v>
      </c>
      <c r="Z149" s="3">
        <f t="shared" si="105"/>
        <v>3555276.6393974572</v>
      </c>
      <c r="AA149" s="3">
        <f t="shared" si="105"/>
        <v>1083852.3111994676</v>
      </c>
      <c r="AB149" s="3">
        <f t="shared" ref="AB149" si="106">AB115-AB136</f>
        <v>0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3989498.2808560785</v>
      </c>
      <c r="L150" s="3">
        <f t="shared" si="107"/>
        <v>7283817.0960664023</v>
      </c>
      <c r="M150" s="3">
        <f t="shared" ref="M150:AA150" si="108">M116-M137</f>
        <v>9943481.3611891903</v>
      </c>
      <c r="N150" s="3">
        <f t="shared" si="108"/>
        <v>15291633.895868003</v>
      </c>
      <c r="O150" s="3">
        <f t="shared" si="108"/>
        <v>15581464.286180293</v>
      </c>
      <c r="P150" s="387">
        <f t="shared" si="108"/>
        <v>17301099.739064828</v>
      </c>
      <c r="Q150" s="3">
        <f t="shared" si="108"/>
        <v>10960752.1159603</v>
      </c>
      <c r="R150" s="3">
        <f t="shared" si="108"/>
        <v>14124536.825833745</v>
      </c>
      <c r="S150" s="3">
        <f t="shared" si="108"/>
        <v>10315764.826290239</v>
      </c>
      <c r="T150" s="3">
        <f t="shared" si="108"/>
        <v>15107580.868966598</v>
      </c>
      <c r="U150" s="3">
        <f t="shared" si="108"/>
        <v>17584879.843881145</v>
      </c>
      <c r="V150" s="3">
        <f t="shared" si="108"/>
        <v>19111037.74179405</v>
      </c>
      <c r="W150" s="3">
        <f t="shared" si="108"/>
        <v>13436988.476282312</v>
      </c>
      <c r="X150" s="3">
        <f t="shared" si="108"/>
        <v>15656118.30959576</v>
      </c>
      <c r="Y150" s="3">
        <f t="shared" si="108"/>
        <v>9999630.0376262441</v>
      </c>
      <c r="Z150" s="3">
        <f t="shared" si="108"/>
        <v>8390101.3865471222</v>
      </c>
      <c r="AA150" s="3">
        <f t="shared" si="108"/>
        <v>2533405.9293215908</v>
      </c>
      <c r="AB150" s="3">
        <f t="shared" ref="AB150" si="109">AB116-AB137</f>
        <v>0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2986279.4638813143</v>
      </c>
      <c r="L151" s="3">
        <f t="shared" si="110"/>
        <v>5625281.5267472751</v>
      </c>
      <c r="M151" s="3">
        <f t="shared" ref="M151:AA151" si="111">M117-M138</f>
        <v>9043419.4597299248</v>
      </c>
      <c r="N151" s="3">
        <f t="shared" si="111"/>
        <v>13478473.921942541</v>
      </c>
      <c r="O151" s="3">
        <f t="shared" si="111"/>
        <v>14600221.276302291</v>
      </c>
      <c r="P151" s="387">
        <f t="shared" si="111"/>
        <v>10580692.010967351</v>
      </c>
      <c r="Q151" s="3">
        <f t="shared" si="111"/>
        <v>10638898.147981064</v>
      </c>
      <c r="R151" s="3">
        <f t="shared" si="111"/>
        <v>8091879.0596527718</v>
      </c>
      <c r="S151" s="3">
        <f t="shared" si="111"/>
        <v>9995318.521161411</v>
      </c>
      <c r="T151" s="3">
        <f t="shared" si="111"/>
        <v>11491603.554670658</v>
      </c>
      <c r="U151" s="3">
        <f t="shared" si="111"/>
        <v>7167028.9917410575</v>
      </c>
      <c r="V151" s="3">
        <f t="shared" si="111"/>
        <v>10498852.908627301</v>
      </c>
      <c r="W151" s="3">
        <f t="shared" si="111"/>
        <v>11975673.335857825</v>
      </c>
      <c r="X151" s="3">
        <f t="shared" si="111"/>
        <v>8952983.3338103835</v>
      </c>
      <c r="Y151" s="3">
        <f t="shared" si="111"/>
        <v>6250383.69576337</v>
      </c>
      <c r="Z151" s="3">
        <f t="shared" si="111"/>
        <v>5398423.7440254409</v>
      </c>
      <c r="AA151" s="3">
        <f t="shared" si="111"/>
        <v>1605961.5037570707</v>
      </c>
      <c r="AB151" s="3">
        <f t="shared" ref="AB151" si="112">AB117-AB138</f>
        <v>0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59215115.883704416</v>
      </c>
      <c r="L152" s="309">
        <f t="shared" si="113"/>
        <v>114156749.73598342</v>
      </c>
      <c r="M152" s="309">
        <f t="shared" si="113"/>
        <v>184956460.93425393</v>
      </c>
      <c r="N152" s="309">
        <f t="shared" si="113"/>
        <v>276315164.20487463</v>
      </c>
      <c r="O152" s="309">
        <f t="shared" si="113"/>
        <v>279839294.98156345</v>
      </c>
      <c r="P152" s="402">
        <f t="shared" si="113"/>
        <v>269457641.72972876</v>
      </c>
      <c r="Q152" s="309">
        <f t="shared" si="113"/>
        <v>242516599.10677457</v>
      </c>
      <c r="R152" s="309">
        <f t="shared" si="113"/>
        <v>243179012.57561195</v>
      </c>
      <c r="S152" s="309">
        <f t="shared" si="113"/>
        <v>243238636.6024268</v>
      </c>
      <c r="T152" s="309">
        <f t="shared" si="113"/>
        <v>255835182.40188813</v>
      </c>
      <c r="U152" s="309">
        <f t="shared" si="113"/>
        <v>249176114.73947096</v>
      </c>
      <c r="V152" s="309">
        <f t="shared" si="113"/>
        <v>238680213.88430074</v>
      </c>
      <c r="W152" s="309">
        <f t="shared" si="113"/>
        <v>245368458.25158769</v>
      </c>
      <c r="X152" s="309">
        <f t="shared" si="113"/>
        <v>225060550.35853288</v>
      </c>
      <c r="Y152" s="309">
        <f t="shared" si="113"/>
        <v>173924309.15904328</v>
      </c>
      <c r="Z152" s="309">
        <f t="shared" si="113"/>
        <v>129680179.34983088</v>
      </c>
      <c r="AA152" s="309">
        <f t="shared" si="113"/>
        <v>31170074.243109677</v>
      </c>
      <c r="AB152" s="309">
        <f t="shared" ref="AB152" si="114">SUM(AB145:AB151)</f>
        <v>0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0.76463101624275964</v>
      </c>
      <c r="M154" s="358">
        <f t="shared" si="115"/>
        <v>1.0798684674851877</v>
      </c>
      <c r="N154" s="358">
        <f t="shared" si="115"/>
        <v>1.4060611362167101</v>
      </c>
      <c r="O154" s="358">
        <f t="shared" si="115"/>
        <v>1.7216005003668542</v>
      </c>
      <c r="P154" s="403">
        <f t="shared" si="115"/>
        <v>1.5695783356375799</v>
      </c>
      <c r="Q154" s="358">
        <f t="shared" si="115"/>
        <v>1.3901570678634982</v>
      </c>
      <c r="R154" s="358">
        <f t="shared" si="115"/>
        <v>1.2071716082784043</v>
      </c>
      <c r="S154" s="358">
        <f t="shared" si="115"/>
        <v>1.1385869625645206</v>
      </c>
      <c r="T154" s="358">
        <f t="shared" si="115"/>
        <v>1.0642620225401345</v>
      </c>
      <c r="U154" s="358">
        <f t="shared" si="115"/>
        <v>1.0323256824580866</v>
      </c>
      <c r="V154" s="358">
        <f t="shared" si="115"/>
        <v>0.96121793965821212</v>
      </c>
      <c r="W154" s="358">
        <f t="shared" si="115"/>
        <v>0.87555155934497719</v>
      </c>
      <c r="X154" s="358">
        <f t="shared" si="115"/>
        <v>0.87743967148199786</v>
      </c>
      <c r="Y154" s="358">
        <f t="shared" si="115"/>
        <v>0.79850754902663468</v>
      </c>
      <c r="Z154" s="358">
        <f t="shared" si="115"/>
        <v>0.62779761231034215</v>
      </c>
      <c r="AA154" s="358">
        <f t="shared" si="115"/>
        <v>0.49539570229268648</v>
      </c>
      <c r="AB154" s="358">
        <f t="shared" ref="AB154" si="116">MAX(INDEX(INDPLAN_2030,$A164,AB$163-8)-AB69,0)</f>
        <v>0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4.3836536800111237E-2</v>
      </c>
      <c r="M155" s="358">
        <f t="shared" si="117"/>
        <v>5.8531537445490445E-2</v>
      </c>
      <c r="N155" s="358">
        <f t="shared" si="117"/>
        <v>6.9947412183877122E-2</v>
      </c>
      <c r="O155" s="358">
        <f t="shared" si="117"/>
        <v>1.0486449703159817E-2</v>
      </c>
      <c r="P155" s="403">
        <f t="shared" si="117"/>
        <v>2.9205374111925475E-2</v>
      </c>
      <c r="Q155" s="358">
        <f t="shared" si="117"/>
        <v>3.660781744947772E-2</v>
      </c>
      <c r="R155" s="358">
        <f t="shared" si="117"/>
        <v>3.5684108027421058E-2</v>
      </c>
      <c r="S155" s="358">
        <f t="shared" si="117"/>
        <v>2.7608176496201398E-2</v>
      </c>
      <c r="T155" s="358">
        <f t="shared" si="117"/>
        <v>2.9701565187758128E-2</v>
      </c>
      <c r="U155" s="358">
        <f t="shared" si="117"/>
        <v>2.6014946830722474E-2</v>
      </c>
      <c r="V155" s="358">
        <f t="shared" si="117"/>
        <v>3.0208831692026039E-2</v>
      </c>
      <c r="W155" s="358">
        <f t="shared" si="117"/>
        <v>3.0248158331974362E-2</v>
      </c>
      <c r="X155" s="358">
        <f t="shared" si="117"/>
        <v>9.4295938373043509E-3</v>
      </c>
      <c r="Y155" s="358">
        <f t="shared" si="117"/>
        <v>0</v>
      </c>
      <c r="Z155" s="358">
        <f t="shared" si="117"/>
        <v>0</v>
      </c>
      <c r="AA155" s="358">
        <f t="shared" si="117"/>
        <v>0</v>
      </c>
      <c r="AB155" s="358">
        <f t="shared" ref="AB155" si="118">MAX(INDEX(INDPLAN_2030,$A165,AB$163-8)-AB70,0)</f>
        <v>0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5.4759708714132826E-2</v>
      </c>
      <c r="M156" s="358">
        <f t="shared" si="119"/>
        <v>6.4765257669301857E-2</v>
      </c>
      <c r="N156" s="358">
        <f t="shared" si="119"/>
        <v>7.6918701259361733E-2</v>
      </c>
      <c r="O156" s="358">
        <f t="shared" si="119"/>
        <v>6.9956568879293912E-2</v>
      </c>
      <c r="P156" s="403">
        <f t="shared" si="119"/>
        <v>8.333075931393441E-2</v>
      </c>
      <c r="Q156" s="358">
        <f t="shared" si="119"/>
        <v>8.2123933667660021E-2</v>
      </c>
      <c r="R156" s="358">
        <f t="shared" si="119"/>
        <v>7.1254597162354938E-2</v>
      </c>
      <c r="S156" s="358">
        <f t="shared" si="119"/>
        <v>6.1168302531638297E-2</v>
      </c>
      <c r="T156" s="358">
        <f t="shared" si="119"/>
        <v>5.6862412279710339E-2</v>
      </c>
      <c r="U156" s="358">
        <f t="shared" si="119"/>
        <v>5.3561054134259378E-2</v>
      </c>
      <c r="V156" s="358">
        <f t="shared" si="119"/>
        <v>4.5898927304413584E-2</v>
      </c>
      <c r="W156" s="358">
        <f t="shared" si="119"/>
        <v>3.3617543335871414E-2</v>
      </c>
      <c r="X156" s="358">
        <f t="shared" si="119"/>
        <v>2.2059518365361686E-2</v>
      </c>
      <c r="Y156" s="358">
        <f t="shared" si="119"/>
        <v>2.3203900671891708E-2</v>
      </c>
      <c r="Z156" s="358">
        <f t="shared" si="119"/>
        <v>1.7864594256631672E-2</v>
      </c>
      <c r="AA156" s="358">
        <f t="shared" si="119"/>
        <v>1.2617380851514426E-2</v>
      </c>
      <c r="AB156" s="358">
        <f t="shared" ref="AB156" si="120">MAX(INDEX(INDPLAN_2030,$A166,AB$163-8)-AB71,0)</f>
        <v>1.4086598690865593E-4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1.5048172911424004E-3</v>
      </c>
      <c r="M157" s="358">
        <f t="shared" si="121"/>
        <v>2.1882085949546763E-3</v>
      </c>
      <c r="N157" s="358">
        <f t="shared" si="121"/>
        <v>2.44483270134019E-3</v>
      </c>
      <c r="O157" s="358">
        <f t="shared" si="121"/>
        <v>2.1077448760756755E-3</v>
      </c>
      <c r="P157" s="403">
        <f t="shared" si="121"/>
        <v>2.6459473308756039E-3</v>
      </c>
      <c r="Q157" s="358">
        <f t="shared" si="121"/>
        <v>2.7635646908158104E-3</v>
      </c>
      <c r="R157" s="358">
        <f t="shared" si="121"/>
        <v>1.0030304244465355E-3</v>
      </c>
      <c r="S157" s="358">
        <f t="shared" si="121"/>
        <v>1.7499703176639403E-3</v>
      </c>
      <c r="T157" s="358">
        <f t="shared" si="121"/>
        <v>1.4359571100654341E-3</v>
      </c>
      <c r="U157" s="358">
        <f t="shared" si="121"/>
        <v>2.0187540614161441E-3</v>
      </c>
      <c r="V157" s="358">
        <f t="shared" si="121"/>
        <v>1.8093941081426257E-3</v>
      </c>
      <c r="W157" s="358">
        <f t="shared" si="121"/>
        <v>2.1237940279361933E-3</v>
      </c>
      <c r="X157" s="358">
        <f t="shared" si="121"/>
        <v>9.6741344582026295E-4</v>
      </c>
      <c r="Y157" s="358">
        <f t="shared" si="121"/>
        <v>9.6165535950852588E-4</v>
      </c>
      <c r="Z157" s="358">
        <f t="shared" si="121"/>
        <v>9.5835968460533313E-4</v>
      </c>
      <c r="AA157" s="358">
        <f t="shared" si="121"/>
        <v>9.5546681688326099E-4</v>
      </c>
      <c r="AB157" s="358">
        <f t="shared" ref="AB157" si="122">MAX(INDEX(INDPLAN_2030,$A167,AB$163-8)-AB72,0)</f>
        <v>0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2.5186496669581671E-3</v>
      </c>
      <c r="M158" s="358">
        <f t="shared" si="123"/>
        <v>3.0893121862843181E-3</v>
      </c>
      <c r="N158" s="358">
        <f t="shared" si="123"/>
        <v>3.6603151662141717E-3</v>
      </c>
      <c r="O158" s="358">
        <f t="shared" si="123"/>
        <v>3.8475657634660237E-4</v>
      </c>
      <c r="P158" s="403">
        <f t="shared" si="123"/>
        <v>2.0142357760400131E-3</v>
      </c>
      <c r="Q158" s="358">
        <f t="shared" si="123"/>
        <v>2.6362661040076479E-3</v>
      </c>
      <c r="R158" s="358">
        <f t="shared" si="123"/>
        <v>2.2466506123655985E-3</v>
      </c>
      <c r="S158" s="358">
        <f t="shared" si="123"/>
        <v>2.3013820260090537E-3</v>
      </c>
      <c r="T158" s="358">
        <f t="shared" si="123"/>
        <v>2.477852900298172E-3</v>
      </c>
      <c r="U158" s="358">
        <f t="shared" si="123"/>
        <v>2.6330246504458615E-3</v>
      </c>
      <c r="V158" s="358">
        <f t="shared" si="123"/>
        <v>2.609316768289946E-3</v>
      </c>
      <c r="W158" s="358">
        <f t="shared" si="123"/>
        <v>2.4939745666196361E-3</v>
      </c>
      <c r="X158" s="358">
        <f t="shared" si="123"/>
        <v>1.6889979362131949E-3</v>
      </c>
      <c r="Y158" s="358">
        <f t="shared" si="123"/>
        <v>1.5239791159275332E-3</v>
      </c>
      <c r="Z158" s="358">
        <f t="shared" si="123"/>
        <v>1.5101298603168861E-3</v>
      </c>
      <c r="AA158" s="358">
        <f t="shared" si="123"/>
        <v>1.5062460935083705E-3</v>
      </c>
      <c r="AB158" s="358">
        <f t="shared" ref="AB158" si="124">MAX(INDEX(INDPLAN_2030,$A168,AB$163-8)-AB73,0)</f>
        <v>4.5554578293006964E-5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1.7455496020209127E-2</v>
      </c>
      <c r="M159" s="358">
        <f t="shared" si="125"/>
        <v>1.9709274797416854E-2</v>
      </c>
      <c r="N159" s="358">
        <f t="shared" si="125"/>
        <v>2.7423628860494403E-2</v>
      </c>
      <c r="O159" s="358">
        <f t="shared" si="125"/>
        <v>2.6284071322191793E-2</v>
      </c>
      <c r="P159" s="403">
        <f t="shared" si="125"/>
        <v>3.0932539923901298E-2</v>
      </c>
      <c r="Q159" s="358">
        <f t="shared" si="125"/>
        <v>1.5691028904532694E-2</v>
      </c>
      <c r="R159" s="358">
        <f t="shared" si="125"/>
        <v>2.0014978952984319E-2</v>
      </c>
      <c r="S159" s="358">
        <f t="shared" si="125"/>
        <v>9.0588644503456217E-3</v>
      </c>
      <c r="T159" s="358">
        <f t="shared" si="125"/>
        <v>1.6143451008560683E-2</v>
      </c>
      <c r="U159" s="358">
        <f t="shared" si="125"/>
        <v>1.9743252825359964E-2</v>
      </c>
      <c r="V159" s="358">
        <f t="shared" si="125"/>
        <v>2.2234951229975292E-2</v>
      </c>
      <c r="W159" s="358">
        <f t="shared" si="125"/>
        <v>1.0009699038302844E-2</v>
      </c>
      <c r="X159" s="358">
        <f t="shared" si="125"/>
        <v>1.60816575832467E-2</v>
      </c>
      <c r="Y159" s="358">
        <f t="shared" si="125"/>
        <v>9.073952097851945E-3</v>
      </c>
      <c r="Z159" s="358">
        <f t="shared" si="125"/>
        <v>8.9470006830121296E-3</v>
      </c>
      <c r="AA159" s="358">
        <f t="shared" si="125"/>
        <v>8.9977877748091961E-3</v>
      </c>
      <c r="AB159" s="358">
        <f t="shared" ref="AB159" si="126">MAX(INDEX(INDPLAN_2030,$A169,AB$163-8)-AB74,0)</f>
        <v>1.8814054056737195E-5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1.5838832013636922E-2</v>
      </c>
      <c r="M160" s="358">
        <f t="shared" si="127"/>
        <v>2.1749756181289825E-2</v>
      </c>
      <c r="N160" s="358">
        <f t="shared" si="127"/>
        <v>2.77749281015581E-2</v>
      </c>
      <c r="O160" s="358">
        <f t="shared" si="127"/>
        <v>2.8971372820300517E-2</v>
      </c>
      <c r="P160" s="403">
        <f t="shared" si="127"/>
        <v>2.0231382096546846E-2</v>
      </c>
      <c r="Q160" s="358">
        <f t="shared" si="127"/>
        <v>2.0851254032450556E-2</v>
      </c>
      <c r="R160" s="358">
        <f t="shared" si="127"/>
        <v>1.304089974668865E-2</v>
      </c>
      <c r="S160" s="358">
        <f t="shared" si="127"/>
        <v>1.5275755390493556E-2</v>
      </c>
      <c r="T160" s="358">
        <f t="shared" si="127"/>
        <v>1.6554148761487947E-2</v>
      </c>
      <c r="U160" s="358">
        <f t="shared" si="127"/>
        <v>8.6930774248575315E-3</v>
      </c>
      <c r="V160" s="358">
        <f t="shared" si="127"/>
        <v>1.4517641451161217E-2</v>
      </c>
      <c r="W160" s="358">
        <f t="shared" si="127"/>
        <v>1.5456105351154631E-2</v>
      </c>
      <c r="X160" s="358">
        <f t="shared" si="127"/>
        <v>1.1158173252151404E-2</v>
      </c>
      <c r="Y160" s="358">
        <f t="shared" si="127"/>
        <v>8.6898886208676696E-3</v>
      </c>
      <c r="Z160" s="358">
        <f t="shared" si="127"/>
        <v>8.6139322275181618E-3</v>
      </c>
      <c r="AA160" s="358">
        <f t="shared" si="127"/>
        <v>8.6268059874042291E-3</v>
      </c>
      <c r="AB160" s="358">
        <f t="shared" ref="AB160" si="128">MAX(INDEX(INDPLAN_2030,$A170,AB$163-8)-AB75,0)</f>
        <v>0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3.6083988365457814E-2</v>
      </c>
      <c r="M164" s="358">
        <f t="shared" si="130"/>
        <v>4.9891604210310338E-2</v>
      </c>
      <c r="N164" s="358">
        <f t="shared" si="130"/>
        <v>6.3627652420150227E-2</v>
      </c>
      <c r="O164" s="358">
        <f t="shared" si="130"/>
        <v>7.6338301298627467E-2</v>
      </c>
      <c r="P164" s="403">
        <f t="shared" si="130"/>
        <v>6.8224057383738199E-2</v>
      </c>
      <c r="Q164" s="358">
        <f t="shared" si="130"/>
        <v>5.9255954553534947E-2</v>
      </c>
      <c r="R164" s="358">
        <f t="shared" si="130"/>
        <v>5.047930589354635E-2</v>
      </c>
      <c r="S164" s="358">
        <f t="shared" si="130"/>
        <v>4.6724358045314981E-2</v>
      </c>
      <c r="T164" s="358">
        <f t="shared" si="130"/>
        <v>4.287550379301891E-2</v>
      </c>
      <c r="U164" s="358">
        <f t="shared" si="130"/>
        <v>4.0841927726095476E-2</v>
      </c>
      <c r="V164" s="358">
        <f t="shared" si="130"/>
        <v>3.7357716248470008E-2</v>
      </c>
      <c r="W164" s="358">
        <f t="shared" si="130"/>
        <v>3.3438312185396807E-2</v>
      </c>
      <c r="X164" s="358">
        <f t="shared" si="130"/>
        <v>3.2939320066464307E-2</v>
      </c>
      <c r="Y164" s="358">
        <f t="shared" si="130"/>
        <v>2.9473878564106205E-2</v>
      </c>
      <c r="Z164" s="358">
        <f t="shared" si="130"/>
        <v>2.2790863878003297E-2</v>
      </c>
      <c r="AA164" s="358">
        <f t="shared" si="130"/>
        <v>1.7692703653310233E-2</v>
      </c>
      <c r="AB164" s="358">
        <f t="shared" ref="AB164" si="131">AB154/INDEX(INDPLAN_2030,$A164,AB$163-8)</f>
        <v>0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6.6918498201988197E-2</v>
      </c>
      <c r="M165" s="358">
        <f t="shared" si="132"/>
        <v>8.8052399148120672E-2</v>
      </c>
      <c r="N165" s="358">
        <f t="shared" si="132"/>
        <v>0.10371844193078011</v>
      </c>
      <c r="O165" s="358">
        <f t="shared" si="132"/>
        <v>1.5329748469663507E-2</v>
      </c>
      <c r="P165" s="403">
        <f t="shared" si="132"/>
        <v>4.2099621385346127E-2</v>
      </c>
      <c r="Q165" s="358">
        <f t="shared" si="132"/>
        <v>5.2045402186169459E-2</v>
      </c>
      <c r="R165" s="358">
        <f t="shared" si="132"/>
        <v>5.0044740773086231E-2</v>
      </c>
      <c r="S165" s="358">
        <f t="shared" si="132"/>
        <v>3.8201123265132982E-2</v>
      </c>
      <c r="T165" s="358">
        <f t="shared" si="132"/>
        <v>4.0555539703370475E-2</v>
      </c>
      <c r="U165" s="358">
        <f t="shared" si="132"/>
        <v>3.5059185550143257E-2</v>
      </c>
      <c r="V165" s="358">
        <f t="shared" si="132"/>
        <v>4.0187822655928213E-2</v>
      </c>
      <c r="W165" s="358">
        <f t="shared" si="132"/>
        <v>3.9729482472654266E-2</v>
      </c>
      <c r="X165" s="358">
        <f t="shared" si="132"/>
        <v>1.2230108927057467E-2</v>
      </c>
      <c r="Y165" s="358">
        <f t="shared" si="132"/>
        <v>0</v>
      </c>
      <c r="Z165" s="358">
        <f t="shared" si="132"/>
        <v>0</v>
      </c>
      <c r="AA165" s="358">
        <f t="shared" si="132"/>
        <v>0</v>
      </c>
      <c r="AB165" s="358">
        <f t="shared" ref="AB165" si="133">AB155/INDEX(INDPLAN_2030,$A165,AB$163-8)</f>
        <v>0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5.4764540879504546E-2</v>
      </c>
      <c r="M166" s="358">
        <f t="shared" si="134"/>
        <v>6.4770591718031567E-2</v>
      </c>
      <c r="N166" s="358">
        <f t="shared" si="134"/>
        <v>7.6924583727529125E-2</v>
      </c>
      <c r="O166" s="358">
        <f t="shared" si="134"/>
        <v>6.9961507338635459E-2</v>
      </c>
      <c r="P166" s="403">
        <f t="shared" si="134"/>
        <v>8.3336151653159024E-2</v>
      </c>
      <c r="Q166" s="358">
        <f t="shared" si="134"/>
        <v>8.2128764771470103E-2</v>
      </c>
      <c r="R166" s="358">
        <f t="shared" si="134"/>
        <v>7.1258369664278329E-2</v>
      </c>
      <c r="S166" s="358">
        <f t="shared" si="134"/>
        <v>6.1171181175458313E-2</v>
      </c>
      <c r="T166" s="358">
        <f t="shared" si="134"/>
        <v>5.6864753769571431E-2</v>
      </c>
      <c r="U166" s="358">
        <f t="shared" si="134"/>
        <v>5.3562944591127294E-2</v>
      </c>
      <c r="V166" s="358">
        <f t="shared" si="134"/>
        <v>4.5900277312569827E-2</v>
      </c>
      <c r="W166" s="358">
        <f t="shared" si="134"/>
        <v>3.36183343555033E-2</v>
      </c>
      <c r="X166" s="358">
        <f t="shared" si="134"/>
        <v>2.2059907657849761E-2</v>
      </c>
      <c r="Y166" s="358">
        <f t="shared" si="134"/>
        <v>2.3204173662170084E-2</v>
      </c>
      <c r="Z166" s="358">
        <f t="shared" si="134"/>
        <v>1.7864699343098395E-2</v>
      </c>
      <c r="AA166" s="358">
        <f t="shared" si="134"/>
        <v>1.2617380851514426E-2</v>
      </c>
      <c r="AB166" s="358">
        <f t="shared" ref="AB166" si="135">AB156/INDEX(INDPLAN_2030,$A166,AB$163-8)</f>
        <v>1.4086598690865593E-4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0.10527528374247246</v>
      </c>
      <c r="M167" s="358">
        <f t="shared" si="136"/>
        <v>0.14263629645026649</v>
      </c>
      <c r="N167" s="358">
        <f t="shared" si="136"/>
        <v>0.14918218206311282</v>
      </c>
      <c r="O167" s="358">
        <f t="shared" si="136"/>
        <v>0.12088955092201917</v>
      </c>
      <c r="P167" s="403">
        <f t="shared" si="136"/>
        <v>0.14316074037200913</v>
      </c>
      <c r="Q167" s="358">
        <f t="shared" si="136"/>
        <v>0.14150783055382163</v>
      </c>
      <c r="R167" s="358">
        <f t="shared" si="136"/>
        <v>4.8746475744971707E-2</v>
      </c>
      <c r="S167" s="358">
        <f t="shared" si="136"/>
        <v>8.0928986399039685E-2</v>
      </c>
      <c r="T167" s="358">
        <f t="shared" si="136"/>
        <v>6.3340090480312347E-2</v>
      </c>
      <c r="U167" s="358">
        <f t="shared" si="136"/>
        <v>8.5116118660898937E-2</v>
      </c>
      <c r="V167" s="358">
        <f t="shared" si="136"/>
        <v>7.3063420043763996E-2</v>
      </c>
      <c r="W167" s="358">
        <f t="shared" si="136"/>
        <v>8.2280078566352069E-2</v>
      </c>
      <c r="X167" s="358">
        <f t="shared" si="136"/>
        <v>3.6018459437022497E-2</v>
      </c>
      <c r="Y167" s="358">
        <f t="shared" si="136"/>
        <v>3.4460668447818171E-2</v>
      </c>
      <c r="Z167" s="358">
        <f t="shared" si="136"/>
        <v>3.3100598614974941E-2</v>
      </c>
      <c r="AA167" s="358">
        <f t="shared" si="136"/>
        <v>3.1848893896108704E-2</v>
      </c>
      <c r="AB167" s="358">
        <f t="shared" ref="AB167" si="137">AB157/INDEX(INDPLAN_2030,$A167,AB$163-8)</f>
        <v>0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9.0426703987938423E-2</v>
      </c>
      <c r="M168" s="358">
        <f t="shared" si="138"/>
        <v>0.10533154265309548</v>
      </c>
      <c r="N168" s="358">
        <f t="shared" si="138"/>
        <v>0.11881870885171075</v>
      </c>
      <c r="O168" s="358">
        <f t="shared" si="138"/>
        <v>1.1918479952427551E-2</v>
      </c>
      <c r="P168" s="403">
        <f t="shared" si="138"/>
        <v>5.9665461217425025E-2</v>
      </c>
      <c r="Q168" s="358">
        <f t="shared" si="138"/>
        <v>7.4818904454307208E-2</v>
      </c>
      <c r="R168" s="358">
        <f t="shared" si="138"/>
        <v>6.1197020365670846E-2</v>
      </c>
      <c r="S168" s="358">
        <f t="shared" si="138"/>
        <v>6.0264162726669609E-2</v>
      </c>
      <c r="T168" s="358">
        <f t="shared" si="138"/>
        <v>6.2469967825995731E-2</v>
      </c>
      <c r="U168" s="358">
        <f t="shared" si="138"/>
        <v>6.3999741289075845E-2</v>
      </c>
      <c r="V168" s="358">
        <f t="shared" si="138"/>
        <v>6.1226204362911082E-2</v>
      </c>
      <c r="W168" s="358">
        <f t="shared" si="138"/>
        <v>5.6560255646389827E-2</v>
      </c>
      <c r="X168" s="358">
        <f t="shared" si="138"/>
        <v>3.7063334084967488E-2</v>
      </c>
      <c r="Y168" s="358">
        <f t="shared" si="138"/>
        <v>3.2392654377054339E-2</v>
      </c>
      <c r="Z168" s="358">
        <f t="shared" si="138"/>
        <v>3.1121599739831571E-2</v>
      </c>
      <c r="AA168" s="358">
        <f t="shared" si="138"/>
        <v>3.0124921870167409E-2</v>
      </c>
      <c r="AB168" s="358">
        <f t="shared" ref="AB168" si="139">AB158/INDEX(INDPLAN_2030,$A168,AB$163-8)</f>
        <v>9.1109156586013929E-4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0.10607450664648978</v>
      </c>
      <c r="M169" s="358">
        <f t="shared" si="140"/>
        <v>0.11354038344835193</v>
      </c>
      <c r="N169" s="358">
        <f t="shared" si="140"/>
        <v>0.15016965393087614</v>
      </c>
      <c r="O169" s="358">
        <f t="shared" si="140"/>
        <v>0.13714831567748942</v>
      </c>
      <c r="P169" s="403">
        <f t="shared" si="140"/>
        <v>0.15414133920748119</v>
      </c>
      <c r="Q169" s="358">
        <f t="shared" si="140"/>
        <v>7.4823980750927305E-2</v>
      </c>
      <c r="R169" s="358">
        <f t="shared" si="140"/>
        <v>9.150319811771776E-2</v>
      </c>
      <c r="S169" s="358">
        <f t="shared" si="140"/>
        <v>3.9772906935918277E-2</v>
      </c>
      <c r="T169" s="358">
        <f t="shared" si="140"/>
        <v>6.8175050837295151E-2</v>
      </c>
      <c r="U169" s="358">
        <f t="shared" si="140"/>
        <v>8.0314739897372436E-2</v>
      </c>
      <c r="V169" s="358">
        <f t="shared" si="140"/>
        <v>8.7246202171859202E-2</v>
      </c>
      <c r="W169" s="358">
        <f t="shared" si="140"/>
        <v>3.7932430595441005E-2</v>
      </c>
      <c r="X169" s="358">
        <f t="shared" si="140"/>
        <v>5.8926215953269509E-2</v>
      </c>
      <c r="Y169" s="358">
        <f t="shared" si="140"/>
        <v>3.2183848458894861E-2</v>
      </c>
      <c r="Z169" s="358">
        <f t="shared" si="140"/>
        <v>3.0748814638877228E-2</v>
      </c>
      <c r="AA169" s="358">
        <f t="shared" si="140"/>
        <v>2.9992625916030656E-2</v>
      </c>
      <c r="AB169" s="358">
        <f t="shared" ref="AB169" si="141">AB159/INDEX(INDPLAN_2030,$A169,AB$163-8)</f>
        <v>6.2713513522457326E-5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9.3493105636051274E-2</v>
      </c>
      <c r="M170" s="358">
        <f t="shared" si="142"/>
        <v>0.12210893496761131</v>
      </c>
      <c r="N170" s="358">
        <f t="shared" si="142"/>
        <v>0.14866932548063216</v>
      </c>
      <c r="O170" s="358">
        <f t="shared" si="142"/>
        <v>0.1481688742313805</v>
      </c>
      <c r="P170" s="403">
        <f t="shared" si="142"/>
        <v>9.905918653263146E-2</v>
      </c>
      <c r="Q170" s="358">
        <f t="shared" si="142"/>
        <v>9.7920253743552343E-2</v>
      </c>
      <c r="R170" s="358">
        <f t="shared" si="142"/>
        <v>5.8836331128903151E-2</v>
      </c>
      <c r="S170" s="358">
        <f t="shared" si="142"/>
        <v>6.6314566301938327E-2</v>
      </c>
      <c r="T170" s="358">
        <f t="shared" si="142"/>
        <v>6.924717739795648E-2</v>
      </c>
      <c r="U170" s="358">
        <f t="shared" si="142"/>
        <v>3.5086019995863735E-2</v>
      </c>
      <c r="V170" s="358">
        <f t="shared" si="142"/>
        <v>5.660548272241759E-2</v>
      </c>
      <c r="W170" s="358">
        <f t="shared" si="142"/>
        <v>5.8286111572677178E-2</v>
      </c>
      <c r="X170" s="358">
        <f t="shared" si="142"/>
        <v>4.074075285364559E-2</v>
      </c>
      <c r="Y170" s="358">
        <f t="shared" si="142"/>
        <v>3.0751062979756532E-2</v>
      </c>
      <c r="Z170" s="358">
        <f t="shared" si="142"/>
        <v>2.9571253608200475E-2</v>
      </c>
      <c r="AA170" s="358">
        <f t="shared" si="142"/>
        <v>2.8756019958014099E-2</v>
      </c>
      <c r="AB170" s="358">
        <f t="shared" ref="AB170" si="143">AB160/INDEX(INDPLAN_2030,$A170,AB$163-8)</f>
        <v>0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0.55303662745990245</v>
      </c>
      <c r="M171" s="25">
        <f t="shared" si="144"/>
        <v>0.68633175259578783</v>
      </c>
      <c r="N171" s="25">
        <f t="shared" si="144"/>
        <v>0.81111054840479135</v>
      </c>
      <c r="O171" s="25">
        <f t="shared" si="144"/>
        <v>0.5797547778902431</v>
      </c>
      <c r="P171" s="388">
        <f t="shared" si="144"/>
        <v>0.64968655775179018</v>
      </c>
      <c r="Q171" s="25">
        <f t="shared" si="144"/>
        <v>0.58250109101378289</v>
      </c>
      <c r="R171" s="25">
        <f t="shared" si="144"/>
        <v>0.43206544168817435</v>
      </c>
      <c r="S171" s="25">
        <f t="shared" si="144"/>
        <v>0.39337728484947221</v>
      </c>
      <c r="T171" s="25">
        <f t="shared" si="144"/>
        <v>0.40352808380752053</v>
      </c>
      <c r="U171" s="25">
        <f t="shared" si="144"/>
        <v>0.39398067771057699</v>
      </c>
      <c r="V171" s="25">
        <f t="shared" si="144"/>
        <v>0.40158712551791992</v>
      </c>
      <c r="W171" s="25">
        <f t="shared" si="144"/>
        <v>0.34184500539441443</v>
      </c>
      <c r="X171" s="25">
        <f t="shared" si="144"/>
        <v>0.23997809898027661</v>
      </c>
      <c r="Y171" s="25">
        <f t="shared" si="144"/>
        <v>0.18246628648980018</v>
      </c>
      <c r="Z171" s="25">
        <f t="shared" si="144"/>
        <v>0.16519782982298592</v>
      </c>
      <c r="AA171" s="25">
        <f t="shared" si="144"/>
        <v>0.15103254614514552</v>
      </c>
      <c r="AB171" s="25">
        <f t="shared" ref="AB171" si="145">SUM(AB164:AB170)</f>
        <v>1.1146710662912525E-3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6.5247013622210873E-2</v>
      </c>
      <c r="M175" s="178">
        <f t="shared" si="147"/>
        <v>7.2693131305107753E-2</v>
      </c>
      <c r="N175" s="178">
        <f t="shared" si="147"/>
        <v>7.8445105350049435E-2</v>
      </c>
      <c r="O175" s="178">
        <f t="shared" si="147"/>
        <v>0.13167343195760525</v>
      </c>
      <c r="P175" s="404">
        <f t="shared" si="147"/>
        <v>0.10501072643371959</v>
      </c>
      <c r="Q175" s="178">
        <f t="shared" si="147"/>
        <v>0.10172677007420894</v>
      </c>
      <c r="R175" s="178">
        <f t="shared" si="147"/>
        <v>0.11683254670013099</v>
      </c>
      <c r="S175" s="178">
        <f t="shared" si="147"/>
        <v>0.11877746846311751</v>
      </c>
      <c r="T175" s="178">
        <f t="shared" si="147"/>
        <v>0.10625159812537399</v>
      </c>
      <c r="U175" s="178">
        <f t="shared" si="147"/>
        <v>0.10366479890188537</v>
      </c>
      <c r="V175" s="178">
        <f t="shared" si="147"/>
        <v>9.3025184012785297E-2</v>
      </c>
      <c r="W175" s="178">
        <f t="shared" si="147"/>
        <v>9.7817173449166836E-2</v>
      </c>
      <c r="X175" s="178">
        <f t="shared" si="147"/>
        <v>0.13725969247373501</v>
      </c>
      <c r="Y175" s="178">
        <f t="shared" si="147"/>
        <v>0.16153054425072538</v>
      </c>
      <c r="Z175" s="178">
        <f t="shared" si="147"/>
        <v>0.13796103679100594</v>
      </c>
      <c r="AA175" s="178">
        <f t="shared" si="147"/>
        <v>0.11714497374828843</v>
      </c>
      <c r="AB175" s="178">
        <f t="shared" ref="AB175" si="148">AB164/AB$171</f>
        <v>0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0.12100192804470275</v>
      </c>
      <c r="M176" s="178">
        <f t="shared" si="149"/>
        <v>0.12829422333309815</v>
      </c>
      <c r="N176" s="178">
        <f t="shared" si="149"/>
        <v>0.1278721404064623</v>
      </c>
      <c r="O176" s="178">
        <f t="shared" si="149"/>
        <v>2.6441780308304203E-2</v>
      </c>
      <c r="P176" s="404">
        <f t="shared" si="149"/>
        <v>6.4799896016057179E-2</v>
      </c>
      <c r="Q176" s="178">
        <f t="shared" si="149"/>
        <v>8.9348162585566701E-2</v>
      </c>
      <c r="R176" s="178">
        <f t="shared" si="149"/>
        <v>0.11582676128308356</v>
      </c>
      <c r="S176" s="178">
        <f t="shared" si="149"/>
        <v>9.7110648571767003E-2</v>
      </c>
      <c r="T176" s="178">
        <f t="shared" si="149"/>
        <v>0.10050239705922208</v>
      </c>
      <c r="U176" s="178">
        <f t="shared" si="149"/>
        <v>8.8987068487399679E-2</v>
      </c>
      <c r="V176" s="178">
        <f t="shared" si="149"/>
        <v>0.10007248764287122</v>
      </c>
      <c r="W176" s="178">
        <f t="shared" si="149"/>
        <v>0.11622074871860458</v>
      </c>
      <c r="X176" s="178">
        <f t="shared" si="149"/>
        <v>5.0963437826310305E-2</v>
      </c>
      <c r="Y176" s="178">
        <f t="shared" si="149"/>
        <v>0</v>
      </c>
      <c r="Z176" s="178">
        <f t="shared" si="149"/>
        <v>0</v>
      </c>
      <c r="AA176" s="178">
        <f t="shared" si="149"/>
        <v>0</v>
      </c>
      <c r="AB176" s="178">
        <f t="shared" ref="AB176" si="150">AB165/AB$171</f>
        <v>0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9.9025160649915928E-2</v>
      </c>
      <c r="M177" s="178">
        <f t="shared" si="151"/>
        <v>9.4372133407876771E-2</v>
      </c>
      <c r="N177" s="178">
        <f t="shared" si="151"/>
        <v>9.4838593677294011E-2</v>
      </c>
      <c r="O177" s="178">
        <f t="shared" si="151"/>
        <v>0.12067430921954436</v>
      </c>
      <c r="P177" s="404">
        <f t="shared" si="151"/>
        <v>0.12827131892883833</v>
      </c>
      <c r="Q177" s="178">
        <f t="shared" si="151"/>
        <v>0.14099332351212165</v>
      </c>
      <c r="R177" s="178">
        <f t="shared" si="151"/>
        <v>0.16492494605876432</v>
      </c>
      <c r="S177" s="178">
        <f t="shared" si="151"/>
        <v>0.15550257610544485</v>
      </c>
      <c r="T177" s="178">
        <f t="shared" si="151"/>
        <v>0.14091894976185954</v>
      </c>
      <c r="U177" s="178">
        <f t="shared" si="151"/>
        <v>0.13595322720490188</v>
      </c>
      <c r="V177" s="178">
        <f t="shared" si="151"/>
        <v>0.11429718334065875</v>
      </c>
      <c r="W177" s="178">
        <f t="shared" si="151"/>
        <v>9.8343792727686896E-2</v>
      </c>
      <c r="X177" s="178">
        <f t="shared" si="151"/>
        <v>9.1924670424457469E-2</v>
      </c>
      <c r="Y177" s="178">
        <f t="shared" si="151"/>
        <v>0.12716964930103508</v>
      </c>
      <c r="Z177" s="178">
        <f t="shared" si="151"/>
        <v>0.10814124714738031</v>
      </c>
      <c r="AA177" s="178">
        <f t="shared" si="151"/>
        <v>8.3540807419010543E-2</v>
      </c>
      <c r="AB177" s="178">
        <f t="shared" ref="AB177" si="152">AB166/AB$171</f>
        <v>0.12637448945126656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0.19035861010870456</v>
      </c>
      <c r="M178" s="178">
        <f t="shared" si="153"/>
        <v>0.20782412573919121</v>
      </c>
      <c r="N178" s="178">
        <f t="shared" si="153"/>
        <v>0.18392336575638052</v>
      </c>
      <c r="O178" s="178">
        <f t="shared" si="153"/>
        <v>0.20851842111925725</v>
      </c>
      <c r="P178" s="404">
        <f t="shared" si="153"/>
        <v>0.22035355151476452</v>
      </c>
      <c r="Q178" s="178">
        <f t="shared" si="153"/>
        <v>0.24293144293951774</v>
      </c>
      <c r="R178" s="178">
        <f t="shared" si="153"/>
        <v>0.1128219733439188</v>
      </c>
      <c r="S178" s="178">
        <f t="shared" si="153"/>
        <v>0.20572867197964306</v>
      </c>
      <c r="T178" s="178">
        <f t="shared" si="153"/>
        <v>0.15696575535130544</v>
      </c>
      <c r="U178" s="178">
        <f t="shared" si="153"/>
        <v>0.21604135298083393</v>
      </c>
      <c r="V178" s="178">
        <f t="shared" si="153"/>
        <v>0.18193665932276931</v>
      </c>
      <c r="W178" s="178">
        <f t="shared" si="153"/>
        <v>0.2406941077621387</v>
      </c>
      <c r="X178" s="178">
        <f t="shared" si="153"/>
        <v>0.150090610726868</v>
      </c>
      <c r="Y178" s="178">
        <f t="shared" si="153"/>
        <v>0.18886046902557266</v>
      </c>
      <c r="Z178" s="178">
        <f t="shared" si="153"/>
        <v>0.20036945188955058</v>
      </c>
      <c r="AA178" s="178">
        <f t="shared" si="153"/>
        <v>0.21087437581500634</v>
      </c>
      <c r="AB178" s="178">
        <f t="shared" ref="AB178" si="154">AB167/AB$171</f>
        <v>0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0.16350943047528033</v>
      </c>
      <c r="M179" s="178">
        <f t="shared" si="155"/>
        <v>0.15347030390874258</v>
      </c>
      <c r="N179" s="178">
        <f t="shared" si="155"/>
        <v>0.14648892075857126</v>
      </c>
      <c r="O179" s="178">
        <f t="shared" si="155"/>
        <v>2.0557795135038821E-2</v>
      </c>
      <c r="P179" s="404">
        <f t="shared" si="155"/>
        <v>9.1837302935579512E-2</v>
      </c>
      <c r="Q179" s="178">
        <f t="shared" si="155"/>
        <v>0.12844423059207091</v>
      </c>
      <c r="R179" s="178">
        <f t="shared" si="155"/>
        <v>0.14163831322996043</v>
      </c>
      <c r="S179" s="178">
        <f t="shared" si="155"/>
        <v>0.15319685464230604</v>
      </c>
      <c r="T179" s="178">
        <f t="shared" si="155"/>
        <v>0.15480946762504236</v>
      </c>
      <c r="U179" s="178">
        <f t="shared" si="155"/>
        <v>0.16244385806171652</v>
      </c>
      <c r="V179" s="178">
        <f t="shared" si="155"/>
        <v>0.15246057573172625</v>
      </c>
      <c r="W179" s="178">
        <f t="shared" si="155"/>
        <v>0.16545584915342454</v>
      </c>
      <c r="X179" s="178">
        <f t="shared" si="155"/>
        <v>0.15444465241810945</v>
      </c>
      <c r="Y179" s="178">
        <f t="shared" si="155"/>
        <v>0.17752679138820027</v>
      </c>
      <c r="Z179" s="178">
        <f t="shared" si="155"/>
        <v>0.18838988244082402</v>
      </c>
      <c r="AA179" s="178">
        <f t="shared" si="155"/>
        <v>0.1994598027978467</v>
      </c>
      <c r="AB179" s="178">
        <f t="shared" ref="AB179" si="156">AB168/AB$171</f>
        <v>0.81736360924082707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0.19180376376459918</v>
      </c>
      <c r="M180" s="178">
        <f t="shared" si="157"/>
        <v>0.16543076000626342</v>
      </c>
      <c r="N180" s="178">
        <f t="shared" si="157"/>
        <v>0.18514079767081607</v>
      </c>
      <c r="O180" s="178">
        <f t="shared" si="157"/>
        <v>0.23656263114653245</v>
      </c>
      <c r="P180" s="404">
        <f t="shared" si="157"/>
        <v>0.23725493065591513</v>
      </c>
      <c r="Q180" s="178">
        <f t="shared" si="157"/>
        <v>0.12845294524805767</v>
      </c>
      <c r="R180" s="178">
        <f t="shared" si="157"/>
        <v>0.21178087689724667</v>
      </c>
      <c r="S180" s="178">
        <f t="shared" si="157"/>
        <v>0.10110626227728828</v>
      </c>
      <c r="T180" s="178">
        <f t="shared" si="157"/>
        <v>0.16894747496636212</v>
      </c>
      <c r="U180" s="178">
        <f t="shared" si="157"/>
        <v>0.20385451480534947</v>
      </c>
      <c r="V180" s="178">
        <f t="shared" si="157"/>
        <v>0.21725348405863185</v>
      </c>
      <c r="W180" s="178">
        <f t="shared" si="157"/>
        <v>0.11096382862658845</v>
      </c>
      <c r="X180" s="178">
        <f t="shared" si="157"/>
        <v>0.24554830713161269</v>
      </c>
      <c r="Y180" s="178">
        <f t="shared" si="157"/>
        <v>0.17638243797269326</v>
      </c>
      <c r="Z180" s="178">
        <f t="shared" si="157"/>
        <v>0.18613328438893803</v>
      </c>
      <c r="AA180" s="178">
        <f t="shared" si="157"/>
        <v>0.19858385944978441</v>
      </c>
      <c r="AB180" s="178">
        <f t="shared" ref="AB180" si="158">AB169/AB$171</f>
        <v>5.6261901307906481E-2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0.16905409333458646</v>
      </c>
      <c r="M181" s="178">
        <f t="shared" si="159"/>
        <v>0.17791532229972004</v>
      </c>
      <c r="N181" s="178">
        <f t="shared" si="159"/>
        <v>0.18329107638042641</v>
      </c>
      <c r="O181" s="178">
        <f t="shared" si="159"/>
        <v>0.25557163111371761</v>
      </c>
      <c r="P181" s="404">
        <f t="shared" si="159"/>
        <v>0.15247227351512568</v>
      </c>
      <c r="Q181" s="178">
        <f t="shared" si="159"/>
        <v>0.16810312504845659</v>
      </c>
      <c r="R181" s="178">
        <f t="shared" si="159"/>
        <v>0.13617458248689532</v>
      </c>
      <c r="S181" s="178">
        <f t="shared" si="159"/>
        <v>0.16857751796043316</v>
      </c>
      <c r="T181" s="178">
        <f t="shared" si="159"/>
        <v>0.17160435711083444</v>
      </c>
      <c r="U181" s="178">
        <f t="shared" si="159"/>
        <v>8.9055179557913131E-2</v>
      </c>
      <c r="V181" s="178">
        <f t="shared" si="159"/>
        <v>0.14095442589055734</v>
      </c>
      <c r="W181" s="178">
        <f t="shared" si="159"/>
        <v>0.17050449956239011</v>
      </c>
      <c r="X181" s="178">
        <f t="shared" si="159"/>
        <v>0.16976862899890713</v>
      </c>
      <c r="Y181" s="178">
        <f t="shared" si="159"/>
        <v>0.16853010806177343</v>
      </c>
      <c r="Z181" s="178">
        <f t="shared" si="159"/>
        <v>0.17900509734230102</v>
      </c>
      <c r="AA181" s="178">
        <f t="shared" si="159"/>
        <v>0.19039618077006359</v>
      </c>
      <c r="AB181" s="178">
        <f t="shared" ref="AB181" si="160">AB170/AB$171</f>
        <v>0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1.0000000000000002</v>
      </c>
      <c r="M182" s="310">
        <f t="shared" si="161"/>
        <v>1</v>
      </c>
      <c r="N182" s="310">
        <f t="shared" si="161"/>
        <v>1</v>
      </c>
      <c r="O182" s="310">
        <f t="shared" si="161"/>
        <v>1</v>
      </c>
      <c r="P182" s="405">
        <f t="shared" si="161"/>
        <v>0.99999999999999989</v>
      </c>
      <c r="Q182" s="310">
        <f t="shared" si="161"/>
        <v>1.0000000000000002</v>
      </c>
      <c r="R182" s="310">
        <f t="shared" si="161"/>
        <v>1</v>
      </c>
      <c r="S182" s="310">
        <f t="shared" si="161"/>
        <v>0.99999999999999989</v>
      </c>
      <c r="T182" s="310">
        <f t="shared" si="161"/>
        <v>0.99999999999999989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1</v>
      </c>
      <c r="Z182" s="310">
        <f t="shared" si="161"/>
        <v>1</v>
      </c>
      <c r="AA182" s="310">
        <f t="shared" si="161"/>
        <v>1</v>
      </c>
      <c r="AB182" s="310">
        <f t="shared" ref="AB182" si="162">SUM(AB175:AB181)</f>
        <v>1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264197.07708163111</v>
      </c>
      <c r="L190" s="77">
        <f t="shared" si="164"/>
        <v>362128.58885682578</v>
      </c>
      <c r="M190" s="77">
        <f t="shared" si="164"/>
        <v>455450.86558525567</v>
      </c>
      <c r="N190" s="77">
        <f t="shared" si="164"/>
        <v>570893.1482157415</v>
      </c>
      <c r="O190" s="77">
        <f t="shared" si="164"/>
        <v>1589726.5240972077</v>
      </c>
      <c r="P190" s="396">
        <f t="shared" si="164"/>
        <v>2076925.2007439744</v>
      </c>
      <c r="Q190" s="77">
        <f t="shared" si="164"/>
        <v>2562144.8511932525</v>
      </c>
      <c r="R190" s="77">
        <f t="shared" si="164"/>
        <v>2791316.4630379267</v>
      </c>
      <c r="S190" s="77">
        <f t="shared" si="164"/>
        <v>2660697.2304091174</v>
      </c>
      <c r="T190" s="77">
        <f t="shared" si="164"/>
        <v>2324958.2280038758</v>
      </c>
      <c r="U190" s="77">
        <f t="shared" si="164"/>
        <v>2465646.5162075418</v>
      </c>
      <c r="V190" s="77">
        <f t="shared" si="164"/>
        <v>2613183.1468978426</v>
      </c>
      <c r="W190" s="77">
        <f t="shared" si="164"/>
        <v>3540096.1960551017</v>
      </c>
      <c r="X190" s="77">
        <f t="shared" si="164"/>
        <v>6332324.8305947632</v>
      </c>
      <c r="Y190" s="77">
        <f t="shared" si="164"/>
        <v>9109388.6191398073</v>
      </c>
      <c r="Z190" s="77">
        <f t="shared" si="164"/>
        <v>9068510.1254323702</v>
      </c>
      <c r="AA190" s="77">
        <f t="shared" si="164"/>
        <v>8218129.0205645086</v>
      </c>
      <c r="AB190" s="77">
        <f t="shared" ref="AB190" si="165">MIN(AB$141*INDEX(Doli_Prior,1,AB$189)*AB175,AB145)</f>
        <v>0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354935.40808657382</v>
      </c>
      <c r="L191" s="77">
        <f t="shared" si="166"/>
        <v>671574.91230935231</v>
      </c>
      <c r="M191" s="77">
        <f t="shared" si="166"/>
        <v>803813.42800323106</v>
      </c>
      <c r="N191" s="77">
        <f t="shared" si="166"/>
        <v>930603.99982858321</v>
      </c>
      <c r="O191" s="77">
        <f t="shared" si="166"/>
        <v>319238.27666310436</v>
      </c>
      <c r="P191" s="396">
        <f t="shared" si="166"/>
        <v>1281626.5691322968</v>
      </c>
      <c r="Q191" s="77">
        <f t="shared" si="166"/>
        <v>2250370.6208816986</v>
      </c>
      <c r="R191" s="77">
        <f t="shared" si="166"/>
        <v>2767286.6402515266</v>
      </c>
      <c r="S191" s="77">
        <f t="shared" si="166"/>
        <v>2175345.5183157548</v>
      </c>
      <c r="T191" s="77">
        <f t="shared" si="166"/>
        <v>2199156.3336415319</v>
      </c>
      <c r="U191" s="77">
        <f t="shared" si="166"/>
        <v>2116539.6328134723</v>
      </c>
      <c r="V191" s="77">
        <f t="shared" si="166"/>
        <v>2811149.9154954888</v>
      </c>
      <c r="W191" s="77">
        <f t="shared" si="166"/>
        <v>4206139.0237903288</v>
      </c>
      <c r="X191" s="77">
        <f t="shared" si="166"/>
        <v>2351142.1086840178</v>
      </c>
      <c r="Y191" s="77">
        <f t="shared" si="166"/>
        <v>0</v>
      </c>
      <c r="Z191" s="77">
        <f t="shared" si="166"/>
        <v>0</v>
      </c>
      <c r="AA191" s="77">
        <f t="shared" si="166"/>
        <v>0</v>
      </c>
      <c r="AB191" s="77">
        <f t="shared" ref="AB191" si="167">MIN(AB$141*INDEX(Doli_Prior,1,AB$189)*AB176,AB146)</f>
        <v>0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752965.56772888359</v>
      </c>
      <c r="L192" s="77">
        <f t="shared" si="168"/>
        <v>549601.27209971496</v>
      </c>
      <c r="M192" s="77">
        <f t="shared" si="168"/>
        <v>591278.28277669195</v>
      </c>
      <c r="N192" s="77">
        <f t="shared" si="168"/>
        <v>690198.61819523678</v>
      </c>
      <c r="O192" s="77">
        <f t="shared" si="168"/>
        <v>1456931.3436379794</v>
      </c>
      <c r="P192" s="396">
        <f t="shared" si="168"/>
        <v>2536978.3055840861</v>
      </c>
      <c r="Q192" s="77">
        <f t="shared" si="168"/>
        <v>3551133.2722515543</v>
      </c>
      <c r="R192" s="77">
        <f t="shared" si="168"/>
        <v>3940320.8275605855</v>
      </c>
      <c r="S192" s="77">
        <f t="shared" si="168"/>
        <v>3483364.9758557975</v>
      </c>
      <c r="T192" s="77">
        <f t="shared" si="168"/>
        <v>3083536.4127314575</v>
      </c>
      <c r="U192" s="77">
        <f t="shared" si="168"/>
        <v>3233620.327978489</v>
      </c>
      <c r="V192" s="77">
        <f t="shared" si="168"/>
        <v>3210737.7847557073</v>
      </c>
      <c r="W192" s="77">
        <f t="shared" si="168"/>
        <v>3559155.0467550452</v>
      </c>
      <c r="X192" s="77">
        <f t="shared" si="168"/>
        <v>4240843.4885894684</v>
      </c>
      <c r="Y192" s="77">
        <f t="shared" si="168"/>
        <v>7171632.8414317677</v>
      </c>
      <c r="Z192" s="77">
        <f t="shared" si="168"/>
        <v>7108383.7693863725</v>
      </c>
      <c r="AA192" s="77">
        <f t="shared" si="168"/>
        <v>5860679.3948049545</v>
      </c>
      <c r="AB192" s="77">
        <f t="shared" ref="AB192" si="169">MIN(AB$141*INDEX(Doli_Prior,1,AB$189)*AB177,AB147)</f>
        <v>0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936524.23385969631</v>
      </c>
      <c r="L193" s="77">
        <f t="shared" si="170"/>
        <v>1056512.6436981601</v>
      </c>
      <c r="M193" s="77">
        <f t="shared" si="170"/>
        <v>1302099.3353571887</v>
      </c>
      <c r="N193" s="77">
        <f t="shared" si="170"/>
        <v>1338523.147346748</v>
      </c>
      <c r="O193" s="77">
        <f t="shared" si="170"/>
        <v>2517495.4422307699</v>
      </c>
      <c r="P193" s="396">
        <f t="shared" si="170"/>
        <v>4358200.9167731386</v>
      </c>
      <c r="Q193" s="77">
        <f t="shared" si="170"/>
        <v>6118601.2813183581</v>
      </c>
      <c r="R193" s="77">
        <f t="shared" si="170"/>
        <v>2695497.4489737251</v>
      </c>
      <c r="S193" s="77">
        <f t="shared" si="170"/>
        <v>4608464.1711483663</v>
      </c>
      <c r="T193" s="77">
        <f t="shared" si="170"/>
        <v>3434666.6860318007</v>
      </c>
      <c r="U193" s="77">
        <f t="shared" si="170"/>
        <v>5138500.3875627927</v>
      </c>
      <c r="V193" s="77">
        <f t="shared" si="170"/>
        <v>5110807.5408892697</v>
      </c>
      <c r="W193" s="77">
        <f t="shared" si="170"/>
        <v>8710947.8351920377</v>
      </c>
      <c r="X193" s="77">
        <f t="shared" si="170"/>
        <v>6924265.1212171745</v>
      </c>
      <c r="Y193" s="77">
        <f t="shared" si="170"/>
        <v>10650638.336713411</v>
      </c>
      <c r="Z193" s="77">
        <f t="shared" si="170"/>
        <v>12004051.266772218</v>
      </c>
      <c r="AA193" s="77">
        <f t="shared" si="170"/>
        <v>3695272.9346607625</v>
      </c>
      <c r="AB193" s="77">
        <f t="shared" ref="AB193" si="171">MIN(AB$141*INDEX(Doli_Prior,1,AB$189)*AB178,AB148)</f>
        <v>0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917760.51575915329</v>
      </c>
      <c r="L194" s="77">
        <f t="shared" si="172"/>
        <v>907496.54329987976</v>
      </c>
      <c r="M194" s="77">
        <f t="shared" si="172"/>
        <v>961551.40797955543</v>
      </c>
      <c r="N194" s="77">
        <f t="shared" si="172"/>
        <v>1066089.729593745</v>
      </c>
      <c r="O194" s="77">
        <f t="shared" si="172"/>
        <v>248199.4409749273</v>
      </c>
      <c r="P194" s="396">
        <f t="shared" si="172"/>
        <v>1816378.3387943134</v>
      </c>
      <c r="Q194" s="77">
        <f t="shared" si="172"/>
        <v>3235065.1046610703</v>
      </c>
      <c r="R194" s="77">
        <f t="shared" si="172"/>
        <v>3383965.9126018854</v>
      </c>
      <c r="S194" s="77">
        <f t="shared" si="172"/>
        <v>3431715.2245145044</v>
      </c>
      <c r="T194" s="77">
        <f t="shared" si="172"/>
        <v>3387483.5943929949</v>
      </c>
      <c r="U194" s="77">
        <f t="shared" si="172"/>
        <v>3863694.6866435218</v>
      </c>
      <c r="V194" s="77">
        <f t="shared" si="172"/>
        <v>4282790.8517088499</v>
      </c>
      <c r="W194" s="77">
        <f t="shared" si="172"/>
        <v>5988003.9623869741</v>
      </c>
      <c r="X194" s="77">
        <f t="shared" si="172"/>
        <v>5312100.6774535337</v>
      </c>
      <c r="Y194" s="77">
        <f t="shared" si="172"/>
        <v>4305711.2487288946</v>
      </c>
      <c r="Z194" s="77">
        <f t="shared" si="172"/>
        <v>3555276.6393974572</v>
      </c>
      <c r="AA194" s="77">
        <f t="shared" si="172"/>
        <v>1083852.3111994676</v>
      </c>
      <c r="AB194" s="77">
        <f t="shared" ref="AB194" si="173">MIN(AB$141*INDEX(Doli_Prior,1,AB$189)*AB179,AB149)</f>
        <v>0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762189.3449682116</v>
      </c>
      <c r="L195" s="77">
        <f t="shared" si="174"/>
        <v>1064533.4162214906</v>
      </c>
      <c r="M195" s="77">
        <f t="shared" si="174"/>
        <v>1036488.3378463743</v>
      </c>
      <c r="N195" s="77">
        <f t="shared" si="174"/>
        <v>1347383.1461353146</v>
      </c>
      <c r="O195" s="77">
        <f t="shared" si="174"/>
        <v>2856080.2566834413</v>
      </c>
      <c r="P195" s="396">
        <f t="shared" si="174"/>
        <v>4692480.10384019</v>
      </c>
      <c r="Q195" s="77">
        <f t="shared" si="174"/>
        <v>3235284.596648775</v>
      </c>
      <c r="R195" s="77">
        <f t="shared" si="174"/>
        <v>5059783.9808898931</v>
      </c>
      <c r="S195" s="77">
        <f t="shared" si="174"/>
        <v>2264850.0216329503</v>
      </c>
      <c r="T195" s="77">
        <f t="shared" si="174"/>
        <v>3696846.2494092002</v>
      </c>
      <c r="U195" s="77">
        <f t="shared" si="174"/>
        <v>4848638.8780699903</v>
      </c>
      <c r="V195" s="77">
        <f t="shared" si="174"/>
        <v>6102897.2871349389</v>
      </c>
      <c r="W195" s="77">
        <f t="shared" si="174"/>
        <v>4015886.1043437957</v>
      </c>
      <c r="X195" s="77">
        <f t="shared" si="174"/>
        <v>11328100.874607107</v>
      </c>
      <c r="Y195" s="77">
        <f t="shared" si="174"/>
        <v>9946949.5415717307</v>
      </c>
      <c r="Z195" s="77">
        <f t="shared" si="174"/>
        <v>8390101.3865471222</v>
      </c>
      <c r="AA195" s="77">
        <f t="shared" si="174"/>
        <v>2533405.9293215908</v>
      </c>
      <c r="AB195" s="77">
        <f t="shared" ref="AB195" si="175">MIN(AB$141*INDEX(Doli_Prior,1,AB$189)*AB180,AB150)</f>
        <v>0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712947.84343901824</v>
      </c>
      <c r="L196" s="77">
        <f t="shared" si="176"/>
        <v>938270.07338898524</v>
      </c>
      <c r="M196" s="77">
        <f t="shared" si="176"/>
        <v>1114708.9977756066</v>
      </c>
      <c r="N196" s="77">
        <f t="shared" si="176"/>
        <v>1333921.5897248792</v>
      </c>
      <c r="O196" s="77">
        <f t="shared" si="176"/>
        <v>3085580.7033196832</v>
      </c>
      <c r="P196" s="396">
        <f t="shared" si="176"/>
        <v>3015630.098304003</v>
      </c>
      <c r="Q196" s="77">
        <f t="shared" si="176"/>
        <v>4233935.2364987377</v>
      </c>
      <c r="R196" s="77">
        <f t="shared" si="176"/>
        <v>3253428.6436346327</v>
      </c>
      <c r="S196" s="77">
        <f t="shared" si="176"/>
        <v>3776252.6929578851</v>
      </c>
      <c r="T196" s="77">
        <f t="shared" si="176"/>
        <v>3754983.1632214389</v>
      </c>
      <c r="U196" s="77">
        <f t="shared" si="176"/>
        <v>2118159.641008208</v>
      </c>
      <c r="V196" s="77">
        <f t="shared" si="176"/>
        <v>3959570.0253303568</v>
      </c>
      <c r="W196" s="77">
        <f t="shared" si="176"/>
        <v>6170719.4046531422</v>
      </c>
      <c r="X196" s="77">
        <f t="shared" si="176"/>
        <v>7832088.8346119486</v>
      </c>
      <c r="Y196" s="77">
        <f t="shared" si="176"/>
        <v>6250383.69576337</v>
      </c>
      <c r="Z196" s="77">
        <f t="shared" si="176"/>
        <v>5398423.7440254409</v>
      </c>
      <c r="AA196" s="77">
        <f t="shared" si="176"/>
        <v>1605961.5037570707</v>
      </c>
      <c r="AB196" s="77">
        <f t="shared" ref="AB196" si="177">MIN(AB$141*INDEX(Doli_Prior,1,AB$189)*AB181,AB151)</f>
        <v>0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4701519.9909231681</v>
      </c>
      <c r="L197" s="77">
        <f t="shared" si="178"/>
        <v>5550117.4498744095</v>
      </c>
      <c r="M197" s="21">
        <f t="shared" si="178"/>
        <v>6265390.655323904</v>
      </c>
      <c r="N197" s="21">
        <f t="shared" si="178"/>
        <v>7277613.3790402487</v>
      </c>
      <c r="O197" s="21">
        <f t="shared" si="178"/>
        <v>12073251.987607114</v>
      </c>
      <c r="P197" s="391">
        <f t="shared" si="178"/>
        <v>19778219.533172004</v>
      </c>
      <c r="Q197" s="21">
        <f t="shared" si="178"/>
        <v>25186534.963453449</v>
      </c>
      <c r="R197" s="21">
        <f t="shared" si="178"/>
        <v>23891599.916950174</v>
      </c>
      <c r="S197" s="21">
        <f t="shared" si="178"/>
        <v>22400689.834834374</v>
      </c>
      <c r="T197" s="21">
        <f t="shared" si="178"/>
        <v>21881630.667432297</v>
      </c>
      <c r="U197" s="21">
        <f t="shared" si="178"/>
        <v>23784800.070284016</v>
      </c>
      <c r="V197" s="21">
        <f t="shared" si="178"/>
        <v>28091136.552212454</v>
      </c>
      <c r="W197" s="21">
        <f t="shared" si="178"/>
        <v>36190947.573176421</v>
      </c>
      <c r="X197" s="21">
        <f t="shared" si="178"/>
        <v>44320865.93575801</v>
      </c>
      <c r="Y197" s="21">
        <f t="shared" si="178"/>
        <v>47434704.283348985</v>
      </c>
      <c r="Z197" s="21">
        <f t="shared" si="178"/>
        <v>45524746.931560978</v>
      </c>
      <c r="AA197" s="21">
        <f t="shared" si="178"/>
        <v>22997301.094308354</v>
      </c>
      <c r="AB197" s="21">
        <f t="shared" ref="AB197" si="179">SUM(AB190:AB196)</f>
        <v>0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28504494.983920921</v>
      </c>
      <c r="L200" s="27">
        <f t="shared" si="180"/>
        <v>68161825.480473757</v>
      </c>
      <c r="M200" s="27">
        <f t="shared" si="180"/>
        <v>121698868.41537008</v>
      </c>
      <c r="N200" s="27">
        <f t="shared" si="180"/>
        <v>190734407.67604798</v>
      </c>
      <c r="O200" s="27">
        <f t="shared" si="180"/>
        <v>197214254.12626454</v>
      </c>
      <c r="P200" s="391">
        <f t="shared" si="180"/>
        <v>184777458.23468885</v>
      </c>
      <c r="Q200" s="27">
        <f t="shared" si="180"/>
        <v>163001387.11459333</v>
      </c>
      <c r="R200" s="27">
        <f t="shared" si="180"/>
        <v>160718881.90585062</v>
      </c>
      <c r="S200" s="27">
        <f t="shared" si="180"/>
        <v>155195356.03776339</v>
      </c>
      <c r="T200" s="27">
        <f t="shared" si="180"/>
        <v>156157353.78288689</v>
      </c>
      <c r="U200" s="27">
        <f t="shared" si="180"/>
        <v>146478554.21829262</v>
      </c>
      <c r="V200" s="27">
        <f t="shared" si="180"/>
        <v>131352196.09649782</v>
      </c>
      <c r="W200" s="27">
        <f t="shared" si="180"/>
        <v>144626766.98541427</v>
      </c>
      <c r="X200" s="27">
        <f t="shared" si="180"/>
        <v>129926494.31496416</v>
      </c>
      <c r="Y200" s="27">
        <f t="shared" si="180"/>
        <v>96110099.58836703</v>
      </c>
      <c r="Z200" s="27">
        <f t="shared" si="180"/>
        <v>65394080.29846999</v>
      </c>
      <c r="AA200" s="27">
        <f t="shared" si="180"/>
        <v>6343273.704831141</v>
      </c>
      <c r="AB200" s="27">
        <f t="shared" ref="AB200" si="181">AB145-AB190</f>
        <v>0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3554471.3232373269</v>
      </c>
      <c r="L201" s="27">
        <f t="shared" si="182"/>
        <v>5367496.6754048076</v>
      </c>
      <c r="M201" s="27">
        <f t="shared" si="182"/>
        <v>7557639.4984426834</v>
      </c>
      <c r="N201" s="27">
        <f t="shared" si="182"/>
        <v>9989433.181127375</v>
      </c>
      <c r="O201" s="27">
        <f t="shared" si="182"/>
        <v>5364081.1543738171</v>
      </c>
      <c r="P201" s="391">
        <f t="shared" si="182"/>
        <v>5640802.3549371753</v>
      </c>
      <c r="Q201" s="27">
        <f t="shared" si="182"/>
        <v>4998832.5569398217</v>
      </c>
      <c r="R201" s="27">
        <f t="shared" si="182"/>
        <v>4206089.0422285758</v>
      </c>
      <c r="S201" s="27">
        <f t="shared" si="182"/>
        <v>5445343.3683836423</v>
      </c>
      <c r="T201" s="27">
        <f t="shared" si="182"/>
        <v>5508485.6286426643</v>
      </c>
      <c r="U201" s="27">
        <f t="shared" si="182"/>
        <v>6579707.711363934</v>
      </c>
      <c r="V201" s="27">
        <f t="shared" si="182"/>
        <v>6518640.3965443093</v>
      </c>
      <c r="W201" s="27">
        <f t="shared" si="182"/>
        <v>2024948.8225291679</v>
      </c>
      <c r="X201" s="27">
        <f t="shared" si="182"/>
        <v>3282977.1108546439</v>
      </c>
      <c r="Y201" s="27">
        <f t="shared" si="182"/>
        <v>4497861.4538987475</v>
      </c>
      <c r="Z201" s="27">
        <f t="shared" si="182"/>
        <v>3449356.594678076</v>
      </c>
      <c r="AA201" s="27">
        <f t="shared" si="182"/>
        <v>1019346.9918896649</v>
      </c>
      <c r="AB201" s="27">
        <f t="shared" ref="AB201" si="183">AB146-AB191</f>
        <v>0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12777058.295564596</v>
      </c>
      <c r="L202" s="27">
        <f t="shared" si="184"/>
        <v>17284789.969512898</v>
      </c>
      <c r="M202" s="27">
        <f t="shared" si="184"/>
        <v>22307222.077843517</v>
      </c>
      <c r="N202" s="27">
        <f t="shared" si="184"/>
        <v>28122035.79505888</v>
      </c>
      <c r="O202" s="27">
        <f t="shared" si="184"/>
        <v>29036453.848419297</v>
      </c>
      <c r="P202" s="391">
        <f t="shared" si="184"/>
        <v>28595434.040448315</v>
      </c>
      <c r="Q202" s="27">
        <f t="shared" si="184"/>
        <v>27162775.384061921</v>
      </c>
      <c r="R202" s="27">
        <f t="shared" si="184"/>
        <v>29727495.8681692</v>
      </c>
      <c r="S202" s="27">
        <f t="shared" si="184"/>
        <v>33494774.674426593</v>
      </c>
      <c r="T202" s="27">
        <f t="shared" si="184"/>
        <v>37322019.13007687</v>
      </c>
      <c r="U202" s="27">
        <f t="shared" si="184"/>
        <v>38152278.935498029</v>
      </c>
      <c r="V202" s="27">
        <f t="shared" si="184"/>
        <v>36879935.348160774</v>
      </c>
      <c r="W202" s="27">
        <f t="shared" si="184"/>
        <v>34708083.674440533</v>
      </c>
      <c r="X202" s="27">
        <f t="shared" si="184"/>
        <v>31292059.409037601</v>
      </c>
      <c r="Y202" s="27">
        <f t="shared" si="184"/>
        <v>21752243.087791368</v>
      </c>
      <c r="Z202" s="27">
        <f t="shared" si="184"/>
        <v>15311995.52512183</v>
      </c>
      <c r="AA202" s="27">
        <f t="shared" si="184"/>
        <v>810152.45208051801</v>
      </c>
      <c r="AB202" s="27">
        <f t="shared" ref="AB202" si="185">AB147-AB192</f>
        <v>0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3413335.10090579</v>
      </c>
      <c r="L203" s="27">
        <f t="shared" si="186"/>
        <v>5362538.7021876667</v>
      </c>
      <c r="M203" s="27">
        <f t="shared" si="186"/>
        <v>7880286.2073480189</v>
      </c>
      <c r="N203" s="27">
        <f t="shared" si="186"/>
        <v>10655812.366866041</v>
      </c>
      <c r="O203" s="27">
        <f t="shared" si="186"/>
        <v>9564197.553014094</v>
      </c>
      <c r="P203" s="391">
        <f t="shared" si="186"/>
        <v>8736299.9129051492</v>
      </c>
      <c r="Q203" s="27">
        <f t="shared" si="186"/>
        <v>7320222.816590949</v>
      </c>
      <c r="R203" s="27">
        <f t="shared" si="186"/>
        <v>9883802.6263025459</v>
      </c>
      <c r="S203" s="27">
        <f t="shared" si="186"/>
        <v>11026568.031625263</v>
      </c>
      <c r="T203" s="27">
        <f t="shared" si="186"/>
        <v>13699589.03259249</v>
      </c>
      <c r="U203" s="27">
        <f t="shared" si="186"/>
        <v>14367458.044605907</v>
      </c>
      <c r="V203" s="27">
        <f t="shared" si="186"/>
        <v>14573871.104691103</v>
      </c>
      <c r="W203" s="27">
        <f t="shared" si="186"/>
        <v>12327687.187266065</v>
      </c>
      <c r="X203" s="27">
        <f t="shared" si="186"/>
        <v>10789241.653731348</v>
      </c>
      <c r="Y203" s="27">
        <f t="shared" si="186"/>
        <v>4076720.249582652</v>
      </c>
      <c r="Z203" s="27">
        <f t="shared" si="186"/>
        <v>0</v>
      </c>
      <c r="AA203" s="27">
        <f t="shared" si="186"/>
        <v>0</v>
      </c>
      <c r="AB203" s="27">
        <f t="shared" ref="AB203" si="187">AB148-AB193</f>
        <v>0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763595.63282244722</v>
      </c>
      <c r="L204" s="27">
        <f t="shared" si="188"/>
        <v>1523686.3253266686</v>
      </c>
      <c r="M204" s="27">
        <f t="shared" si="188"/>
        <v>2411350.5946286139</v>
      </c>
      <c r="N204" s="27">
        <f t="shared" si="188"/>
        <v>3447058.7247837945</v>
      </c>
      <c r="O204" s="27">
        <f t="shared" si="188"/>
        <v>2347031.7094051344</v>
      </c>
      <c r="P204" s="391">
        <f t="shared" si="188"/>
        <v>1755746.1056892355</v>
      </c>
      <c r="Q204" s="27">
        <f t="shared" si="188"/>
        <v>716415.84034125181</v>
      </c>
      <c r="R204" s="27">
        <f t="shared" si="188"/>
        <v>847939.95514885429</v>
      </c>
      <c r="S204" s="27">
        <f t="shared" si="188"/>
        <v>1405924.0225327075</v>
      </c>
      <c r="T204" s="27">
        <f t="shared" si="188"/>
        <v>2118749.1492502592</v>
      </c>
      <c r="U204" s="27">
        <f t="shared" si="188"/>
        <v>2028205.4428824498</v>
      </c>
      <c r="V204" s="27">
        <f t="shared" si="188"/>
        <v>1717011.0482382365</v>
      </c>
      <c r="W204" s="27">
        <f t="shared" si="188"/>
        <v>263967.70561801549</v>
      </c>
      <c r="X204" s="27">
        <f t="shared" si="188"/>
        <v>0</v>
      </c>
      <c r="Y204" s="27">
        <f t="shared" si="188"/>
        <v>0</v>
      </c>
      <c r="Z204" s="27">
        <f t="shared" si="188"/>
        <v>0</v>
      </c>
      <c r="AA204" s="27">
        <f t="shared" si="188"/>
        <v>0</v>
      </c>
      <c r="AB204" s="27">
        <f t="shared" ref="AB204" si="189">AB149-AB194</f>
        <v>0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3227308.9358878667</v>
      </c>
      <c r="L205" s="27">
        <f t="shared" si="190"/>
        <v>6219283.6798449121</v>
      </c>
      <c r="M205" s="27">
        <f t="shared" si="190"/>
        <v>8906993.0233428162</v>
      </c>
      <c r="N205" s="27">
        <f t="shared" si="190"/>
        <v>13944250.749732688</v>
      </c>
      <c r="O205" s="27">
        <f t="shared" si="190"/>
        <v>12725384.029496852</v>
      </c>
      <c r="P205" s="391">
        <f t="shared" si="190"/>
        <v>12608619.635224637</v>
      </c>
      <c r="Q205" s="27">
        <f t="shared" si="190"/>
        <v>7725467.5193115249</v>
      </c>
      <c r="R205" s="27">
        <f t="shared" si="190"/>
        <v>9064752.8449438512</v>
      </c>
      <c r="S205" s="27">
        <f t="shared" si="190"/>
        <v>8050914.8046572879</v>
      </c>
      <c r="T205" s="27">
        <f t="shared" si="190"/>
        <v>11410734.619557397</v>
      </c>
      <c r="U205" s="27">
        <f t="shared" si="190"/>
        <v>12736240.965811156</v>
      </c>
      <c r="V205" s="27">
        <f t="shared" si="190"/>
        <v>13008140.454659112</v>
      </c>
      <c r="W205" s="27">
        <f t="shared" si="190"/>
        <v>9421102.3719385155</v>
      </c>
      <c r="X205" s="27">
        <f t="shared" si="190"/>
        <v>4328017.4349886533</v>
      </c>
      <c r="Y205" s="27">
        <f t="shared" si="190"/>
        <v>52680.49605451338</v>
      </c>
      <c r="Z205" s="27">
        <f t="shared" si="190"/>
        <v>0</v>
      </c>
      <c r="AA205" s="27">
        <f t="shared" si="190"/>
        <v>0</v>
      </c>
      <c r="AB205" s="27">
        <f t="shared" ref="AB205" si="191">AB150-AB195</f>
        <v>0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2273331.6204422959</v>
      </c>
      <c r="L206" s="27">
        <f t="shared" si="192"/>
        <v>4687011.4533582898</v>
      </c>
      <c r="M206" s="27">
        <f t="shared" si="192"/>
        <v>7928710.461954318</v>
      </c>
      <c r="N206" s="27">
        <f t="shared" si="192"/>
        <v>12144552.332217662</v>
      </c>
      <c r="O206" s="27">
        <f t="shared" si="192"/>
        <v>11514640.572982607</v>
      </c>
      <c r="P206" s="391">
        <f t="shared" si="192"/>
        <v>7565061.912663348</v>
      </c>
      <c r="Q206" s="27">
        <f t="shared" si="192"/>
        <v>6404962.9114823267</v>
      </c>
      <c r="R206" s="27">
        <f t="shared" si="192"/>
        <v>4838450.4160181396</v>
      </c>
      <c r="S206" s="27">
        <f t="shared" si="192"/>
        <v>6219065.8282035254</v>
      </c>
      <c r="T206" s="27">
        <f t="shared" si="192"/>
        <v>7736620.3914492186</v>
      </c>
      <c r="U206" s="27">
        <f t="shared" si="192"/>
        <v>5048869.3507328499</v>
      </c>
      <c r="V206" s="27">
        <f t="shared" si="192"/>
        <v>6539282.8832969442</v>
      </c>
      <c r="W206" s="27">
        <f t="shared" si="192"/>
        <v>5804953.9312046831</v>
      </c>
      <c r="X206" s="27">
        <f t="shared" si="192"/>
        <v>1120894.4991984349</v>
      </c>
      <c r="Y206" s="27">
        <f t="shared" si="192"/>
        <v>0</v>
      </c>
      <c r="Z206" s="27">
        <f t="shared" si="192"/>
        <v>0</v>
      </c>
      <c r="AA206" s="27">
        <f t="shared" si="192"/>
        <v>0</v>
      </c>
      <c r="AB206" s="27">
        <f t="shared" ref="AB206" si="193">AB151-AB196</f>
        <v>0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54513595.892781235</v>
      </c>
      <c r="L207" s="76">
        <f t="shared" si="194"/>
        <v>108606632.286109</v>
      </c>
      <c r="M207" s="76">
        <f t="shared" si="194"/>
        <v>178691070.27893004</v>
      </c>
      <c r="N207" s="76">
        <f t="shared" si="194"/>
        <v>269037550.82583439</v>
      </c>
      <c r="O207" s="76">
        <f t="shared" si="194"/>
        <v>267766042.99395636</v>
      </c>
      <c r="P207" s="390">
        <f t="shared" si="194"/>
        <v>249679422.19655669</v>
      </c>
      <c r="Q207" s="76">
        <f t="shared" si="194"/>
        <v>217330064.1433211</v>
      </c>
      <c r="R207" s="76">
        <f t="shared" si="194"/>
        <v>219287412.65866175</v>
      </c>
      <c r="S207" s="76">
        <f t="shared" si="194"/>
        <v>220837946.7675924</v>
      </c>
      <c r="T207" s="76">
        <f t="shared" si="194"/>
        <v>233953551.73445579</v>
      </c>
      <c r="U207" s="76">
        <f t="shared" si="194"/>
        <v>225391314.66918698</v>
      </c>
      <c r="V207" s="76">
        <f t="shared" si="194"/>
        <v>210589077.33208829</v>
      </c>
      <c r="W207" s="76">
        <f t="shared" si="194"/>
        <v>209177510.67841125</v>
      </c>
      <c r="X207" s="76">
        <f t="shared" si="194"/>
        <v>180739684.42277482</v>
      </c>
      <c r="Y207" s="76">
        <f t="shared" si="194"/>
        <v>126489604.8756943</v>
      </c>
      <c r="Z207" s="76">
        <f t="shared" si="194"/>
        <v>84155432.418269902</v>
      </c>
      <c r="AA207" s="38">
        <f t="shared" si="194"/>
        <v>8172773.148801324</v>
      </c>
      <c r="AB207" s="38">
        <f t="shared" ref="AB207" si="195">SUM(AB200:AB206)</f>
        <v>0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2014937.1389670726</v>
      </c>
      <c r="L209" s="76">
        <f t="shared" si="196"/>
        <v>2378621.7642318895</v>
      </c>
      <c r="M209" s="38">
        <f t="shared" si="196"/>
        <v>2685167.4237102456</v>
      </c>
      <c r="N209" s="38">
        <f t="shared" si="196"/>
        <v>3118977.1624458209</v>
      </c>
      <c r="O209" s="38">
        <f t="shared" si="196"/>
        <v>5174250.8518316224</v>
      </c>
      <c r="P209" s="390">
        <f t="shared" si="196"/>
        <v>8476379.7999308631</v>
      </c>
      <c r="Q209" s="38">
        <f t="shared" si="196"/>
        <v>10794229.270051472</v>
      </c>
      <c r="R209" s="38">
        <f t="shared" si="196"/>
        <v>10239257.107264362</v>
      </c>
      <c r="S209" s="38">
        <f t="shared" si="196"/>
        <v>9600295.6435004547</v>
      </c>
      <c r="T209" s="38">
        <f t="shared" si="196"/>
        <v>9377841.7146138512</v>
      </c>
      <c r="U209" s="38">
        <f t="shared" si="196"/>
        <v>10193485.744407438</v>
      </c>
      <c r="V209" s="38">
        <f t="shared" si="196"/>
        <v>12039058.522376768</v>
      </c>
      <c r="W209" s="38">
        <f t="shared" si="196"/>
        <v>15510406.102789901</v>
      </c>
      <c r="X209" s="38">
        <f t="shared" si="196"/>
        <v>21584704.493463948</v>
      </c>
      <c r="Y209" s="38">
        <f t="shared" si="196"/>
        <v>33128463.341825597</v>
      </c>
      <c r="Z209" s="38">
        <f t="shared" si="196"/>
        <v>48378682.371660665</v>
      </c>
      <c r="AA209" s="38">
        <f t="shared" si="196"/>
        <v>77221973.702052146</v>
      </c>
      <c r="AB209" s="38">
        <f t="shared" ref="AB209" si="197">AB141-AB197</f>
        <v>153647810.07906795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0.19180376376459918</v>
      </c>
      <c r="M214" s="3">
        <f t="shared" si="198"/>
        <v>0.20782412573919121</v>
      </c>
      <c r="N214" s="3">
        <f t="shared" si="198"/>
        <v>0.18514079767081607</v>
      </c>
      <c r="O214" s="3">
        <f t="shared" si="198"/>
        <v>0.25557163111371761</v>
      </c>
      <c r="P214" s="387">
        <f t="shared" si="198"/>
        <v>0.23725493065591513</v>
      </c>
      <c r="Q214" s="3">
        <f t="shared" si="198"/>
        <v>0.24293144293951774</v>
      </c>
      <c r="R214" s="3">
        <f t="shared" si="198"/>
        <v>0.21178087689724667</v>
      </c>
      <c r="S214" s="3">
        <f t="shared" si="198"/>
        <v>0.20572867197964306</v>
      </c>
      <c r="T214" s="3">
        <f t="shared" si="198"/>
        <v>0.17160435711083444</v>
      </c>
      <c r="U214" s="3">
        <f t="shared" si="198"/>
        <v>0.21604135298083393</v>
      </c>
      <c r="V214" s="3">
        <f t="shared" si="198"/>
        <v>0.21725348405863185</v>
      </c>
      <c r="W214" s="3">
        <f t="shared" si="198"/>
        <v>0.2406941077621387</v>
      </c>
      <c r="X214" s="3">
        <f t="shared" si="198"/>
        <v>0.24554830713161269</v>
      </c>
      <c r="Y214" s="3">
        <f t="shared" si="198"/>
        <v>0.18886046902557266</v>
      </c>
      <c r="Z214" s="3">
        <f t="shared" si="198"/>
        <v>0.20036945188955058</v>
      </c>
      <c r="AA214" s="3">
        <f t="shared" si="198"/>
        <v>0.21087437581500634</v>
      </c>
      <c r="AB214" s="3">
        <f t="shared" ref="AB214" si="199">MAX(AB175:AB181)</f>
        <v>0.81736360924082707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6</v>
      </c>
      <c r="O215" s="313">
        <f>VLOOKUP(O214,O$175:$AC$181,$A$212-N212,FALSE)</f>
        <v>7</v>
      </c>
      <c r="P215" s="407">
        <f>VLOOKUP(P214,P$175:$AC$181,$A$212-O212,FALSE)</f>
        <v>6</v>
      </c>
      <c r="Q215" s="313">
        <f>VLOOKUP(Q214,Q$175:$AC$181,$A$212-P212,FALSE)</f>
        <v>4</v>
      </c>
      <c r="R215" s="313">
        <f>VLOOKUP(R214,R$175:$AC$181,$A$212-Q212,FALSE)</f>
        <v>6</v>
      </c>
      <c r="S215" s="313">
        <f>VLOOKUP(S214,S$175:$AC$181,$A$212-R212,FALSE)</f>
        <v>4</v>
      </c>
      <c r="T215" s="313">
        <f>VLOOKUP(T214,T$175:$AC$181,$A$212-S212,FALSE)</f>
        <v>7</v>
      </c>
      <c r="U215" s="313">
        <f>VLOOKUP(U214,U$175:$AC$181,$A$212-T212,FALSE)</f>
        <v>4</v>
      </c>
      <c r="V215" s="313">
        <f>VLOOKUP(V214,V$175:$AC$181,$A$212-U212,FALSE)</f>
        <v>6</v>
      </c>
      <c r="W215" s="313">
        <f>VLOOKUP(W214,W$175:$AC$181,$A$212-V212,FALSE)</f>
        <v>4</v>
      </c>
      <c r="X215" s="313">
        <f>VLOOKUP(X214,X$175:$AC$181,$A$212-W212,FALSE)</f>
        <v>6</v>
      </c>
      <c r="Y215" s="313">
        <f>VLOOKUP(Y214,Y$175:$AC$181,$A$212-X212,FALSE)</f>
        <v>4</v>
      </c>
      <c r="Z215" s="313">
        <f>VLOOKUP(Z214,Z$175:$AC$181,$A$212-Y212,FALSE)</f>
        <v>4</v>
      </c>
      <c r="AA215" s="313">
        <f>VLOOKUP(AA214,AA$175:$AC$181,$A$212-Z212,FALSE)</f>
        <v>4</v>
      </c>
      <c r="AB215" s="313">
        <f>VLOOKUP(AB214,AB$175:$AC$181,$A$212-AA212,FALSE)</f>
        <v>5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2014937.1389670726</v>
      </c>
      <c r="L220" s="3">
        <f t="shared" ref="L220:W220" si="212">IF($A220=L$215,MIN(L203,L$209),0)</f>
        <v>0</v>
      </c>
      <c r="M220" s="3">
        <f t="shared" si="212"/>
        <v>2685167.4237102456</v>
      </c>
      <c r="N220" s="3">
        <f t="shared" si="212"/>
        <v>0</v>
      </c>
      <c r="O220" s="3">
        <f t="shared" si="212"/>
        <v>0</v>
      </c>
      <c r="P220" s="387">
        <f t="shared" si="212"/>
        <v>0</v>
      </c>
      <c r="Q220" s="3">
        <f t="shared" si="212"/>
        <v>7320222.816590949</v>
      </c>
      <c r="R220" s="3">
        <f t="shared" si="212"/>
        <v>0</v>
      </c>
      <c r="S220" s="3">
        <f t="shared" si="212"/>
        <v>9600295.6435004547</v>
      </c>
      <c r="T220" s="3">
        <f t="shared" si="212"/>
        <v>0</v>
      </c>
      <c r="U220" s="3">
        <f t="shared" si="212"/>
        <v>10193485.744407438</v>
      </c>
      <c r="V220" s="3">
        <f t="shared" si="212"/>
        <v>0</v>
      </c>
      <c r="W220" s="3">
        <f t="shared" si="212"/>
        <v>12327687.187266065</v>
      </c>
      <c r="X220" s="3">
        <f t="shared" si="202"/>
        <v>0</v>
      </c>
      <c r="Y220" s="3">
        <f t="shared" si="202"/>
        <v>4076720.249582652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2378621.7642318895</v>
      </c>
      <c r="M222" s="3">
        <f t="shared" si="216"/>
        <v>0</v>
      </c>
      <c r="N222" s="3">
        <f t="shared" si="216"/>
        <v>3118977.1624458209</v>
      </c>
      <c r="O222" s="3">
        <f t="shared" si="216"/>
        <v>0</v>
      </c>
      <c r="P222" s="387">
        <f t="shared" si="216"/>
        <v>8476379.7999308631</v>
      </c>
      <c r="Q222" s="3">
        <f t="shared" si="216"/>
        <v>0</v>
      </c>
      <c r="R222" s="3">
        <f t="shared" si="216"/>
        <v>9064752.8449438512</v>
      </c>
      <c r="S222" s="3">
        <f t="shared" si="216"/>
        <v>0</v>
      </c>
      <c r="T222" s="3">
        <f t="shared" si="216"/>
        <v>0</v>
      </c>
      <c r="U222" s="3">
        <f t="shared" si="216"/>
        <v>0</v>
      </c>
      <c r="V222" s="3">
        <f t="shared" si="216"/>
        <v>12039058.522376768</v>
      </c>
      <c r="W222" s="3">
        <f t="shared" si="216"/>
        <v>0</v>
      </c>
      <c r="X222" s="3">
        <f t="shared" si="202"/>
        <v>4328017.4349886533</v>
      </c>
      <c r="Y222" s="3">
        <f t="shared" si="202"/>
        <v>0</v>
      </c>
      <c r="Z222" s="3">
        <f t="shared" si="202"/>
        <v>0</v>
      </c>
      <c r="AA222" s="3">
        <f t="shared" si="202"/>
        <v>0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0</v>
      </c>
      <c r="O223" s="3">
        <f t="shared" si="218"/>
        <v>5174250.8518316224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0</v>
      </c>
      <c r="T223" s="3">
        <f t="shared" si="218"/>
        <v>7736620.3914492186</v>
      </c>
      <c r="U223" s="3">
        <f t="shared" si="218"/>
        <v>0</v>
      </c>
      <c r="V223" s="3">
        <f t="shared" si="218"/>
        <v>0</v>
      </c>
      <c r="W223" s="3">
        <f t="shared" si="218"/>
        <v>0</v>
      </c>
      <c r="X223" s="3">
        <f t="shared" si="202"/>
        <v>0</v>
      </c>
      <c r="Y223" s="3">
        <f t="shared" si="202"/>
        <v>0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0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2014937.1389670726</v>
      </c>
      <c r="L224" s="27">
        <f t="shared" si="220"/>
        <v>2378621.7642318895</v>
      </c>
      <c r="M224" s="27">
        <f t="shared" si="220"/>
        <v>2685167.4237102456</v>
      </c>
      <c r="N224" s="27">
        <f t="shared" si="220"/>
        <v>3118977.1624458209</v>
      </c>
      <c r="O224" s="27">
        <f t="shared" si="220"/>
        <v>5174250.8518316224</v>
      </c>
      <c r="P224" s="391">
        <f t="shared" si="220"/>
        <v>8476379.7999308631</v>
      </c>
      <c r="Q224" s="27">
        <f t="shared" si="220"/>
        <v>7320222.816590949</v>
      </c>
      <c r="R224" s="27">
        <f t="shared" si="220"/>
        <v>9064752.8449438512</v>
      </c>
      <c r="S224" s="27">
        <f t="shared" si="220"/>
        <v>9600295.6435004547</v>
      </c>
      <c r="T224" s="27">
        <f t="shared" si="220"/>
        <v>7736620.3914492186</v>
      </c>
      <c r="U224" s="27">
        <f t="shared" si="220"/>
        <v>10193485.744407438</v>
      </c>
      <c r="V224" s="27">
        <f t="shared" si="220"/>
        <v>12039058.522376768</v>
      </c>
      <c r="W224" s="27">
        <f t="shared" si="220"/>
        <v>12327687.187266065</v>
      </c>
      <c r="X224" s="27">
        <f t="shared" si="220"/>
        <v>4328017.4349886533</v>
      </c>
      <c r="Y224" s="27">
        <f t="shared" si="220"/>
        <v>4076720.249582652</v>
      </c>
      <c r="Z224" s="27">
        <f t="shared" si="220"/>
        <v>0</v>
      </c>
      <c r="AA224" s="27">
        <f t="shared" si="220"/>
        <v>0</v>
      </c>
      <c r="AB224" s="27">
        <f t="shared" ref="AB224" si="221">SUM(AB217:AB223)</f>
        <v>0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0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3474006.4534605229</v>
      </c>
      <c r="R226" s="76">
        <f t="shared" si="222"/>
        <v>1174504.262320511</v>
      </c>
      <c r="S226" s="76">
        <f t="shared" si="222"/>
        <v>0</v>
      </c>
      <c r="T226" s="76">
        <f t="shared" si="222"/>
        <v>1641221.3231646325</v>
      </c>
      <c r="U226" s="76">
        <f t="shared" si="222"/>
        <v>0</v>
      </c>
      <c r="V226" s="76">
        <f t="shared" si="222"/>
        <v>0</v>
      </c>
      <c r="W226" s="76">
        <f t="shared" si="222"/>
        <v>3182718.9155238364</v>
      </c>
      <c r="X226" s="76">
        <f t="shared" si="222"/>
        <v>17256687.058475293</v>
      </c>
      <c r="Y226" s="76">
        <f t="shared" si="222"/>
        <v>29051743.092242945</v>
      </c>
      <c r="Z226" s="76">
        <f t="shared" si="222"/>
        <v>48378682.371660665</v>
      </c>
      <c r="AA226" s="76">
        <f t="shared" si="222"/>
        <v>77221973.702052146</v>
      </c>
      <c r="AB226" s="76">
        <f t="shared" si="222"/>
        <v>153647810.07906795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6.5247013622210873E-2</v>
      </c>
      <c r="M229" s="3">
        <f t="shared" ref="M229:AA229" si="224">IF($A229=M$215,-1000000,M175)</f>
        <v>7.2693131305107753E-2</v>
      </c>
      <c r="N229" s="3">
        <f t="shared" si="224"/>
        <v>7.8445105350049435E-2</v>
      </c>
      <c r="O229" s="3">
        <f t="shared" si="224"/>
        <v>0.13167343195760525</v>
      </c>
      <c r="P229" s="387">
        <f t="shared" si="224"/>
        <v>0.10501072643371959</v>
      </c>
      <c r="Q229" s="3">
        <f t="shared" si="224"/>
        <v>0.10172677007420894</v>
      </c>
      <c r="R229" s="3">
        <f t="shared" si="224"/>
        <v>0.11683254670013099</v>
      </c>
      <c r="S229" s="3">
        <f t="shared" si="224"/>
        <v>0.11877746846311751</v>
      </c>
      <c r="T229" s="3">
        <f t="shared" si="224"/>
        <v>0.10625159812537399</v>
      </c>
      <c r="U229" s="3">
        <f t="shared" si="224"/>
        <v>0.10366479890188537</v>
      </c>
      <c r="V229" s="3">
        <f t="shared" si="224"/>
        <v>9.3025184012785297E-2</v>
      </c>
      <c r="W229" s="3">
        <f t="shared" si="224"/>
        <v>9.7817173449166836E-2</v>
      </c>
      <c r="X229" s="3">
        <f t="shared" si="224"/>
        <v>0.13725969247373501</v>
      </c>
      <c r="Y229" s="3">
        <f t="shared" si="224"/>
        <v>0.16153054425072538</v>
      </c>
      <c r="Z229" s="3">
        <f t="shared" si="224"/>
        <v>0.13796103679100594</v>
      </c>
      <c r="AA229" s="3">
        <f t="shared" si="224"/>
        <v>0.11714497374828843</v>
      </c>
      <c r="AB229" s="3">
        <f t="shared" ref="AB229" si="225">IF($A229=AB$215,-1000000,AB175)</f>
        <v>0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0.12100192804470275</v>
      </c>
      <c r="M230" s="3">
        <f t="shared" ref="M230:AA230" si="227">IF($A230=M$215,-1000000,M176)</f>
        <v>0.12829422333309815</v>
      </c>
      <c r="N230" s="3">
        <f t="shared" si="227"/>
        <v>0.1278721404064623</v>
      </c>
      <c r="O230" s="3">
        <f t="shared" si="227"/>
        <v>2.6441780308304203E-2</v>
      </c>
      <c r="P230" s="387">
        <f t="shared" si="227"/>
        <v>6.4799896016057179E-2</v>
      </c>
      <c r="Q230" s="3">
        <f t="shared" si="227"/>
        <v>8.9348162585566701E-2</v>
      </c>
      <c r="R230" s="3">
        <f t="shared" si="227"/>
        <v>0.11582676128308356</v>
      </c>
      <c r="S230" s="3">
        <f t="shared" si="227"/>
        <v>9.7110648571767003E-2</v>
      </c>
      <c r="T230" s="3">
        <f t="shared" si="227"/>
        <v>0.10050239705922208</v>
      </c>
      <c r="U230" s="3">
        <f t="shared" si="227"/>
        <v>8.8987068487399679E-2</v>
      </c>
      <c r="V230" s="3">
        <f t="shared" si="227"/>
        <v>0.10007248764287122</v>
      </c>
      <c r="W230" s="3">
        <f t="shared" si="227"/>
        <v>0.11622074871860458</v>
      </c>
      <c r="X230" s="3">
        <f t="shared" si="227"/>
        <v>5.0963437826310305E-2</v>
      </c>
      <c r="Y230" s="3">
        <f t="shared" si="227"/>
        <v>0</v>
      </c>
      <c r="Z230" s="3">
        <f t="shared" si="227"/>
        <v>0</v>
      </c>
      <c r="AA230" s="3">
        <f t="shared" si="227"/>
        <v>0</v>
      </c>
      <c r="AB230" s="3">
        <f t="shared" ref="AB230" si="228">IF($A230=AB$215,-1000000,AB176)</f>
        <v>0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9.9025160649915928E-2</v>
      </c>
      <c r="M231" s="3">
        <f t="shared" ref="M231:AA231" si="229">IF($A231=M$215,-1000000,M177)</f>
        <v>9.4372133407876771E-2</v>
      </c>
      <c r="N231" s="3">
        <f t="shared" si="229"/>
        <v>9.4838593677294011E-2</v>
      </c>
      <c r="O231" s="3">
        <f t="shared" si="229"/>
        <v>0.12067430921954436</v>
      </c>
      <c r="P231" s="387">
        <f t="shared" si="229"/>
        <v>0.12827131892883833</v>
      </c>
      <c r="Q231" s="3">
        <f t="shared" si="229"/>
        <v>0.14099332351212165</v>
      </c>
      <c r="R231" s="3">
        <f t="shared" si="229"/>
        <v>0.16492494605876432</v>
      </c>
      <c r="S231" s="3">
        <f t="shared" si="229"/>
        <v>0.15550257610544485</v>
      </c>
      <c r="T231" s="3">
        <f t="shared" si="229"/>
        <v>0.14091894976185954</v>
      </c>
      <c r="U231" s="3">
        <f t="shared" si="229"/>
        <v>0.13595322720490188</v>
      </c>
      <c r="V231" s="3">
        <f t="shared" si="229"/>
        <v>0.11429718334065875</v>
      </c>
      <c r="W231" s="3">
        <f t="shared" si="229"/>
        <v>9.8343792727686896E-2</v>
      </c>
      <c r="X231" s="3">
        <f t="shared" si="229"/>
        <v>9.1924670424457469E-2</v>
      </c>
      <c r="Y231" s="3">
        <f t="shared" si="229"/>
        <v>0.12716964930103508</v>
      </c>
      <c r="Z231" s="3">
        <f t="shared" si="229"/>
        <v>0.10814124714738031</v>
      </c>
      <c r="AA231" s="3">
        <f t="shared" si="229"/>
        <v>8.3540807419010543E-2</v>
      </c>
      <c r="AB231" s="3">
        <f t="shared" ref="AB231" si="230">IF($A231=AB$215,-1000000,AB177)</f>
        <v>0.12637448945126656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0.19035861010870456</v>
      </c>
      <c r="M232" s="3">
        <f t="shared" ref="M232:AA232" si="231">IF($A232=M$215,-1000000,M178)</f>
        <v>-1000000</v>
      </c>
      <c r="N232" s="3">
        <f t="shared" si="231"/>
        <v>0.18392336575638052</v>
      </c>
      <c r="O232" s="3">
        <f t="shared" si="231"/>
        <v>0.20851842111925725</v>
      </c>
      <c r="P232" s="387">
        <f t="shared" si="231"/>
        <v>0.22035355151476452</v>
      </c>
      <c r="Q232" s="3">
        <f t="shared" si="231"/>
        <v>-1000000</v>
      </c>
      <c r="R232" s="3">
        <f t="shared" si="231"/>
        <v>0.1128219733439188</v>
      </c>
      <c r="S232" s="3">
        <f t="shared" si="231"/>
        <v>-1000000</v>
      </c>
      <c r="T232" s="3">
        <f t="shared" si="231"/>
        <v>0.15696575535130544</v>
      </c>
      <c r="U232" s="3">
        <f t="shared" si="231"/>
        <v>-1000000</v>
      </c>
      <c r="V232" s="3">
        <f t="shared" si="231"/>
        <v>0.18193665932276931</v>
      </c>
      <c r="W232" s="3">
        <f t="shared" si="231"/>
        <v>-1000000</v>
      </c>
      <c r="X232" s="3">
        <f t="shared" si="231"/>
        <v>0.150090610726868</v>
      </c>
      <c r="Y232" s="3">
        <f t="shared" si="231"/>
        <v>-1000000</v>
      </c>
      <c r="Z232" s="3">
        <f t="shared" si="231"/>
        <v>-1000000</v>
      </c>
      <c r="AA232" s="3">
        <f t="shared" si="231"/>
        <v>-1000000</v>
      </c>
      <c r="AB232" s="3">
        <f t="shared" ref="AB232" si="232">IF($A232=AB$215,-1000000,AB178)</f>
        <v>0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0.16350943047528033</v>
      </c>
      <c r="M233" s="3">
        <f t="shared" ref="M233:AA233" si="233">IF($A233=M$215,-1000000,M179)</f>
        <v>0.15347030390874258</v>
      </c>
      <c r="N233" s="3">
        <f t="shared" si="233"/>
        <v>0.14648892075857126</v>
      </c>
      <c r="O233" s="3">
        <f t="shared" si="233"/>
        <v>2.0557795135038821E-2</v>
      </c>
      <c r="P233" s="387">
        <f t="shared" si="233"/>
        <v>9.1837302935579512E-2</v>
      </c>
      <c r="Q233" s="3">
        <f t="shared" si="233"/>
        <v>0.12844423059207091</v>
      </c>
      <c r="R233" s="3">
        <f t="shared" si="233"/>
        <v>0.14163831322996043</v>
      </c>
      <c r="S233" s="3">
        <f t="shared" si="233"/>
        <v>0.15319685464230604</v>
      </c>
      <c r="T233" s="3">
        <f t="shared" si="233"/>
        <v>0.15480946762504236</v>
      </c>
      <c r="U233" s="3">
        <f t="shared" si="233"/>
        <v>0.16244385806171652</v>
      </c>
      <c r="V233" s="3">
        <f t="shared" si="233"/>
        <v>0.15246057573172625</v>
      </c>
      <c r="W233" s="3">
        <f t="shared" si="233"/>
        <v>0.16545584915342454</v>
      </c>
      <c r="X233" s="3">
        <f t="shared" si="233"/>
        <v>0.15444465241810945</v>
      </c>
      <c r="Y233" s="3">
        <f t="shared" si="233"/>
        <v>0.17752679138820027</v>
      </c>
      <c r="Z233" s="3">
        <f t="shared" si="233"/>
        <v>0.18838988244082402</v>
      </c>
      <c r="AA233" s="3">
        <f t="shared" si="233"/>
        <v>0.1994598027978467</v>
      </c>
      <c r="AB233" s="3">
        <f t="shared" ref="AB233" si="234">IF($A233=AB$215,-1000000,AB179)</f>
        <v>-1000000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0.16543076000626342</v>
      </c>
      <c r="N234" s="3">
        <f t="shared" si="235"/>
        <v>-1000000</v>
      </c>
      <c r="O234" s="3">
        <f t="shared" si="235"/>
        <v>0.23656263114653245</v>
      </c>
      <c r="P234" s="387">
        <f t="shared" si="235"/>
        <v>-1000000</v>
      </c>
      <c r="Q234" s="3">
        <f t="shared" si="235"/>
        <v>0.12845294524805767</v>
      </c>
      <c r="R234" s="3">
        <f t="shared" si="235"/>
        <v>-1000000</v>
      </c>
      <c r="S234" s="3">
        <f t="shared" si="235"/>
        <v>0.10110626227728828</v>
      </c>
      <c r="T234" s="3">
        <f t="shared" si="235"/>
        <v>0.16894747496636212</v>
      </c>
      <c r="U234" s="3">
        <f t="shared" si="235"/>
        <v>0.20385451480534947</v>
      </c>
      <c r="V234" s="3">
        <f t="shared" si="235"/>
        <v>-1000000</v>
      </c>
      <c r="W234" s="3">
        <f t="shared" si="235"/>
        <v>0.11096382862658845</v>
      </c>
      <c r="X234" s="3">
        <f t="shared" si="235"/>
        <v>-1000000</v>
      </c>
      <c r="Y234" s="3">
        <f t="shared" si="235"/>
        <v>0.17638243797269326</v>
      </c>
      <c r="Z234" s="3">
        <f t="shared" si="235"/>
        <v>0.18613328438893803</v>
      </c>
      <c r="AA234" s="3">
        <f t="shared" si="235"/>
        <v>0.19858385944978441</v>
      </c>
      <c r="AB234" s="3">
        <f t="shared" ref="AB234" si="236">IF($A234=AB$215,-1000000,AB180)</f>
        <v>5.6261901307906481E-2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0.16905409333458646</v>
      </c>
      <c r="M235" s="3">
        <f t="shared" ref="M235:AA235" si="237">IF($A235=M$215,-1000000,M181)</f>
        <v>0.17791532229972004</v>
      </c>
      <c r="N235" s="3">
        <f t="shared" si="237"/>
        <v>0.18329107638042641</v>
      </c>
      <c r="O235" s="3">
        <f t="shared" si="237"/>
        <v>-1000000</v>
      </c>
      <c r="P235" s="387">
        <f t="shared" si="237"/>
        <v>0.15247227351512568</v>
      </c>
      <c r="Q235" s="3">
        <f t="shared" si="237"/>
        <v>0.16810312504845659</v>
      </c>
      <c r="R235" s="3">
        <f t="shared" si="237"/>
        <v>0.13617458248689532</v>
      </c>
      <c r="S235" s="3">
        <f t="shared" si="237"/>
        <v>0.16857751796043316</v>
      </c>
      <c r="T235" s="3">
        <f t="shared" si="237"/>
        <v>-1000000</v>
      </c>
      <c r="U235" s="3">
        <f t="shared" si="237"/>
        <v>8.9055179557913131E-2</v>
      </c>
      <c r="V235" s="3">
        <f t="shared" si="237"/>
        <v>0.14095442589055734</v>
      </c>
      <c r="W235" s="3">
        <f t="shared" si="237"/>
        <v>0.17050449956239011</v>
      </c>
      <c r="X235" s="3">
        <f t="shared" si="237"/>
        <v>0.16976862899890713</v>
      </c>
      <c r="Y235" s="3">
        <f t="shared" si="237"/>
        <v>0.16853010806177343</v>
      </c>
      <c r="Z235" s="3">
        <f t="shared" si="237"/>
        <v>0.17900509734230102</v>
      </c>
      <c r="AA235" s="3">
        <f t="shared" si="237"/>
        <v>0.19039618077006359</v>
      </c>
      <c r="AB235" s="3">
        <f t="shared" ref="AB235" si="238">IF($A235=AB$215,-1000000,AB181)</f>
        <v>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0.19035861010870456</v>
      </c>
      <c r="M239">
        <f t="shared" si="239"/>
        <v>0.17791532229972004</v>
      </c>
      <c r="N239">
        <f t="shared" si="239"/>
        <v>0.18392336575638052</v>
      </c>
      <c r="O239">
        <f t="shared" si="239"/>
        <v>0.23656263114653245</v>
      </c>
      <c r="P239" s="387">
        <f t="shared" si="239"/>
        <v>0.22035355151476452</v>
      </c>
      <c r="Q239">
        <f t="shared" si="239"/>
        <v>0.16810312504845659</v>
      </c>
      <c r="R239">
        <f t="shared" si="239"/>
        <v>0.16492494605876432</v>
      </c>
      <c r="S239">
        <f t="shared" si="239"/>
        <v>0.16857751796043316</v>
      </c>
      <c r="T239">
        <f t="shared" si="239"/>
        <v>0.16894747496636212</v>
      </c>
      <c r="U239">
        <f t="shared" si="239"/>
        <v>0.20385451480534947</v>
      </c>
      <c r="V239">
        <f t="shared" si="239"/>
        <v>0.18193665932276931</v>
      </c>
      <c r="W239">
        <f t="shared" si="239"/>
        <v>0.17050449956239011</v>
      </c>
      <c r="X239">
        <f t="shared" si="239"/>
        <v>0.16976862899890713</v>
      </c>
      <c r="Y239">
        <f t="shared" si="239"/>
        <v>0.17752679138820027</v>
      </c>
      <c r="Z239">
        <f t="shared" si="239"/>
        <v>0.18838988244082402</v>
      </c>
      <c r="AA239">
        <f t="shared" si="239"/>
        <v>0.1994598027978467</v>
      </c>
      <c r="AB239">
        <f t="shared" ref="AB239" si="240">MAX(AB229:AB235)</f>
        <v>0.12637448945126656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4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6</v>
      </c>
      <c r="P240" s="407">
        <f>VLOOKUP(P239,P$229:$AC$235,$A$237-O237,FALSE)</f>
        <v>4</v>
      </c>
      <c r="Q240" s="138">
        <f>VLOOKUP(Q239,Q$229:$AC$235,$A$237-P237,FALSE)</f>
        <v>7</v>
      </c>
      <c r="R240" s="138">
        <f>VLOOKUP(R239,R$229:$AC$235,$A$237-Q237,FALSE)</f>
        <v>3</v>
      </c>
      <c r="S240" s="138">
        <f>VLOOKUP(S239,S$229:$AC$235,$A$237-R237,FALSE)</f>
        <v>7</v>
      </c>
      <c r="T240" s="138">
        <f>VLOOKUP(T239,T$229:$AC$235,$A$237-S237,FALSE)</f>
        <v>6</v>
      </c>
      <c r="U240" s="138">
        <f>VLOOKUP(U239,U$229:$AC$235,$A$237-T237,FALSE)</f>
        <v>6</v>
      </c>
      <c r="V240" s="138">
        <f>VLOOKUP(V239,V$229:$AC$235,$A$237-U237,FALSE)</f>
        <v>4</v>
      </c>
      <c r="W240" s="138">
        <f>VLOOKUP(W239,W$229:$AC$235,$A$237-V237,FALSE)</f>
        <v>7</v>
      </c>
      <c r="X240" s="138">
        <f>VLOOKUP(X239,X$229:$AC$235,$A$237-W237,FALSE)</f>
        <v>7</v>
      </c>
      <c r="Y240" s="138">
        <f>VLOOKUP(Y239,Y$229:$AC$235,$A$237-X237,FALSE)</f>
        <v>5</v>
      </c>
      <c r="Z240" s="138">
        <f>VLOOKUP(Z239,Z$229:$AC$235,$A$237-Y237,FALSE)</f>
        <v>5</v>
      </c>
      <c r="AA240" s="138">
        <f>VLOOKUP(AA239,AA$229:$AC$235,$A$237-Z237,FALSE)</f>
        <v>5</v>
      </c>
      <c r="AB240" s="138">
        <f>VLOOKUP(AB239,AB$229:$AC$235,$A$237-AA237,FALSE)</f>
        <v>3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1174504.262320511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0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1641221.3231646325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3474006.4534605229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3182718.9155238364</v>
      </c>
      <c r="X248">
        <f t="shared" si="254"/>
        <v>1120894.4991984349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0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3474006.4534605229</v>
      </c>
      <c r="R249">
        <f t="shared" si="256"/>
        <v>1174504.262320511</v>
      </c>
      <c r="S249">
        <f t="shared" si="256"/>
        <v>0</v>
      </c>
      <c r="T249">
        <f t="shared" si="256"/>
        <v>1641221.3231646325</v>
      </c>
      <c r="U249">
        <f t="shared" si="256"/>
        <v>0</v>
      </c>
      <c r="V249">
        <f t="shared" si="256"/>
        <v>0</v>
      </c>
      <c r="W249">
        <f t="shared" si="256"/>
        <v>3182718.9155238364</v>
      </c>
      <c r="X249">
        <f t="shared" si="256"/>
        <v>1120894.4991984349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16135792.559276858</v>
      </c>
      <c r="Y251" s="140">
        <f t="shared" si="259"/>
        <v>29051743.092242945</v>
      </c>
      <c r="Z251" s="140">
        <f t="shared" si="259"/>
        <v>48378682.371660665</v>
      </c>
      <c r="AA251" s="140">
        <f t="shared" si="259"/>
        <v>77221973.702052146</v>
      </c>
      <c r="AB251" s="140">
        <f t="shared" ref="AB251" si="260">AB226-AB249</f>
        <v>153647810.07906795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6.5247013622210873E-2</v>
      </c>
      <c r="M254">
        <f t="shared" ref="M254:M260" si="263">IF(K254=M$240,-1000000,M229)</f>
        <v>7.2693131305107753E-2</v>
      </c>
      <c r="N254">
        <f t="shared" ref="N254:N260" si="264">IF(L254=N$240,-1000000,N229)</f>
        <v>7.8445105350049435E-2</v>
      </c>
      <c r="O254">
        <f t="shared" ref="O254:O260" si="265">IF(M254=O$240,-1000000,O229)</f>
        <v>0.13167343195760525</v>
      </c>
      <c r="P254" s="387">
        <f t="shared" ref="P254:P260" si="266">IF(N254=P$240,-1000000,P229)</f>
        <v>0.10501072643371959</v>
      </c>
      <c r="Q254">
        <f t="shared" ref="Q254:Q260" si="267">IF(O254=Q$240,-1000000,Q229)</f>
        <v>0.10172677007420894</v>
      </c>
      <c r="R254">
        <f t="shared" ref="R254:R260" si="268">IF(P254=R$240,-1000000,R229)</f>
        <v>0.11683254670013099</v>
      </c>
      <c r="S254">
        <f t="shared" ref="S254:S260" si="269">IF(Q254=S$240,-1000000,S229)</f>
        <v>0.11877746846311751</v>
      </c>
      <c r="T254">
        <f t="shared" ref="T254:T260" si="270">IF(R254=T$240,-1000000,T229)</f>
        <v>0.10625159812537399</v>
      </c>
      <c r="U254">
        <f t="shared" ref="U254:U260" si="271">IF(S254=U$240,-1000000,U229)</f>
        <v>0.10366479890188537</v>
      </c>
      <c r="V254">
        <f t="shared" ref="V254:V260" si="272">IF(T254=V$240,-1000000,V229)</f>
        <v>9.3025184012785297E-2</v>
      </c>
      <c r="W254">
        <f t="shared" ref="W254:W260" si="273">IF(U254=W$240,-1000000,W229)</f>
        <v>9.7817173449166836E-2</v>
      </c>
      <c r="X254">
        <f t="shared" ref="X254:X260" si="274">IF(V254=X$240,-1000000,X229)</f>
        <v>0.13725969247373501</v>
      </c>
      <c r="Y254">
        <f t="shared" ref="Y254:Y260" si="275">IF(W254=Y$240,-1000000,Y229)</f>
        <v>0.16153054425072538</v>
      </c>
      <c r="Z254">
        <f t="shared" ref="Z254:Z260" si="276">IF(X254=Z$240,-1000000,Z229)</f>
        <v>0.13796103679100594</v>
      </c>
      <c r="AA254">
        <f t="shared" ref="AA254:AB260" si="277">IF(Y254=AA$240,-1000000,AA229)</f>
        <v>0.11714497374828843</v>
      </c>
      <c r="AB254">
        <f t="shared" si="277"/>
        <v>0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0.12100192804470275</v>
      </c>
      <c r="M255">
        <f t="shared" si="263"/>
        <v>0.12829422333309815</v>
      </c>
      <c r="N255">
        <f t="shared" si="264"/>
        <v>0.1278721404064623</v>
      </c>
      <c r="O255">
        <f t="shared" si="265"/>
        <v>2.6441780308304203E-2</v>
      </c>
      <c r="P255" s="387">
        <f t="shared" si="266"/>
        <v>6.4799896016057179E-2</v>
      </c>
      <c r="Q255">
        <f t="shared" si="267"/>
        <v>8.9348162585566701E-2</v>
      </c>
      <c r="R255">
        <f t="shared" si="268"/>
        <v>0.11582676128308356</v>
      </c>
      <c r="S255">
        <f t="shared" si="269"/>
        <v>9.7110648571767003E-2</v>
      </c>
      <c r="T255">
        <f t="shared" si="270"/>
        <v>0.10050239705922208</v>
      </c>
      <c r="U255">
        <f t="shared" si="271"/>
        <v>8.8987068487399679E-2</v>
      </c>
      <c r="V255">
        <f t="shared" si="272"/>
        <v>0.10007248764287122</v>
      </c>
      <c r="W255">
        <f t="shared" si="273"/>
        <v>0.11622074871860458</v>
      </c>
      <c r="X255">
        <f t="shared" si="274"/>
        <v>5.0963437826310305E-2</v>
      </c>
      <c r="Y255">
        <f t="shared" si="275"/>
        <v>0</v>
      </c>
      <c r="Z255">
        <f t="shared" si="276"/>
        <v>0</v>
      </c>
      <c r="AA255">
        <f t="shared" si="277"/>
        <v>0</v>
      </c>
      <c r="AB255">
        <f t="shared" si="277"/>
        <v>0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9.9025160649915928E-2</v>
      </c>
      <c r="M256">
        <f t="shared" si="263"/>
        <v>9.4372133407876771E-2</v>
      </c>
      <c r="N256">
        <f t="shared" si="264"/>
        <v>9.4838593677294011E-2</v>
      </c>
      <c r="O256">
        <f t="shared" si="265"/>
        <v>0.12067430921954436</v>
      </c>
      <c r="P256" s="387">
        <f t="shared" si="266"/>
        <v>0.12827131892883833</v>
      </c>
      <c r="Q256">
        <f t="shared" si="267"/>
        <v>0.14099332351212165</v>
      </c>
      <c r="R256">
        <f t="shared" si="268"/>
        <v>0.16492494605876432</v>
      </c>
      <c r="S256">
        <f t="shared" si="269"/>
        <v>0.15550257610544485</v>
      </c>
      <c r="T256">
        <f t="shared" si="270"/>
        <v>0.14091894976185954</v>
      </c>
      <c r="U256">
        <f t="shared" si="271"/>
        <v>0.13595322720490188</v>
      </c>
      <c r="V256">
        <f t="shared" si="272"/>
        <v>0.11429718334065875</v>
      </c>
      <c r="W256">
        <f t="shared" si="273"/>
        <v>9.8343792727686896E-2</v>
      </c>
      <c r="X256">
        <f t="shared" si="274"/>
        <v>9.1924670424457469E-2</v>
      </c>
      <c r="Y256">
        <f t="shared" si="275"/>
        <v>0.12716964930103508</v>
      </c>
      <c r="Z256">
        <f t="shared" si="276"/>
        <v>0.10814124714738031</v>
      </c>
      <c r="AA256">
        <f t="shared" si="277"/>
        <v>8.3540807419010543E-2</v>
      </c>
      <c r="AB256">
        <f t="shared" si="277"/>
        <v>0.12637448945126656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0.19035861010870456</v>
      </c>
      <c r="M257">
        <f t="shared" si="263"/>
        <v>-1000000</v>
      </c>
      <c r="N257">
        <f t="shared" si="264"/>
        <v>0.18392336575638052</v>
      </c>
      <c r="O257">
        <f t="shared" si="265"/>
        <v>0.20851842111925725</v>
      </c>
      <c r="P257" s="387">
        <f t="shared" si="266"/>
        <v>0.22035355151476452</v>
      </c>
      <c r="Q257">
        <f t="shared" si="267"/>
        <v>-1000000</v>
      </c>
      <c r="R257">
        <f t="shared" si="268"/>
        <v>0.1128219733439188</v>
      </c>
      <c r="S257">
        <f t="shared" si="269"/>
        <v>-1000000</v>
      </c>
      <c r="T257">
        <f t="shared" si="270"/>
        <v>0.15696575535130544</v>
      </c>
      <c r="U257">
        <f t="shared" si="271"/>
        <v>-1000000</v>
      </c>
      <c r="V257">
        <f t="shared" si="272"/>
        <v>0.18193665932276931</v>
      </c>
      <c r="W257">
        <f t="shared" si="273"/>
        <v>-1000000</v>
      </c>
      <c r="X257">
        <f t="shared" si="274"/>
        <v>0.150090610726868</v>
      </c>
      <c r="Y257">
        <f t="shared" si="275"/>
        <v>-1000000</v>
      </c>
      <c r="Z257">
        <f t="shared" si="276"/>
        <v>-1000000</v>
      </c>
      <c r="AA257">
        <f t="shared" si="277"/>
        <v>-1000000</v>
      </c>
      <c r="AB257">
        <f t="shared" si="277"/>
        <v>0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0.16350943047528033</v>
      </c>
      <c r="M258">
        <f t="shared" si="263"/>
        <v>0.15347030390874258</v>
      </c>
      <c r="N258">
        <f t="shared" si="264"/>
        <v>0.14648892075857126</v>
      </c>
      <c r="O258">
        <f t="shared" si="265"/>
        <v>2.0557795135038821E-2</v>
      </c>
      <c r="P258" s="387">
        <f t="shared" si="266"/>
        <v>9.1837302935579512E-2</v>
      </c>
      <c r="Q258">
        <f t="shared" si="267"/>
        <v>0.12844423059207091</v>
      </c>
      <c r="R258">
        <f t="shared" si="268"/>
        <v>0.14163831322996043</v>
      </c>
      <c r="S258">
        <f t="shared" si="269"/>
        <v>0.15319685464230604</v>
      </c>
      <c r="T258">
        <f t="shared" si="270"/>
        <v>0.15480946762504236</v>
      </c>
      <c r="U258">
        <f t="shared" si="271"/>
        <v>0.16244385806171652</v>
      </c>
      <c r="V258">
        <f t="shared" si="272"/>
        <v>0.15246057573172625</v>
      </c>
      <c r="W258">
        <f t="shared" si="273"/>
        <v>0.16545584915342454</v>
      </c>
      <c r="X258">
        <f t="shared" si="274"/>
        <v>0.15444465241810945</v>
      </c>
      <c r="Y258">
        <f t="shared" si="275"/>
        <v>0.17752679138820027</v>
      </c>
      <c r="Z258">
        <f t="shared" si="276"/>
        <v>0.18838988244082402</v>
      </c>
      <c r="AA258">
        <f t="shared" si="277"/>
        <v>0.1994598027978467</v>
      </c>
      <c r="AB258">
        <f t="shared" si="277"/>
        <v>-1000000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0.16543076000626342</v>
      </c>
      <c r="N259">
        <f t="shared" si="264"/>
        <v>-1000000</v>
      </c>
      <c r="O259">
        <f t="shared" si="265"/>
        <v>0.23656263114653245</v>
      </c>
      <c r="P259" s="387">
        <f t="shared" si="266"/>
        <v>-1000000</v>
      </c>
      <c r="Q259">
        <f t="shared" si="267"/>
        <v>0.12845294524805767</v>
      </c>
      <c r="R259">
        <f t="shared" si="268"/>
        <v>-1000000</v>
      </c>
      <c r="S259">
        <f t="shared" si="269"/>
        <v>0.10110626227728828</v>
      </c>
      <c r="T259">
        <f t="shared" si="270"/>
        <v>0.16894747496636212</v>
      </c>
      <c r="U259">
        <f t="shared" si="271"/>
        <v>0.20385451480534947</v>
      </c>
      <c r="V259">
        <f t="shared" si="272"/>
        <v>-1000000</v>
      </c>
      <c r="W259">
        <f t="shared" si="273"/>
        <v>0.11096382862658845</v>
      </c>
      <c r="X259">
        <f t="shared" si="274"/>
        <v>-1000000</v>
      </c>
      <c r="Y259">
        <f t="shared" si="275"/>
        <v>0.17638243797269326</v>
      </c>
      <c r="Z259">
        <f t="shared" si="276"/>
        <v>0.18613328438893803</v>
      </c>
      <c r="AA259">
        <f t="shared" si="277"/>
        <v>0.19858385944978441</v>
      </c>
      <c r="AB259">
        <f t="shared" si="277"/>
        <v>5.6261901307906481E-2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0.16905409333458646</v>
      </c>
      <c r="M260">
        <f t="shared" si="263"/>
        <v>0.17791532229972004</v>
      </c>
      <c r="N260">
        <f t="shared" si="264"/>
        <v>0.18329107638042641</v>
      </c>
      <c r="O260">
        <f t="shared" si="265"/>
        <v>-1000000</v>
      </c>
      <c r="P260" s="387">
        <f t="shared" si="266"/>
        <v>0.15247227351512568</v>
      </c>
      <c r="Q260">
        <f t="shared" si="267"/>
        <v>0.16810312504845659</v>
      </c>
      <c r="R260">
        <f t="shared" si="268"/>
        <v>0.13617458248689532</v>
      </c>
      <c r="S260">
        <f t="shared" si="269"/>
        <v>0.16857751796043316</v>
      </c>
      <c r="T260">
        <f t="shared" si="270"/>
        <v>-1000000</v>
      </c>
      <c r="U260">
        <f t="shared" si="271"/>
        <v>8.9055179557913131E-2</v>
      </c>
      <c r="V260">
        <f t="shared" si="272"/>
        <v>0.14095442589055734</v>
      </c>
      <c r="W260">
        <f t="shared" si="273"/>
        <v>0.17050449956239011</v>
      </c>
      <c r="X260">
        <f t="shared" si="274"/>
        <v>0.16976862899890713</v>
      </c>
      <c r="Y260">
        <f t="shared" si="275"/>
        <v>0.16853010806177343</v>
      </c>
      <c r="Z260">
        <f t="shared" si="276"/>
        <v>0.17900509734230102</v>
      </c>
      <c r="AA260">
        <f t="shared" si="277"/>
        <v>0.19039618077006359</v>
      </c>
      <c r="AB260">
        <f t="shared" si="277"/>
        <v>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0.19035861010870456</v>
      </c>
      <c r="M264">
        <f t="shared" si="285"/>
        <v>0.17791532229972004</v>
      </c>
      <c r="N264">
        <f t="shared" si="285"/>
        <v>0.18392336575638052</v>
      </c>
      <c r="O264">
        <f t="shared" si="285"/>
        <v>0.23656263114653245</v>
      </c>
      <c r="P264" s="387">
        <f t="shared" si="285"/>
        <v>0.22035355151476452</v>
      </c>
      <c r="Q264">
        <f t="shared" si="285"/>
        <v>0.16810312504845659</v>
      </c>
      <c r="R264">
        <f t="shared" si="285"/>
        <v>0.16492494605876432</v>
      </c>
      <c r="S264">
        <f t="shared" si="285"/>
        <v>0.16857751796043316</v>
      </c>
      <c r="T264">
        <f t="shared" si="285"/>
        <v>0.16894747496636212</v>
      </c>
      <c r="U264">
        <f t="shared" si="285"/>
        <v>0.20385451480534947</v>
      </c>
      <c r="V264">
        <f t="shared" si="285"/>
        <v>0.18193665932276931</v>
      </c>
      <c r="W264">
        <f t="shared" si="285"/>
        <v>0.17050449956239011</v>
      </c>
      <c r="X264">
        <f t="shared" si="285"/>
        <v>0.16976862899890713</v>
      </c>
      <c r="Y264">
        <f t="shared" si="285"/>
        <v>0.17752679138820027</v>
      </c>
      <c r="Z264">
        <f t="shared" si="285"/>
        <v>0.18838988244082402</v>
      </c>
      <c r="AA264">
        <f t="shared" si="285"/>
        <v>0.1994598027978467</v>
      </c>
      <c r="AB264">
        <f t="shared" ref="AB264" si="286">MAX(AB254:AB260)</f>
        <v>0.12637448945126656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4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6</v>
      </c>
      <c r="P265" s="407">
        <f>VLOOKUP(P264,P$254:$AC$260,$A$262-O262,FALSE)</f>
        <v>4</v>
      </c>
      <c r="Q265" s="138">
        <f>VLOOKUP(Q264,Q$254:$AC$260,$A$262-P262,FALSE)</f>
        <v>7</v>
      </c>
      <c r="R265" s="138">
        <f>VLOOKUP(R264,R$254:$AC$260,$A$262-Q262,FALSE)</f>
        <v>3</v>
      </c>
      <c r="S265" s="138">
        <f>VLOOKUP(S264,S$254:$AC$260,$A$262-R262,FALSE)</f>
        <v>7</v>
      </c>
      <c r="T265" s="138">
        <f>VLOOKUP(T264,T$254:$AC$260,$A$262-S262,FALSE)</f>
        <v>6</v>
      </c>
      <c r="U265" s="138">
        <f>VLOOKUP(U264,U$254:$AC$260,$A$262-T262,FALSE)</f>
        <v>6</v>
      </c>
      <c r="V265" s="138">
        <f>VLOOKUP(V264,V$254:$AC$260,$A$262-U262,FALSE)</f>
        <v>4</v>
      </c>
      <c r="W265" s="138">
        <f>VLOOKUP(W264,W$254:$AC$260,$A$262-V262,FALSE)</f>
        <v>7</v>
      </c>
      <c r="X265" s="138">
        <f>VLOOKUP(X264,X$254:$AC$260,$A$262-W262,FALSE)</f>
        <v>7</v>
      </c>
      <c r="Y265" s="138">
        <f>VLOOKUP(Y264,Y$254:$AC$260,$A$262-X262,FALSE)</f>
        <v>5</v>
      </c>
      <c r="Z265" s="138">
        <f>VLOOKUP(Z264,Z$254:$AC$260,$A$262-Y262,FALSE)</f>
        <v>5</v>
      </c>
      <c r="AA265" s="138">
        <f>VLOOKUP(AA264,AA$254:$AC$260,$A$262-Z262,FALSE)</f>
        <v>5</v>
      </c>
      <c r="AB265" s="138">
        <f>VLOOKUP(AB264,AB$254:$AC$260,$A$262-AA262,FALSE)</f>
        <v>3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1120894.4991984349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1120894.4991984349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15014898.060078423</v>
      </c>
      <c r="Y276" s="76">
        <f t="shared" si="311"/>
        <v>29051743.092242945</v>
      </c>
      <c r="Z276" s="76">
        <f t="shared" si="311"/>
        <v>48378682.371660665</v>
      </c>
      <c r="AA276" s="76">
        <f t="shared" si="311"/>
        <v>77221973.702052146</v>
      </c>
      <c r="AB276" s="76">
        <f t="shared" si="311"/>
        <v>153647810.07906795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6.5247013622210873E-2</v>
      </c>
      <c r="M279">
        <f t="shared" si="313"/>
        <v>7.2693131305107753E-2</v>
      </c>
      <c r="N279">
        <f t="shared" si="313"/>
        <v>7.8445105350049435E-2</v>
      </c>
      <c r="O279">
        <f t="shared" si="313"/>
        <v>0.13167343195760525</v>
      </c>
      <c r="P279" s="387">
        <f t="shared" si="313"/>
        <v>0.10501072643371959</v>
      </c>
      <c r="Q279">
        <f t="shared" si="313"/>
        <v>0.10172677007420894</v>
      </c>
      <c r="R279">
        <f t="shared" si="313"/>
        <v>0.11683254670013099</v>
      </c>
      <c r="S279">
        <f t="shared" si="313"/>
        <v>0.11877746846311751</v>
      </c>
      <c r="T279">
        <f t="shared" si="313"/>
        <v>0.10625159812537399</v>
      </c>
      <c r="U279">
        <f t="shared" si="313"/>
        <v>0.10366479890188537</v>
      </c>
      <c r="V279">
        <f t="shared" si="313"/>
        <v>9.3025184012785297E-2</v>
      </c>
      <c r="W279">
        <f t="shared" si="313"/>
        <v>9.7817173449166836E-2</v>
      </c>
      <c r="X279">
        <f t="shared" si="313"/>
        <v>0.13725969247373501</v>
      </c>
      <c r="Y279">
        <f t="shared" si="313"/>
        <v>0.16153054425072538</v>
      </c>
      <c r="Z279">
        <f t="shared" si="313"/>
        <v>0.13796103679100594</v>
      </c>
      <c r="AA279">
        <f t="shared" si="313"/>
        <v>0.11714497374828843</v>
      </c>
      <c r="AB279">
        <f t="shared" ref="AB279" si="314">IF($A279=AB$265,-1000000,AB254)</f>
        <v>0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0.12100192804470275</v>
      </c>
      <c r="M280">
        <f t="shared" si="316"/>
        <v>0.12829422333309815</v>
      </c>
      <c r="N280">
        <f t="shared" si="316"/>
        <v>0.1278721404064623</v>
      </c>
      <c r="O280">
        <f t="shared" si="316"/>
        <v>2.6441780308304203E-2</v>
      </c>
      <c r="P280" s="387">
        <f t="shared" si="316"/>
        <v>6.4799896016057179E-2</v>
      </c>
      <c r="Q280">
        <f t="shared" si="316"/>
        <v>8.9348162585566701E-2</v>
      </c>
      <c r="R280">
        <f t="shared" si="316"/>
        <v>0.11582676128308356</v>
      </c>
      <c r="S280">
        <f t="shared" si="313"/>
        <v>9.7110648571767003E-2</v>
      </c>
      <c r="T280">
        <f t="shared" si="313"/>
        <v>0.10050239705922208</v>
      </c>
      <c r="U280">
        <f t="shared" si="313"/>
        <v>8.8987068487399679E-2</v>
      </c>
      <c r="V280">
        <f t="shared" si="313"/>
        <v>0.10007248764287122</v>
      </c>
      <c r="W280">
        <f t="shared" si="313"/>
        <v>0.11622074871860458</v>
      </c>
      <c r="X280">
        <f t="shared" si="313"/>
        <v>5.0963437826310305E-2</v>
      </c>
      <c r="Y280">
        <f t="shared" si="313"/>
        <v>0</v>
      </c>
      <c r="Z280">
        <f t="shared" si="313"/>
        <v>0</v>
      </c>
      <c r="AA280">
        <f t="shared" si="313"/>
        <v>0</v>
      </c>
      <c r="AB280">
        <f t="shared" ref="AB280" si="317">IF($A280=AB$265,-1000000,AB255)</f>
        <v>0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9.9025160649915928E-2</v>
      </c>
      <c r="M281">
        <f t="shared" si="313"/>
        <v>9.4372133407876771E-2</v>
      </c>
      <c r="N281">
        <f t="shared" si="313"/>
        <v>9.4838593677294011E-2</v>
      </c>
      <c r="O281">
        <f t="shared" si="313"/>
        <v>0.12067430921954436</v>
      </c>
      <c r="P281" s="387">
        <f t="shared" si="313"/>
        <v>0.12827131892883833</v>
      </c>
      <c r="Q281">
        <f t="shared" si="313"/>
        <v>0.14099332351212165</v>
      </c>
      <c r="R281">
        <f t="shared" si="313"/>
        <v>-1000000</v>
      </c>
      <c r="S281">
        <f t="shared" si="313"/>
        <v>0.15550257610544485</v>
      </c>
      <c r="T281">
        <f t="shared" si="313"/>
        <v>0.14091894976185954</v>
      </c>
      <c r="U281">
        <f t="shared" si="313"/>
        <v>0.13595322720490188</v>
      </c>
      <c r="V281">
        <f t="shared" si="313"/>
        <v>0.11429718334065875</v>
      </c>
      <c r="W281">
        <f t="shared" si="313"/>
        <v>9.8343792727686896E-2</v>
      </c>
      <c r="X281">
        <f t="shared" si="313"/>
        <v>9.1924670424457469E-2</v>
      </c>
      <c r="Y281">
        <f t="shared" si="313"/>
        <v>0.12716964930103508</v>
      </c>
      <c r="Z281">
        <f t="shared" si="313"/>
        <v>0.10814124714738031</v>
      </c>
      <c r="AA281">
        <f t="shared" si="313"/>
        <v>8.3540807419010543E-2</v>
      </c>
      <c r="AB281">
        <f t="shared" ref="AB281" si="318">IF($A281=AB$265,-1000000,AB256)</f>
        <v>-1000000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-1000000</v>
      </c>
      <c r="M282">
        <f t="shared" si="313"/>
        <v>-1000000</v>
      </c>
      <c r="N282">
        <f t="shared" si="313"/>
        <v>-1000000</v>
      </c>
      <c r="O282">
        <f t="shared" si="313"/>
        <v>0.20851842111925725</v>
      </c>
      <c r="P282" s="387">
        <f t="shared" si="313"/>
        <v>-1000000</v>
      </c>
      <c r="Q282">
        <f t="shared" si="313"/>
        <v>-1000000</v>
      </c>
      <c r="R282">
        <f t="shared" si="313"/>
        <v>0.1128219733439188</v>
      </c>
      <c r="S282">
        <f t="shared" si="313"/>
        <v>-1000000</v>
      </c>
      <c r="T282">
        <f t="shared" si="313"/>
        <v>0.15696575535130544</v>
      </c>
      <c r="U282">
        <f t="shared" si="313"/>
        <v>-1000000</v>
      </c>
      <c r="V282">
        <f t="shared" si="313"/>
        <v>-1000000</v>
      </c>
      <c r="W282">
        <f t="shared" si="313"/>
        <v>-1000000</v>
      </c>
      <c r="X282">
        <f t="shared" si="313"/>
        <v>0.150090610726868</v>
      </c>
      <c r="Y282">
        <f t="shared" si="313"/>
        <v>-1000000</v>
      </c>
      <c r="Z282">
        <f t="shared" si="313"/>
        <v>-1000000</v>
      </c>
      <c r="AA282">
        <f t="shared" si="313"/>
        <v>-1000000</v>
      </c>
      <c r="AB282">
        <f t="shared" ref="AB282" si="319">IF($A282=AB$265,-1000000,AB257)</f>
        <v>0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0.16350943047528033</v>
      </c>
      <c r="M283">
        <f t="shared" si="313"/>
        <v>0.15347030390874258</v>
      </c>
      <c r="N283">
        <f t="shared" si="313"/>
        <v>0.14648892075857126</v>
      </c>
      <c r="O283">
        <f t="shared" si="313"/>
        <v>2.0557795135038821E-2</v>
      </c>
      <c r="P283" s="387">
        <f t="shared" si="313"/>
        <v>9.1837302935579512E-2</v>
      </c>
      <c r="Q283">
        <f t="shared" si="313"/>
        <v>0.12844423059207091</v>
      </c>
      <c r="R283">
        <f t="shared" si="313"/>
        <v>0.14163831322996043</v>
      </c>
      <c r="S283">
        <f t="shared" si="313"/>
        <v>0.15319685464230604</v>
      </c>
      <c r="T283">
        <f t="shared" si="313"/>
        <v>0.15480946762504236</v>
      </c>
      <c r="U283">
        <f t="shared" si="313"/>
        <v>0.16244385806171652</v>
      </c>
      <c r="V283">
        <f t="shared" si="313"/>
        <v>0.15246057573172625</v>
      </c>
      <c r="W283">
        <f t="shared" si="313"/>
        <v>0.16545584915342454</v>
      </c>
      <c r="X283">
        <f t="shared" si="313"/>
        <v>0.15444465241810945</v>
      </c>
      <c r="Y283">
        <f t="shared" si="313"/>
        <v>-1000000</v>
      </c>
      <c r="Z283">
        <f t="shared" si="313"/>
        <v>-1000000</v>
      </c>
      <c r="AA283">
        <f t="shared" si="313"/>
        <v>-1000000</v>
      </c>
      <c r="AB283">
        <f t="shared" ref="AB283" si="320">IF($A283=AB$265,-1000000,AB258)</f>
        <v>-1000000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0.16543076000626342</v>
      </c>
      <c r="N284">
        <f t="shared" si="313"/>
        <v>-1000000</v>
      </c>
      <c r="O284">
        <f t="shared" si="313"/>
        <v>-1000000</v>
      </c>
      <c r="P284" s="387">
        <f t="shared" si="313"/>
        <v>-1000000</v>
      </c>
      <c r="Q284">
        <f t="shared" si="313"/>
        <v>0.12845294524805767</v>
      </c>
      <c r="R284">
        <f t="shared" si="313"/>
        <v>-1000000</v>
      </c>
      <c r="S284">
        <f t="shared" si="313"/>
        <v>0.10110626227728828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0.11096382862658845</v>
      </c>
      <c r="X284">
        <f t="shared" si="313"/>
        <v>-1000000</v>
      </c>
      <c r="Y284">
        <f t="shared" si="313"/>
        <v>0.17638243797269326</v>
      </c>
      <c r="Z284">
        <f t="shared" si="313"/>
        <v>0.18613328438893803</v>
      </c>
      <c r="AA284">
        <f t="shared" si="313"/>
        <v>0.19858385944978441</v>
      </c>
      <c r="AB284">
        <f t="shared" ref="AB284" si="321">IF($A284=AB$265,-1000000,AB259)</f>
        <v>5.6261901307906481E-2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0.16905409333458646</v>
      </c>
      <c r="M285">
        <f t="shared" si="313"/>
        <v>-1000000</v>
      </c>
      <c r="N285">
        <f t="shared" si="313"/>
        <v>0.18329107638042641</v>
      </c>
      <c r="O285">
        <f t="shared" si="313"/>
        <v>-1000000</v>
      </c>
      <c r="P285" s="387">
        <f t="shared" si="313"/>
        <v>0.15247227351512568</v>
      </c>
      <c r="Q285">
        <f t="shared" si="313"/>
        <v>-1000000</v>
      </c>
      <c r="R285">
        <f t="shared" si="313"/>
        <v>0.13617458248689532</v>
      </c>
      <c r="S285">
        <f t="shared" si="313"/>
        <v>-1000000</v>
      </c>
      <c r="T285">
        <f t="shared" si="313"/>
        <v>-1000000</v>
      </c>
      <c r="U285">
        <f t="shared" si="313"/>
        <v>8.9055179557913131E-2</v>
      </c>
      <c r="V285">
        <f t="shared" si="313"/>
        <v>0.14095442589055734</v>
      </c>
      <c r="W285">
        <f t="shared" si="313"/>
        <v>-1000000</v>
      </c>
      <c r="X285">
        <f t="shared" si="313"/>
        <v>-1000000</v>
      </c>
      <c r="Y285">
        <f t="shared" si="313"/>
        <v>0.16853010806177343</v>
      </c>
      <c r="Z285">
        <f t="shared" si="313"/>
        <v>0.17900509734230102</v>
      </c>
      <c r="AA285">
        <f t="shared" si="313"/>
        <v>0.19039618077006359</v>
      </c>
      <c r="AB285">
        <f t="shared" ref="AB285" si="322">IF($A285=AB$265,-1000000,AB260)</f>
        <v>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0.16905409333458646</v>
      </c>
      <c r="M289">
        <f t="shared" si="323"/>
        <v>0.16543076000626342</v>
      </c>
      <c r="N289">
        <f t="shared" si="323"/>
        <v>0.18329107638042641</v>
      </c>
      <c r="O289">
        <f t="shared" si="323"/>
        <v>0.20851842111925725</v>
      </c>
      <c r="P289" s="387">
        <f t="shared" si="323"/>
        <v>0.15247227351512568</v>
      </c>
      <c r="Q289">
        <f t="shared" si="323"/>
        <v>0.14099332351212165</v>
      </c>
      <c r="R289">
        <f t="shared" si="323"/>
        <v>0.14163831322996043</v>
      </c>
      <c r="S289">
        <f t="shared" si="323"/>
        <v>0.15550257610544485</v>
      </c>
      <c r="T289">
        <f t="shared" si="323"/>
        <v>0.15696575535130544</v>
      </c>
      <c r="U289">
        <f t="shared" si="323"/>
        <v>0.16244385806171652</v>
      </c>
      <c r="V289">
        <f t="shared" si="323"/>
        <v>0.15246057573172625</v>
      </c>
      <c r="W289">
        <f t="shared" si="323"/>
        <v>0.16545584915342454</v>
      </c>
      <c r="X289">
        <f t="shared" si="323"/>
        <v>0.15444465241810945</v>
      </c>
      <c r="Y289">
        <f t="shared" si="323"/>
        <v>0.17638243797269326</v>
      </c>
      <c r="Z289">
        <f t="shared" si="323"/>
        <v>0.18613328438893803</v>
      </c>
      <c r="AA289">
        <f t="shared" si="323"/>
        <v>0.19858385944978441</v>
      </c>
      <c r="AB289">
        <f t="shared" ref="AB289" si="324">MAX(AB279:AB285)</f>
        <v>5.6261901307906481E-2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7</v>
      </c>
      <c r="M290" s="138">
        <f>VLOOKUP(M289,M$279:$AC$285,$A$287-L287,FALSE)</f>
        <v>6</v>
      </c>
      <c r="N290" s="138">
        <f>VLOOKUP(N289,N$279:$AC$285,$A$287-M287,FALSE)</f>
        <v>7</v>
      </c>
      <c r="O290" s="138">
        <f>VLOOKUP(O289,O$279:$AC$285,$A$287-N287,FALSE)</f>
        <v>4</v>
      </c>
      <c r="P290" s="407">
        <f>VLOOKUP(P289,P$279:$AC$285,$A$287-O287,FALSE)</f>
        <v>7</v>
      </c>
      <c r="Q290" s="138">
        <f>VLOOKUP(Q289,Q$279:$AC$285,$A$287-P287,FALSE)</f>
        <v>3</v>
      </c>
      <c r="R290" s="138">
        <f>VLOOKUP(R289,R$279:$AC$285,$A$287-Q287,FALSE)</f>
        <v>5</v>
      </c>
      <c r="S290" s="138">
        <f>VLOOKUP(S289,S$279:$AC$285,$A$287-R287,FALSE)</f>
        <v>3</v>
      </c>
      <c r="T290" s="138">
        <f>VLOOKUP(T289,T$279:$AC$285,$A$287-S287,FALSE)</f>
        <v>4</v>
      </c>
      <c r="U290" s="138">
        <f>VLOOKUP(U289,U$279:$AC$285,$A$287-T287,FALSE)</f>
        <v>5</v>
      </c>
      <c r="V290" s="138">
        <f>VLOOKUP(V289,V$279:$AC$285,$A$287-U287,FALSE)</f>
        <v>5</v>
      </c>
      <c r="W290" s="138">
        <f>VLOOKUP(W289,W$279:$AC$285,$A$287-V287,FALSE)</f>
        <v>5</v>
      </c>
      <c r="X290" s="138">
        <f>VLOOKUP(X289,X$279:$AC$285,$A$287-W287,FALSE)</f>
        <v>5</v>
      </c>
      <c r="Y290" s="138">
        <f>VLOOKUP(Y289,Y$279:$AC$285,$A$287-X287,FALSE)</f>
        <v>6</v>
      </c>
      <c r="Z290" s="138">
        <f>VLOOKUP(Z289,Z$279:$AC$285,$A$287-Y287,FALSE)</f>
        <v>6</v>
      </c>
      <c r="AA290" s="138">
        <f>VLOOKUP(AA289,AA$279:$AC$285,$A$287-Z287,FALSE)</f>
        <v>6</v>
      </c>
      <c r="AB290" s="138">
        <f>VLOOKUP(AB289,AB$279:$AC$285,$A$287-AA287,FALSE)</f>
        <v>6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52680.49605451338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52680.49605451338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15014898.060078423</v>
      </c>
      <c r="Y301" s="38">
        <f t="shared" si="349"/>
        <v>28999062.596188433</v>
      </c>
      <c r="Z301" s="38">
        <f t="shared" si="349"/>
        <v>48378682.371660665</v>
      </c>
      <c r="AA301" s="38">
        <f t="shared" si="349"/>
        <v>77221973.702052146</v>
      </c>
      <c r="AB301" s="38">
        <f t="shared" si="349"/>
        <v>153647810.07906795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6.5247013622210873E-2</v>
      </c>
      <c r="M304">
        <f t="shared" si="351"/>
        <v>7.2693131305107753E-2</v>
      </c>
      <c r="N304">
        <f t="shared" si="351"/>
        <v>7.8445105350049435E-2</v>
      </c>
      <c r="O304">
        <f t="shared" si="351"/>
        <v>0.13167343195760525</v>
      </c>
      <c r="P304" s="387">
        <f t="shared" si="351"/>
        <v>0.10501072643371959</v>
      </c>
      <c r="Q304">
        <f t="shared" si="351"/>
        <v>0.10172677007420894</v>
      </c>
      <c r="R304">
        <f t="shared" si="351"/>
        <v>0.11683254670013099</v>
      </c>
      <c r="S304">
        <f t="shared" si="351"/>
        <v>0.11877746846311751</v>
      </c>
      <c r="T304">
        <f t="shared" si="351"/>
        <v>0.10625159812537399</v>
      </c>
      <c r="U304">
        <f t="shared" si="351"/>
        <v>0.10366479890188537</v>
      </c>
      <c r="V304">
        <f t="shared" si="351"/>
        <v>9.3025184012785297E-2</v>
      </c>
      <c r="W304">
        <f t="shared" si="351"/>
        <v>9.7817173449166836E-2</v>
      </c>
      <c r="X304">
        <f t="shared" si="351"/>
        <v>0.13725969247373501</v>
      </c>
      <c r="Y304">
        <f t="shared" si="351"/>
        <v>0.16153054425072538</v>
      </c>
      <c r="Z304">
        <f t="shared" si="351"/>
        <v>0.13796103679100594</v>
      </c>
      <c r="AA304">
        <f t="shared" si="351"/>
        <v>0.11714497374828843</v>
      </c>
      <c r="AB304">
        <f t="shared" ref="AB304" si="352">IF($A304=AB$290,-1000000,AB279)</f>
        <v>0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0.12100192804470275</v>
      </c>
      <c r="M305">
        <f t="shared" si="354"/>
        <v>0.12829422333309815</v>
      </c>
      <c r="N305">
        <f t="shared" si="354"/>
        <v>0.1278721404064623</v>
      </c>
      <c r="O305">
        <f t="shared" si="354"/>
        <v>2.6441780308304203E-2</v>
      </c>
      <c r="P305" s="387">
        <f t="shared" si="354"/>
        <v>6.4799896016057179E-2</v>
      </c>
      <c r="Q305">
        <f t="shared" si="354"/>
        <v>8.9348162585566701E-2</v>
      </c>
      <c r="R305">
        <f t="shared" si="354"/>
        <v>0.11582676128308356</v>
      </c>
      <c r="S305">
        <f t="shared" si="354"/>
        <v>9.7110648571767003E-2</v>
      </c>
      <c r="T305">
        <f t="shared" si="354"/>
        <v>0.10050239705922208</v>
      </c>
      <c r="U305">
        <f t="shared" si="354"/>
        <v>8.8987068487399679E-2</v>
      </c>
      <c r="V305">
        <f t="shared" si="354"/>
        <v>0.10007248764287122</v>
      </c>
      <c r="W305">
        <f t="shared" si="354"/>
        <v>0.11622074871860458</v>
      </c>
      <c r="X305">
        <f t="shared" si="354"/>
        <v>5.0963437826310305E-2</v>
      </c>
      <c r="Y305">
        <f t="shared" si="354"/>
        <v>0</v>
      </c>
      <c r="Z305">
        <f t="shared" si="354"/>
        <v>0</v>
      </c>
      <c r="AA305">
        <f t="shared" si="354"/>
        <v>0</v>
      </c>
      <c r="AB305">
        <f t="shared" ref="AB305" si="355">IF($A305=AB$290,-1000000,AB280)</f>
        <v>0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9.9025160649915928E-2</v>
      </c>
      <c r="M306">
        <f t="shared" si="356"/>
        <v>9.4372133407876771E-2</v>
      </c>
      <c r="N306">
        <f t="shared" si="356"/>
        <v>9.4838593677294011E-2</v>
      </c>
      <c r="O306">
        <f t="shared" si="356"/>
        <v>0.12067430921954436</v>
      </c>
      <c r="P306" s="387">
        <f t="shared" si="356"/>
        <v>0.12827131892883833</v>
      </c>
      <c r="Q306">
        <f t="shared" si="356"/>
        <v>-1000000</v>
      </c>
      <c r="R306">
        <f t="shared" si="356"/>
        <v>-1000000</v>
      </c>
      <c r="S306">
        <f t="shared" si="356"/>
        <v>-1000000</v>
      </c>
      <c r="T306">
        <f t="shared" si="356"/>
        <v>0.14091894976185954</v>
      </c>
      <c r="U306">
        <f t="shared" si="356"/>
        <v>0.13595322720490188</v>
      </c>
      <c r="V306">
        <f t="shared" si="356"/>
        <v>0.11429718334065875</v>
      </c>
      <c r="W306">
        <f t="shared" si="356"/>
        <v>9.8343792727686896E-2</v>
      </c>
      <c r="X306">
        <f t="shared" si="356"/>
        <v>9.1924670424457469E-2</v>
      </c>
      <c r="Y306">
        <f t="shared" si="356"/>
        <v>0.12716964930103508</v>
      </c>
      <c r="Z306">
        <f t="shared" si="356"/>
        <v>0.10814124714738031</v>
      </c>
      <c r="AA306">
        <f t="shared" si="356"/>
        <v>8.3540807419010543E-2</v>
      </c>
      <c r="AB306">
        <f t="shared" ref="AB306" si="357">IF($A306=AB$290,-1000000,AB281)</f>
        <v>-1000000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0.1128219733439188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0.150090610726868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0.16350943047528033</v>
      </c>
      <c r="M308">
        <f t="shared" si="360"/>
        <v>0.15347030390874258</v>
      </c>
      <c r="N308">
        <f t="shared" si="360"/>
        <v>0.14648892075857126</v>
      </c>
      <c r="O308">
        <f t="shared" si="360"/>
        <v>2.0557795135038821E-2</v>
      </c>
      <c r="P308" s="387">
        <f t="shared" si="360"/>
        <v>9.1837302935579512E-2</v>
      </c>
      <c r="Q308">
        <f t="shared" si="360"/>
        <v>0.12844423059207091</v>
      </c>
      <c r="R308">
        <f t="shared" si="360"/>
        <v>-1000000</v>
      </c>
      <c r="S308">
        <f t="shared" si="360"/>
        <v>0.15319685464230604</v>
      </c>
      <c r="T308">
        <f t="shared" si="360"/>
        <v>0.15480946762504236</v>
      </c>
      <c r="U308">
        <f t="shared" si="360"/>
        <v>-1000000</v>
      </c>
      <c r="V308">
        <f t="shared" si="360"/>
        <v>-1000000</v>
      </c>
      <c r="W308">
        <f t="shared" si="360"/>
        <v>-1000000</v>
      </c>
      <c r="X308">
        <f t="shared" si="360"/>
        <v>-1000000</v>
      </c>
      <c r="Y308">
        <f t="shared" si="360"/>
        <v>-1000000</v>
      </c>
      <c r="Z308">
        <f t="shared" si="360"/>
        <v>-1000000</v>
      </c>
      <c r="AA308">
        <f t="shared" si="360"/>
        <v>-1000000</v>
      </c>
      <c r="AB308">
        <f t="shared" ref="AB308" si="361">IF($A308=AB$290,-1000000,AB283)</f>
        <v>-1000000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-1000000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0.12845294524805767</v>
      </c>
      <c r="R309">
        <f t="shared" si="362"/>
        <v>-1000000</v>
      </c>
      <c r="S309">
        <f t="shared" si="362"/>
        <v>0.10110626227728828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0.11096382862658845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0.13617458248689532</v>
      </c>
      <c r="S310">
        <f t="shared" si="364"/>
        <v>-1000000</v>
      </c>
      <c r="T310">
        <f t="shared" si="364"/>
        <v>-1000000</v>
      </c>
      <c r="U310">
        <f t="shared" si="364"/>
        <v>8.9055179557913131E-2</v>
      </c>
      <c r="V310">
        <f t="shared" si="364"/>
        <v>0.14095442589055734</v>
      </c>
      <c r="W310">
        <f t="shared" si="364"/>
        <v>-1000000</v>
      </c>
      <c r="X310">
        <f t="shared" si="364"/>
        <v>-1000000</v>
      </c>
      <c r="Y310">
        <f t="shared" si="364"/>
        <v>0.16853010806177343</v>
      </c>
      <c r="Z310">
        <f t="shared" si="364"/>
        <v>0.17900509734230102</v>
      </c>
      <c r="AA310">
        <f t="shared" si="364"/>
        <v>0.19039618077006359</v>
      </c>
      <c r="AB310">
        <f t="shared" ref="AB310" si="365">IF($A310=AB$290,-1000000,AB285)</f>
        <v>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0.16350943047528033</v>
      </c>
      <c r="M314">
        <f t="shared" si="366"/>
        <v>0.15347030390874258</v>
      </c>
      <c r="N314">
        <f t="shared" si="366"/>
        <v>0.14648892075857126</v>
      </c>
      <c r="O314">
        <f t="shared" si="366"/>
        <v>0.13167343195760525</v>
      </c>
      <c r="P314" s="387">
        <f t="shared" si="366"/>
        <v>0.12827131892883833</v>
      </c>
      <c r="Q314">
        <f t="shared" si="366"/>
        <v>0.12845294524805767</v>
      </c>
      <c r="R314">
        <f t="shared" si="366"/>
        <v>0.13617458248689532</v>
      </c>
      <c r="S314">
        <f t="shared" si="366"/>
        <v>0.15319685464230604</v>
      </c>
      <c r="T314">
        <f t="shared" si="366"/>
        <v>0.15480946762504236</v>
      </c>
      <c r="U314">
        <f t="shared" si="366"/>
        <v>0.13595322720490188</v>
      </c>
      <c r="V314">
        <f t="shared" si="366"/>
        <v>0.14095442589055734</v>
      </c>
      <c r="W314">
        <f t="shared" si="366"/>
        <v>0.11622074871860458</v>
      </c>
      <c r="X314">
        <f t="shared" si="366"/>
        <v>0.150090610726868</v>
      </c>
      <c r="Y314">
        <f t="shared" si="366"/>
        <v>0.16853010806177343</v>
      </c>
      <c r="Z314">
        <f t="shared" si="366"/>
        <v>0.17900509734230102</v>
      </c>
      <c r="AA314">
        <f t="shared" si="366"/>
        <v>0.19039618077006359</v>
      </c>
      <c r="AB314">
        <f t="shared" ref="AB314" si="367">MAX(AB304:AB310)</f>
        <v>0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5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6</v>
      </c>
      <c r="R315" s="138">
        <f>VLOOKUP(R314,R$304:$AC$310,$A$312-Q312,FALSE)</f>
        <v>7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3</v>
      </c>
      <c r="V315" s="138">
        <f>VLOOKUP(V314,V$304:$AC$310,$A$312-U312,FALSE)</f>
        <v>7</v>
      </c>
      <c r="W315" s="138">
        <f>VLOOKUP(W314,W$304:$AC$310,$A$312-V312,FALSE)</f>
        <v>2</v>
      </c>
      <c r="X315" s="138">
        <f>VLOOKUP(X314,X$304:$AC$310,$A$312-W312,FALSE)</f>
        <v>4</v>
      </c>
      <c r="Y315" s="138">
        <f>VLOOKUP(Y314,Y$304:$AC$310,$A$312-X312,FALSE)</f>
        <v>7</v>
      </c>
      <c r="Z315" s="138">
        <f>VLOOKUP(Z314,Z$304:$AC$310,$A$312-Y312,FALSE)</f>
        <v>7</v>
      </c>
      <c r="AA315" s="138">
        <f>VLOOKUP(AA314,AA$304:$AC$310,$A$312-Z312,FALSE)</f>
        <v>7</v>
      </c>
      <c r="AB315" s="138">
        <f>VLOOKUP(AB314,AB$304:$AC$310,$A$312-AA312,FALSE)</f>
        <v>1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10789241.653731348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10789241.653731348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4225656.4063470755</v>
      </c>
      <c r="Y326" s="38">
        <f t="shared" si="392"/>
        <v>28999062.596188433</v>
      </c>
      <c r="Z326" s="38">
        <f t="shared" si="392"/>
        <v>48378682.371660665</v>
      </c>
      <c r="AA326" s="38">
        <f t="shared" si="392"/>
        <v>77221973.702052146</v>
      </c>
      <c r="AB326" s="38">
        <f t="shared" si="392"/>
        <v>153647810.07906795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6.5247013622210873E-2</v>
      </c>
      <c r="M329">
        <f t="shared" si="394"/>
        <v>7.2693131305107753E-2</v>
      </c>
      <c r="N329">
        <f t="shared" si="394"/>
        <v>7.8445105350049435E-2</v>
      </c>
      <c r="O329">
        <f t="shared" si="394"/>
        <v>-1000000</v>
      </c>
      <c r="P329" s="387">
        <f t="shared" si="394"/>
        <v>0.10501072643371959</v>
      </c>
      <c r="Q329">
        <f t="shared" si="394"/>
        <v>0.10172677007420894</v>
      </c>
      <c r="R329">
        <f t="shared" si="394"/>
        <v>0.11683254670013099</v>
      </c>
      <c r="S329">
        <f t="shared" si="394"/>
        <v>0.11877746846311751</v>
      </c>
      <c r="T329">
        <f t="shared" si="394"/>
        <v>0.10625159812537399</v>
      </c>
      <c r="U329">
        <f t="shared" si="394"/>
        <v>0.10366479890188537</v>
      </c>
      <c r="V329">
        <f t="shared" si="394"/>
        <v>9.3025184012785297E-2</v>
      </c>
      <c r="W329">
        <f t="shared" si="394"/>
        <v>9.7817173449166836E-2</v>
      </c>
      <c r="X329">
        <f t="shared" si="394"/>
        <v>0.13725969247373501</v>
      </c>
      <c r="Y329">
        <f t="shared" si="394"/>
        <v>0.16153054425072538</v>
      </c>
      <c r="Z329">
        <f t="shared" si="394"/>
        <v>0.13796103679100594</v>
      </c>
      <c r="AA329">
        <f t="shared" si="394"/>
        <v>0.11714497374828843</v>
      </c>
      <c r="AB329">
        <f t="shared" ref="AB329" si="395">IF($A329=AB$315,-1000000,AB304)</f>
        <v>-1000000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0.12100192804470275</v>
      </c>
      <c r="M330">
        <f t="shared" si="396"/>
        <v>0.12829422333309815</v>
      </c>
      <c r="N330">
        <f t="shared" si="396"/>
        <v>0.1278721404064623</v>
      </c>
      <c r="O330">
        <f t="shared" si="396"/>
        <v>2.6441780308304203E-2</v>
      </c>
      <c r="P330" s="387">
        <f t="shared" si="396"/>
        <v>6.4799896016057179E-2</v>
      </c>
      <c r="Q330">
        <f t="shared" si="396"/>
        <v>8.9348162585566701E-2</v>
      </c>
      <c r="R330">
        <f t="shared" si="396"/>
        <v>0.11582676128308356</v>
      </c>
      <c r="S330">
        <f t="shared" si="394"/>
        <v>9.7110648571767003E-2</v>
      </c>
      <c r="T330">
        <f t="shared" si="394"/>
        <v>0.10050239705922208</v>
      </c>
      <c r="U330">
        <f t="shared" si="394"/>
        <v>8.8987068487399679E-2</v>
      </c>
      <c r="V330">
        <f t="shared" si="394"/>
        <v>0.10007248764287122</v>
      </c>
      <c r="W330">
        <f t="shared" si="394"/>
        <v>-1000000</v>
      </c>
      <c r="X330">
        <f t="shared" si="394"/>
        <v>5.0963437826310305E-2</v>
      </c>
      <c r="Y330">
        <f t="shared" si="394"/>
        <v>0</v>
      </c>
      <c r="Z330">
        <f t="shared" si="394"/>
        <v>0</v>
      </c>
      <c r="AA330">
        <f t="shared" si="394"/>
        <v>0</v>
      </c>
      <c r="AB330">
        <f t="shared" ref="AB330" si="397">IF($A330=AB$315,-1000000,AB305)</f>
        <v>0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9.9025160649915928E-2</v>
      </c>
      <c r="M331">
        <f t="shared" si="394"/>
        <v>9.4372133407876771E-2</v>
      </c>
      <c r="N331">
        <f t="shared" si="394"/>
        <v>9.4838593677294011E-2</v>
      </c>
      <c r="O331">
        <f t="shared" si="394"/>
        <v>0.12067430921954436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-1000000</v>
      </c>
      <c r="T331">
        <f t="shared" si="394"/>
        <v>0.14091894976185954</v>
      </c>
      <c r="U331">
        <f t="shared" si="394"/>
        <v>-1000000</v>
      </c>
      <c r="V331">
        <f t="shared" si="394"/>
        <v>0.11429718334065875</v>
      </c>
      <c r="W331">
        <f t="shared" si="394"/>
        <v>9.8343792727686896E-2</v>
      </c>
      <c r="X331">
        <f t="shared" si="394"/>
        <v>9.1924670424457469E-2</v>
      </c>
      <c r="Y331">
        <f t="shared" si="394"/>
        <v>0.12716964930103508</v>
      </c>
      <c r="Z331">
        <f t="shared" si="394"/>
        <v>0.10814124714738031</v>
      </c>
      <c r="AA331">
        <f t="shared" si="394"/>
        <v>8.3540807419010543E-2</v>
      </c>
      <c r="AB331">
        <f t="shared" ref="AB331" si="398">IF($A331=AB$315,-1000000,AB306)</f>
        <v>-1000000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0.1128219733439188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2.0557795135038821E-2</v>
      </c>
      <c r="P333" s="387">
        <f t="shared" si="394"/>
        <v>9.1837302935579512E-2</v>
      </c>
      <c r="Q333">
        <f t="shared" si="394"/>
        <v>0.12844423059207091</v>
      </c>
      <c r="R333">
        <f t="shared" si="394"/>
        <v>-1000000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0.10110626227728828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0.11096382862658845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8.9055179557913131E-2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0.12100192804470275</v>
      </c>
      <c r="M339">
        <f t="shared" si="403"/>
        <v>0.12829422333309815</v>
      </c>
      <c r="N339">
        <f t="shared" si="403"/>
        <v>0.1278721404064623</v>
      </c>
      <c r="O339">
        <f t="shared" si="403"/>
        <v>0.12067430921954436</v>
      </c>
      <c r="P339" s="387">
        <f t="shared" si="403"/>
        <v>0.10501072643371959</v>
      </c>
      <c r="Q339">
        <f t="shared" si="403"/>
        <v>0.12844423059207091</v>
      </c>
      <c r="R339">
        <f t="shared" si="403"/>
        <v>0.11683254670013099</v>
      </c>
      <c r="S339">
        <f t="shared" si="403"/>
        <v>0.11877746846311751</v>
      </c>
      <c r="T339">
        <f t="shared" si="403"/>
        <v>0.14091894976185954</v>
      </c>
      <c r="U339">
        <f t="shared" si="403"/>
        <v>0.10366479890188537</v>
      </c>
      <c r="V339">
        <f t="shared" si="403"/>
        <v>0.11429718334065875</v>
      </c>
      <c r="W339">
        <f t="shared" si="403"/>
        <v>0.11096382862658845</v>
      </c>
      <c r="X339">
        <f t="shared" si="403"/>
        <v>0.13725969247373501</v>
      </c>
      <c r="Y339">
        <f t="shared" si="403"/>
        <v>0.16153054425072538</v>
      </c>
      <c r="Z339">
        <f t="shared" si="403"/>
        <v>0.13796103679100594</v>
      </c>
      <c r="AA339">
        <f t="shared" si="403"/>
        <v>0.11714497374828843</v>
      </c>
      <c r="AB339">
        <f t="shared" ref="AB339" si="404">MAX(AB329:AB335)</f>
        <v>0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1</v>
      </c>
      <c r="S340" s="138">
        <f>VLOOKUP(S339,S$329:$AC$335,$A$337-R337,FALSE)</f>
        <v>1</v>
      </c>
      <c r="T340" s="138">
        <f>VLOOKUP(T339,T$329:$AC$335,$A$337-S337,FALSE)</f>
        <v>3</v>
      </c>
      <c r="U340" s="138">
        <f>VLOOKUP(U339,U$329:$AC$335,$A$337-T337,FALSE)</f>
        <v>1</v>
      </c>
      <c r="V340" s="138">
        <f>VLOOKUP(V339,V$329:$AC$335,$A$337-U337,FALSE)</f>
        <v>3</v>
      </c>
      <c r="W340" s="138">
        <f>VLOOKUP(W339,W$329:$AC$335,$A$337-V337,FALSE)</f>
        <v>6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2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4225656.4063470755</v>
      </c>
      <c r="Y342">
        <f t="shared" si="406"/>
        <v>28999062.596188433</v>
      </c>
      <c r="Z342">
        <f t="shared" si="406"/>
        <v>48378682.371660665</v>
      </c>
      <c r="AA342">
        <f t="shared" si="406"/>
        <v>6343273.704831141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4225656.4063470755</v>
      </c>
      <c r="Y349">
        <f t="shared" si="422"/>
        <v>28999062.596188433</v>
      </c>
      <c r="Z349">
        <f t="shared" si="422"/>
        <v>48378682.371660665</v>
      </c>
      <c r="AA349">
        <f t="shared" si="422"/>
        <v>6343273.704831141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70878699.997221008</v>
      </c>
      <c r="AB351" s="38">
        <f t="shared" si="425"/>
        <v>153647810.07906795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6.5247013622210873E-2</v>
      </c>
      <c r="M354">
        <f t="shared" si="426"/>
        <v>7.2693131305107753E-2</v>
      </c>
      <c r="N354">
        <f t="shared" si="426"/>
        <v>7.8445105350049435E-2</v>
      </c>
      <c r="O354">
        <f t="shared" si="426"/>
        <v>-1000000</v>
      </c>
      <c r="P354" s="387">
        <f t="shared" si="426"/>
        <v>-1000000</v>
      </c>
      <c r="Q354">
        <f t="shared" si="426"/>
        <v>0.10172677007420894</v>
      </c>
      <c r="R354">
        <f t="shared" si="426"/>
        <v>-1000000</v>
      </c>
      <c r="S354">
        <f t="shared" si="426"/>
        <v>-1000000</v>
      </c>
      <c r="T354">
        <f t="shared" si="426"/>
        <v>0.10625159812537399</v>
      </c>
      <c r="U354">
        <f t="shared" si="426"/>
        <v>-1000000</v>
      </c>
      <c r="V354">
        <f t="shared" si="426"/>
        <v>9.3025184012785297E-2</v>
      </c>
      <c r="W354">
        <f t="shared" si="426"/>
        <v>9.7817173449166836E-2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-1000000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2.6441780308304203E-2</v>
      </c>
      <c r="P355" s="387">
        <f t="shared" si="429"/>
        <v>6.4799896016057179E-2</v>
      </c>
      <c r="Q355">
        <f t="shared" si="429"/>
        <v>8.9348162585566701E-2</v>
      </c>
      <c r="R355">
        <f t="shared" si="429"/>
        <v>0.11582676128308356</v>
      </c>
      <c r="S355">
        <f t="shared" si="429"/>
        <v>9.7110648571767003E-2</v>
      </c>
      <c r="T355">
        <f t="shared" si="429"/>
        <v>0.10050239705922208</v>
      </c>
      <c r="U355">
        <f t="shared" si="429"/>
        <v>8.8987068487399679E-2</v>
      </c>
      <c r="V355">
        <f t="shared" si="429"/>
        <v>0.10007248764287122</v>
      </c>
      <c r="W355">
        <f t="shared" si="429"/>
        <v>-1000000</v>
      </c>
      <c r="X355">
        <f t="shared" si="429"/>
        <v>5.0963437826310305E-2</v>
      </c>
      <c r="Y355">
        <f t="shared" si="429"/>
        <v>0</v>
      </c>
      <c r="Z355">
        <f t="shared" si="429"/>
        <v>0</v>
      </c>
      <c r="AA355">
        <f t="shared" si="429"/>
        <v>0</v>
      </c>
      <c r="AB355">
        <f t="shared" ref="AB355" si="430">IF($A355=AB$340,-1000000,AB330)</f>
        <v>-1000000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9.9025160649915928E-2</v>
      </c>
      <c r="M356">
        <f t="shared" si="431"/>
        <v>9.4372133407876771E-2</v>
      </c>
      <c r="N356">
        <f t="shared" si="431"/>
        <v>9.4838593677294011E-2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9.8343792727686896E-2</v>
      </c>
      <c r="X356">
        <f t="shared" si="431"/>
        <v>9.1924670424457469E-2</v>
      </c>
      <c r="Y356">
        <f t="shared" si="431"/>
        <v>0.12716964930103508</v>
      </c>
      <c r="Z356">
        <f t="shared" si="431"/>
        <v>0.10814124714738031</v>
      </c>
      <c r="AA356">
        <f t="shared" si="431"/>
        <v>8.3540807419010543E-2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0.1128219733439188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2.0557795135038821E-2</v>
      </c>
      <c r="P358" s="387">
        <f t="shared" si="435"/>
        <v>9.1837302935579512E-2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0.10110626227728828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8.9055179557913131E-2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9.9025160649915928E-2</v>
      </c>
      <c r="M364">
        <f t="shared" si="441"/>
        <v>9.4372133407876771E-2</v>
      </c>
      <c r="N364">
        <f t="shared" si="441"/>
        <v>9.4838593677294011E-2</v>
      </c>
      <c r="O364">
        <f t="shared" si="441"/>
        <v>2.6441780308304203E-2</v>
      </c>
      <c r="P364" s="387">
        <f t="shared" si="441"/>
        <v>9.1837302935579512E-2</v>
      </c>
      <c r="Q364">
        <f t="shared" si="441"/>
        <v>0.10172677007420894</v>
      </c>
      <c r="R364">
        <f t="shared" si="441"/>
        <v>0.11582676128308356</v>
      </c>
      <c r="S364">
        <f t="shared" si="441"/>
        <v>0.10110626227728828</v>
      </c>
      <c r="T364">
        <f t="shared" si="441"/>
        <v>0.10625159812537399</v>
      </c>
      <c r="U364">
        <f t="shared" si="441"/>
        <v>8.9055179557913131E-2</v>
      </c>
      <c r="V364">
        <f t="shared" si="441"/>
        <v>0.10007248764287122</v>
      </c>
      <c r="W364">
        <f t="shared" si="441"/>
        <v>9.8343792727686896E-2</v>
      </c>
      <c r="X364">
        <f t="shared" si="441"/>
        <v>9.1924670424457469E-2</v>
      </c>
      <c r="Y364">
        <f t="shared" si="441"/>
        <v>0.12716964930103508</v>
      </c>
      <c r="Z364">
        <f t="shared" si="441"/>
        <v>0.10814124714738031</v>
      </c>
      <c r="AA364">
        <f t="shared" si="441"/>
        <v>8.3540807419010543E-2</v>
      </c>
      <c r="AB364">
        <f t="shared" ref="AB364" si="442">MAX(AB354:AB360)</f>
        <v>0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2</v>
      </c>
      <c r="S365" s="138">
        <f>VLOOKUP(S364,S$354:$AC$360,$A$362-R362,FALSE)</f>
        <v>6</v>
      </c>
      <c r="T365" s="138">
        <f>VLOOKUP(T364,T$354:$AC$360,$A$362-S362,FALSE)</f>
        <v>1</v>
      </c>
      <c r="U365" s="138">
        <f>VLOOKUP(U364,U$354:$AC$360,$A$362-T362,FALSE)</f>
        <v>7</v>
      </c>
      <c r="V365" s="138">
        <f>VLOOKUP(V364,V$354:$AC$360,$A$362-U362,FALSE)</f>
        <v>2</v>
      </c>
      <c r="W365" s="138">
        <f>VLOOKUP(W364,W$354:$AC$360,$A$362-V362,FALSE)</f>
        <v>3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4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810152.45208051801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810152.45208051801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70068547.54514049</v>
      </c>
      <c r="AB376" s="140">
        <f t="shared" ref="AB376" si="456">AB351-AB374</f>
        <v>153647810.07906795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6.5247013622210873E-2</v>
      </c>
      <c r="M379">
        <f t="shared" si="457"/>
        <v>7.2693131305107753E-2</v>
      </c>
      <c r="N379">
        <f t="shared" si="457"/>
        <v>7.8445105350049435E-2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9.3025184012785297E-2</v>
      </c>
      <c r="W379">
        <f t="shared" si="457"/>
        <v>9.7817173449166836E-2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6.4799896016057179E-2</v>
      </c>
      <c r="Q380">
        <f t="shared" si="460"/>
        <v>8.9348162585566701E-2</v>
      </c>
      <c r="R380">
        <f t="shared" si="460"/>
        <v>-1000000</v>
      </c>
      <c r="S380">
        <f t="shared" si="460"/>
        <v>9.7110648571767003E-2</v>
      </c>
      <c r="T380">
        <f t="shared" si="457"/>
        <v>0.10050239705922208</v>
      </c>
      <c r="U380">
        <f t="shared" si="457"/>
        <v>8.8987068487399679E-2</v>
      </c>
      <c r="V380">
        <f t="shared" si="457"/>
        <v>-1000000</v>
      </c>
      <c r="W380">
        <f t="shared" si="457"/>
        <v>-1000000</v>
      </c>
      <c r="X380">
        <f t="shared" si="457"/>
        <v>5.0963437826310305E-2</v>
      </c>
      <c r="Y380">
        <f t="shared" si="457"/>
        <v>0</v>
      </c>
      <c r="Z380">
        <f t="shared" si="457"/>
        <v>0</v>
      </c>
      <c r="AA380">
        <f t="shared" si="457"/>
        <v>0</v>
      </c>
      <c r="AB380">
        <f t="shared" ref="AB380" si="461">IF($A380=AB$365,-1000000,AB355)</f>
        <v>-1000000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0.1128219733439188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2.0557795135038821E-2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13316518.872092167</v>
      </c>
      <c r="L390" s="38">
        <f t="shared" si="467"/>
        <v>19399410.676570769</v>
      </c>
      <c r="M390" s="38">
        <f t="shared" si="467"/>
        <v>24101001.257419858</v>
      </c>
      <c r="N390" s="38">
        <f t="shared" si="467"/>
        <v>29362984.770244796</v>
      </c>
      <c r="O390" s="38">
        <f t="shared" si="467"/>
        <v>50601745.66865284</v>
      </c>
      <c r="P390" s="390">
        <f t="shared" si="467"/>
        <v>80449105.75886777</v>
      </c>
      <c r="Q390" s="38">
        <f t="shared" si="467"/>
        <v>100816902.36087699</v>
      </c>
      <c r="R390" s="38">
        <f t="shared" si="467"/>
        <v>94587777.735274851</v>
      </c>
      <c r="S390" s="38">
        <f t="shared" si="467"/>
        <v>85732191.773585513</v>
      </c>
      <c r="T390" s="38">
        <f t="shared" si="467"/>
        <v>79782224.407523751</v>
      </c>
      <c r="U390" s="38">
        <f t="shared" si="467"/>
        <v>83707279.620392889</v>
      </c>
      <c r="V390" s="38">
        <f t="shared" si="467"/>
        <v>92709579.740288064</v>
      </c>
      <c r="W390" s="38">
        <f t="shared" si="467"/>
        <v>128420489.56021073</v>
      </c>
      <c r="X390" s="38">
        <f t="shared" si="467"/>
        <v>170163299.67225733</v>
      </c>
      <c r="Y390" s="38">
        <f t="shared" si="467"/>
        <v>233062573.65821055</v>
      </c>
      <c r="Z390" s="38">
        <f t="shared" si="467"/>
        <v>273125259.28146887</v>
      </c>
      <c r="AA390" s="38">
        <f t="shared" si="467"/>
        <v>201835030.59999019</v>
      </c>
      <c r="AB390" s="38">
        <f t="shared" ref="AB390" si="468">AB132+AB190+AB217+AB242+AB267+AB292+AB317+AB342+AB367</f>
        <v>162442784.81811324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2128628.6499141837</v>
      </c>
      <c r="L391" s="38">
        <f t="shared" si="469"/>
        <v>2349346.0060044434</v>
      </c>
      <c r="M391" s="38">
        <f t="shared" si="469"/>
        <v>2422349.372413788</v>
      </c>
      <c r="N391" s="38">
        <f t="shared" si="469"/>
        <v>2574106.3475176878</v>
      </c>
      <c r="O391" s="38">
        <f t="shared" si="469"/>
        <v>1720371.9956528491</v>
      </c>
      <c r="P391" s="390">
        <f t="shared" si="469"/>
        <v>4185095.2465231065</v>
      </c>
      <c r="Q391" s="38">
        <f t="shared" si="469"/>
        <v>6552457.5111424811</v>
      </c>
      <c r="R391" s="38">
        <f t="shared" si="469"/>
        <v>6682218.0461163148</v>
      </c>
      <c r="S391" s="38">
        <f t="shared" si="469"/>
        <v>6185720.8074484523</v>
      </c>
      <c r="T391" s="38">
        <f t="shared" si="469"/>
        <v>5966219.4684098931</v>
      </c>
      <c r="U391" s="38">
        <f t="shared" si="469"/>
        <v>6859908.8451419929</v>
      </c>
      <c r="V391" s="38">
        <f t="shared" si="469"/>
        <v>9085759.7649514042</v>
      </c>
      <c r="W391" s="38">
        <f t="shared" si="469"/>
        <v>9457925.3181519061</v>
      </c>
      <c r="X391" s="38">
        <f t="shared" si="469"/>
        <v>8950607.7269526459</v>
      </c>
      <c r="Y391" s="38">
        <f t="shared" si="469"/>
        <v>8333785.3809474828</v>
      </c>
      <c r="Z391" s="38">
        <f t="shared" si="469"/>
        <v>9990930.4491681866</v>
      </c>
      <c r="AA391" s="38">
        <f t="shared" si="469"/>
        <v>13109781.580403723</v>
      </c>
      <c r="AB391" s="38">
        <f t="shared" ref="AB391" si="470">AB133+AB191+AB218+AB243+AB268+AB293+AB318+AB343+AB368</f>
        <v>14918909.813265011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6891521.5014991956</v>
      </c>
      <c r="L392" s="38">
        <f t="shared" si="471"/>
        <v>5504340.699216241</v>
      </c>
      <c r="M392" s="38">
        <f t="shared" si="471"/>
        <v>5023767.0180227747</v>
      </c>
      <c r="N392" s="38">
        <f t="shared" si="471"/>
        <v>5026536.8664690936</v>
      </c>
      <c r="O392" s="38">
        <f t="shared" si="471"/>
        <v>8974599.621336529</v>
      </c>
      <c r="P392" s="390">
        <f t="shared" si="471"/>
        <v>15594820.443048965</v>
      </c>
      <c r="Q392" s="38">
        <f t="shared" si="471"/>
        <v>21778502.617236767</v>
      </c>
      <c r="R392" s="38">
        <f t="shared" si="471"/>
        <v>24016315.408287946</v>
      </c>
      <c r="S392" s="38">
        <f t="shared" si="471"/>
        <v>22943051.586395182</v>
      </c>
      <c r="T392" s="38">
        <f t="shared" si="471"/>
        <v>22831505.956459511</v>
      </c>
      <c r="U392" s="38">
        <f t="shared" si="471"/>
        <v>25807564.308808681</v>
      </c>
      <c r="V392" s="38">
        <f t="shared" si="471"/>
        <v>30173115.726572242</v>
      </c>
      <c r="W392" s="38">
        <f t="shared" si="471"/>
        <v>35812168.452390924</v>
      </c>
      <c r="X392" s="38">
        <f t="shared" si="471"/>
        <v>45861931.337946162</v>
      </c>
      <c r="Y392" s="38">
        <f t="shared" si="471"/>
        <v>60762739.826365784</v>
      </c>
      <c r="Z392" s="38">
        <f t="shared" si="471"/>
        <v>72048161.38501659</v>
      </c>
      <c r="AA392" s="38">
        <f t="shared" si="471"/>
        <v>92464137.922325939</v>
      </c>
      <c r="AB392" s="38">
        <f t="shared" ref="AB392" si="472">AB134+AB192+AB219+AB244+AB269+AB294+AB319+AB344+AB369</f>
        <v>96640344.032305151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4924987.4434593674</v>
      </c>
      <c r="L393" s="38">
        <f t="shared" si="473"/>
        <v>2839849.4762969986</v>
      </c>
      <c r="M393" s="38">
        <f t="shared" si="473"/>
        <v>5764711.5628643995</v>
      </c>
      <c r="N393" s="38">
        <f t="shared" si="473"/>
        <v>3143711.0097981319</v>
      </c>
      <c r="O393" s="38">
        <f t="shared" si="473"/>
        <v>5496048.3185084388</v>
      </c>
      <c r="P393" s="390">
        <f t="shared" si="473"/>
        <v>9850416.64366116</v>
      </c>
      <c r="Q393" s="38">
        <f t="shared" si="473"/>
        <v>21414181.879164167</v>
      </c>
      <c r="R393" s="38">
        <f t="shared" si="473"/>
        <v>9757657.752802575</v>
      </c>
      <c r="S393" s="38">
        <f t="shared" si="473"/>
        <v>22436670.404232591</v>
      </c>
      <c r="T393" s="38">
        <f t="shared" si="473"/>
        <v>11808929.965925392</v>
      </c>
      <c r="U393" s="38">
        <f t="shared" si="473"/>
        <v>25971513.622647982</v>
      </c>
      <c r="V393" s="38">
        <f t="shared" si="473"/>
        <v>18349441.463191111</v>
      </c>
      <c r="W393" s="38">
        <f t="shared" si="473"/>
        <v>38770757.853671931</v>
      </c>
      <c r="X393" s="38">
        <f t="shared" si="473"/>
        <v>38462034.519062057</v>
      </c>
      <c r="Y393" s="38">
        <f t="shared" si="473"/>
        <v>42014692.121227235</v>
      </c>
      <c r="Z393" s="38">
        <f t="shared" si="473"/>
        <v>46773330.122895658</v>
      </c>
      <c r="AA393" s="38">
        <f t="shared" si="473"/>
        <v>51220032.843525723</v>
      </c>
      <c r="AB393" s="38">
        <f t="shared" ref="AB393" si="474">AB135+AB193+AB220+AB245+AB270+AB295+AB320+AB345+AB370</f>
        <v>50797718.127789758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1680589.8253701727</v>
      </c>
      <c r="L394" s="38">
        <f t="shared" si="475"/>
        <v>1582926.2482178602</v>
      </c>
      <c r="M394" s="38">
        <f t="shared" si="475"/>
        <v>1614447.8813818307</v>
      </c>
      <c r="N394" s="38">
        <f t="shared" si="475"/>
        <v>1745333.7612143049</v>
      </c>
      <c r="O394" s="38">
        <f t="shared" si="475"/>
        <v>888013.18318906392</v>
      </c>
      <c r="P394" s="390">
        <f t="shared" si="475"/>
        <v>3314631.5603243844</v>
      </c>
      <c r="Q394" s="38">
        <f t="shared" si="475"/>
        <v>5580097.234898366</v>
      </c>
      <c r="R394" s="38">
        <f t="shared" si="475"/>
        <v>5759805.3829957321</v>
      </c>
      <c r="S394" s="38">
        <f t="shared" si="475"/>
        <v>5977515.1098709749</v>
      </c>
      <c r="T394" s="38">
        <f t="shared" si="475"/>
        <v>6078621.3614988588</v>
      </c>
      <c r="U394" s="38">
        <f t="shared" si="475"/>
        <v>7077432.3565155957</v>
      </c>
      <c r="V394" s="38">
        <f t="shared" si="475"/>
        <v>8317867.1864482053</v>
      </c>
      <c r="W394" s="38">
        <f t="shared" si="475"/>
        <v>11257391.897297807</v>
      </c>
      <c r="X394" s="38">
        <f t="shared" si="475"/>
        <v>11534373.301728364</v>
      </c>
      <c r="Y394" s="38">
        <f t="shared" si="475"/>
        <v>12283474.42063245</v>
      </c>
      <c r="Z394" s="38">
        <f t="shared" si="475"/>
        <v>13853000.477685474</v>
      </c>
      <c r="AA394" s="38">
        <f t="shared" si="475"/>
        <v>15023234.266798314</v>
      </c>
      <c r="AB394" s="38">
        <f t="shared" ref="AB394" si="476">AB136+AB194+AB221+AB246+AB271+AB296+AB321+AB346+AB371</f>
        <v>13947576.656121988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2572220.0287392484</v>
      </c>
      <c r="L395" s="38">
        <f t="shared" si="477"/>
        <v>5466740.6932338178</v>
      </c>
      <c r="M395" s="38">
        <f t="shared" si="477"/>
        <v>2961259.3240895416</v>
      </c>
      <c r="N395" s="38">
        <f t="shared" si="477"/>
        <v>6767802.6747014737</v>
      </c>
      <c r="O395" s="38">
        <f t="shared" si="477"/>
        <v>6697447.1317138122</v>
      </c>
      <c r="P395" s="390">
        <f t="shared" si="477"/>
        <v>20425445.955832466</v>
      </c>
      <c r="Q395" s="38">
        <f t="shared" si="477"/>
        <v>9740014.4033309706</v>
      </c>
      <c r="R395" s="38">
        <f t="shared" si="477"/>
        <v>22054210.391489666</v>
      </c>
      <c r="S395" s="38">
        <f t="shared" si="477"/>
        <v>7693504.6961549632</v>
      </c>
      <c r="T395" s="38">
        <f t="shared" si="477"/>
        <v>12721805.844992228</v>
      </c>
      <c r="U395" s="38">
        <f t="shared" si="477"/>
        <v>14440313.810109571</v>
      </c>
      <c r="V395" s="38">
        <f t="shared" si="477"/>
        <v>30994796.188275538</v>
      </c>
      <c r="W395" s="38">
        <f t="shared" si="477"/>
        <v>15341066.178464603</v>
      </c>
      <c r="X395" s="38">
        <f t="shared" si="477"/>
        <v>33994745.959044665</v>
      </c>
      <c r="Y395" s="38">
        <f t="shared" si="477"/>
        <v>28527272.891146854</v>
      </c>
      <c r="Z395" s="38">
        <f t="shared" si="477"/>
        <v>32691711.589387026</v>
      </c>
      <c r="AA395" s="38">
        <f t="shared" si="477"/>
        <v>35115439.968914539</v>
      </c>
      <c r="AB395" s="38">
        <f t="shared" ref="AB395" si="478">AB137+AB195+AB222+AB247+AB272+AB297+AB322+AB347+AB372</f>
        <v>28000204.0132588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2067819.3283768748</v>
      </c>
      <c r="L396" s="38">
        <f t="shared" si="479"/>
        <v>2501082.2709913501</v>
      </c>
      <c r="M396" s="38">
        <f t="shared" si="479"/>
        <v>2865253.9789785771</v>
      </c>
      <c r="N396" s="38">
        <f t="shared" si="479"/>
        <v>3362477.277484884</v>
      </c>
      <c r="O396" s="38">
        <f t="shared" si="479"/>
        <v>11859288.278140089</v>
      </c>
      <c r="P396" s="390">
        <f t="shared" si="479"/>
        <v>7453481.0572565962</v>
      </c>
      <c r="Q396" s="38">
        <f t="shared" si="479"/>
        <v>14021665.160875048</v>
      </c>
      <c r="R396" s="38">
        <f t="shared" si="479"/>
        <v>7796300.4041056652</v>
      </c>
      <c r="S396" s="38">
        <f t="shared" si="479"/>
        <v>9036273.0139865465</v>
      </c>
      <c r="T396" s="38">
        <f t="shared" si="479"/>
        <v>17108054.905421235</v>
      </c>
      <c r="U396" s="38">
        <f t="shared" si="479"/>
        <v>6027416.5098405387</v>
      </c>
      <c r="V396" s="38">
        <f t="shared" si="479"/>
        <v>11020415.303219466</v>
      </c>
      <c r="W396" s="38">
        <f t="shared" si="479"/>
        <v>19446969.119643845</v>
      </c>
      <c r="X396" s="38">
        <f t="shared" si="479"/>
        <v>20560859.62911851</v>
      </c>
      <c r="Y396" s="38">
        <f t="shared" si="479"/>
        <v>17831299.827342793</v>
      </c>
      <c r="Z396" s="38">
        <f t="shared" si="479"/>
        <v>21034753.210486412</v>
      </c>
      <c r="AA396" s="38">
        <f t="shared" si="479"/>
        <v>22260169.254703943</v>
      </c>
      <c r="AB396" s="38">
        <f t="shared" ref="AB396" si="480">AB138+AB196+AB223+AB248+AB273+AB298+AB323+AB348+AB373</f>
        <v>14402255.700086694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33582285.649451211</v>
      </c>
      <c r="L397" s="38">
        <f>SUM(L390:L396)</f>
        <v>39643696.070531473</v>
      </c>
      <c r="M397" s="38">
        <f t="shared" si="481"/>
        <v>44752790.395170771</v>
      </c>
      <c r="N397" s="38">
        <f t="shared" si="481"/>
        <v>51982952.707430378</v>
      </c>
      <c r="O397" s="38">
        <f t="shared" si="481"/>
        <v>86237514.197193608</v>
      </c>
      <c r="P397" s="390">
        <f t="shared" si="481"/>
        <v>141272996.66551447</v>
      </c>
      <c r="Q397" s="38">
        <f t="shared" si="481"/>
        <v>179903821.16752478</v>
      </c>
      <c r="R397" s="38">
        <f t="shared" si="481"/>
        <v>170654285.12107274</v>
      </c>
      <c r="S397" s="38">
        <f t="shared" si="481"/>
        <v>160004927.39167422</v>
      </c>
      <c r="T397" s="38">
        <f t="shared" si="481"/>
        <v>156297361.91023088</v>
      </c>
      <c r="U397" s="38">
        <f t="shared" si="481"/>
        <v>169891429.07345724</v>
      </c>
      <c r="V397" s="38">
        <f t="shared" si="481"/>
        <v>200650975.37294605</v>
      </c>
      <c r="W397" s="38">
        <f t="shared" si="481"/>
        <v>258506768.37983173</v>
      </c>
      <c r="X397" s="38">
        <f t="shared" si="481"/>
        <v>329527852.14610976</v>
      </c>
      <c r="Y397" s="38">
        <f t="shared" si="481"/>
        <v>402815838.12587315</v>
      </c>
      <c r="Z397" s="38">
        <f t="shared" si="481"/>
        <v>469517146.51610816</v>
      </c>
      <c r="AA397" s="38">
        <f t="shared" si="481"/>
        <v>431027826.43666238</v>
      </c>
      <c r="AB397" s="38">
        <f t="shared" ref="AB397" si="482">SUM(AB390:AB396)</f>
        <v>381149793.16094065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0.31841693073104438</v>
      </c>
      <c r="L401" s="244">
        <f t="shared" si="483"/>
        <v>0.22155249889091516</v>
      </c>
      <c r="M401" s="194">
        <f t="shared" si="483"/>
        <v>0.16530193964856291</v>
      </c>
      <c r="N401" s="194">
        <f t="shared" si="483"/>
        <v>0.13340905334628089</v>
      </c>
      <c r="O401" s="194">
        <f t="shared" si="483"/>
        <v>0.20419079361513714</v>
      </c>
      <c r="P401" s="409">
        <f t="shared" si="483"/>
        <v>0.30332220327984261</v>
      </c>
      <c r="Q401" s="194">
        <f t="shared" si="483"/>
        <v>0.38214523550025103</v>
      </c>
      <c r="R401" s="194">
        <f t="shared" si="483"/>
        <v>0.37048691901822367</v>
      </c>
      <c r="S401" s="194">
        <f t="shared" si="483"/>
        <v>0.35584221294907931</v>
      </c>
      <c r="T401" s="194">
        <f t="shared" si="483"/>
        <v>0.33814684683015317</v>
      </c>
      <c r="U401" s="194">
        <f t="shared" si="483"/>
        <v>0.36365087383724509</v>
      </c>
      <c r="V401" s="194">
        <f t="shared" si="483"/>
        <v>0.41376794142621109</v>
      </c>
      <c r="W401" s="194">
        <f t="shared" si="483"/>
        <v>0.47032331027560503</v>
      </c>
      <c r="X401" s="194">
        <f t="shared" si="483"/>
        <v>0.57513999859392628</v>
      </c>
      <c r="Y401" s="194">
        <f t="shared" si="483"/>
        <v>0.77642592616063599</v>
      </c>
      <c r="Z401" s="194">
        <f t="shared" si="483"/>
        <v>0.94135465849381195</v>
      </c>
      <c r="AA401" s="194">
        <f t="shared" si="483"/>
        <v>1</v>
      </c>
      <c r="AB401" s="194">
        <f t="shared" ref="AB401" si="484">AB390/AB111</f>
        <v>1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0.37455414473973653</v>
      </c>
      <c r="L402" s="174">
        <f t="shared" si="485"/>
        <v>0.3044439420365902</v>
      </c>
      <c r="M402" s="196">
        <f t="shared" si="485"/>
        <v>0.24272064866600446</v>
      </c>
      <c r="N402" s="196">
        <f t="shared" si="485"/>
        <v>0.20488703375738071</v>
      </c>
      <c r="O402" s="196">
        <f t="shared" si="485"/>
        <v>0.24283765581064978</v>
      </c>
      <c r="P402" s="410">
        <f t="shared" si="485"/>
        <v>0.42592498072655838</v>
      </c>
      <c r="Q402" s="196">
        <f t="shared" si="485"/>
        <v>0.56724898020245917</v>
      </c>
      <c r="R402" s="196">
        <f t="shared" si="485"/>
        <v>0.61370587657920894</v>
      </c>
      <c r="S402" s="196">
        <f t="shared" si="485"/>
        <v>0.5318275880810297</v>
      </c>
      <c r="T402" s="196">
        <f t="shared" si="485"/>
        <v>0.51994534220686872</v>
      </c>
      <c r="U402" s="196">
        <f t="shared" si="485"/>
        <v>0.51042444673179377</v>
      </c>
      <c r="V402" s="196">
        <f t="shared" si="485"/>
        <v>0.58225626559941512</v>
      </c>
      <c r="W402" s="196">
        <f t="shared" si="485"/>
        <v>0.82365487963024364</v>
      </c>
      <c r="X402" s="196">
        <f t="shared" si="485"/>
        <v>0.73164226558442902</v>
      </c>
      <c r="Y402" s="196">
        <f t="shared" si="485"/>
        <v>0.64947122440401484</v>
      </c>
      <c r="Z402" s="196">
        <f t="shared" si="485"/>
        <v>0.74335692508461793</v>
      </c>
      <c r="AA402" s="196">
        <f t="shared" si="485"/>
        <v>0.92785492844275197</v>
      </c>
      <c r="AB402" s="196">
        <f t="shared" ref="AB402" si="486">AB391/AB112</f>
        <v>1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0.3503822631122554</v>
      </c>
      <c r="L403" s="174">
        <f t="shared" si="487"/>
        <v>0.24153359683742587</v>
      </c>
      <c r="M403" s="196">
        <f t="shared" si="487"/>
        <v>0.18381211892483618</v>
      </c>
      <c r="N403" s="196">
        <f t="shared" si="487"/>
        <v>0.15163660039887211</v>
      </c>
      <c r="O403" s="196">
        <f t="shared" si="487"/>
        <v>0.23610499583962674</v>
      </c>
      <c r="P403" s="410">
        <f t="shared" si="487"/>
        <v>0.35290180211278943</v>
      </c>
      <c r="Q403" s="196">
        <f t="shared" si="487"/>
        <v>0.44499251974292253</v>
      </c>
      <c r="R403" s="196">
        <f t="shared" si="487"/>
        <v>0.45685052309762458</v>
      </c>
      <c r="S403" s="196">
        <f t="shared" si="487"/>
        <v>0.40651905125413867</v>
      </c>
      <c r="T403" s="196">
        <f t="shared" si="487"/>
        <v>0.37955391514652365</v>
      </c>
      <c r="U403" s="196">
        <f t="shared" si="487"/>
        <v>0.40349636584054482</v>
      </c>
      <c r="V403" s="196">
        <f t="shared" si="487"/>
        <v>0.44998870659805212</v>
      </c>
      <c r="W403" s="196">
        <f t="shared" si="487"/>
        <v>0.50782813975171759</v>
      </c>
      <c r="X403" s="196">
        <f t="shared" si="487"/>
        <v>0.59442072787063283</v>
      </c>
      <c r="Y403" s="196">
        <f t="shared" si="487"/>
        <v>0.73638432294870748</v>
      </c>
      <c r="Z403" s="196">
        <f t="shared" si="487"/>
        <v>0.82472564076467647</v>
      </c>
      <c r="AA403" s="196">
        <f t="shared" si="487"/>
        <v>1</v>
      </c>
      <c r="AB403" s="196">
        <f t="shared" ref="AB403" si="488">AB392/AB113</f>
        <v>1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0.77885296051305886</v>
      </c>
      <c r="L404" s="174">
        <f t="shared" si="489"/>
        <v>0.34622227264811567</v>
      </c>
      <c r="M404" s="196">
        <f t="shared" si="489"/>
        <v>0.52598547428283915</v>
      </c>
      <c r="N404" s="196">
        <f t="shared" si="489"/>
        <v>0.22781301382584973</v>
      </c>
      <c r="O404" s="196">
        <f t="shared" si="489"/>
        <v>0.36493748942711046</v>
      </c>
      <c r="P404" s="410">
        <f t="shared" si="489"/>
        <v>0.52997077852253616</v>
      </c>
      <c r="Q404" s="196">
        <f t="shared" si="489"/>
        <v>1</v>
      </c>
      <c r="R404" s="196">
        <f t="shared" si="489"/>
        <v>0.49678881124251417</v>
      </c>
      <c r="S404" s="196">
        <f t="shared" si="489"/>
        <v>0.9402306580317662</v>
      </c>
      <c r="T404" s="196">
        <f t="shared" si="489"/>
        <v>0.46294063432736038</v>
      </c>
      <c r="U404" s="196">
        <f t="shared" si="489"/>
        <v>0.86153906057838237</v>
      </c>
      <c r="V404" s="196">
        <f t="shared" si="489"/>
        <v>0.5573388590640056</v>
      </c>
      <c r="W404" s="196">
        <f t="shared" si="489"/>
        <v>1</v>
      </c>
      <c r="X404" s="196">
        <f t="shared" si="489"/>
        <v>1</v>
      </c>
      <c r="Y404" s="196">
        <f t="shared" si="489"/>
        <v>1</v>
      </c>
      <c r="Z404" s="196">
        <f t="shared" si="489"/>
        <v>1</v>
      </c>
      <c r="AA404" s="196">
        <f t="shared" si="489"/>
        <v>1</v>
      </c>
      <c r="AB404" s="196">
        <f t="shared" ref="AB404" si="490">AB393/AB114</f>
        <v>1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0.68758686855657158</v>
      </c>
      <c r="L405" s="174">
        <f t="shared" si="491"/>
        <v>0.5095344883677595</v>
      </c>
      <c r="M405" s="196">
        <f t="shared" si="491"/>
        <v>0.40102550860462943</v>
      </c>
      <c r="N405" s="196">
        <f t="shared" si="491"/>
        <v>0.33613286474795651</v>
      </c>
      <c r="O405" s="196">
        <f t="shared" si="491"/>
        <v>0.27449794753140555</v>
      </c>
      <c r="P405" s="410">
        <f t="shared" si="491"/>
        <v>0.65372478711834892</v>
      </c>
      <c r="Q405" s="196">
        <f t="shared" si="491"/>
        <v>0.88622022510228993</v>
      </c>
      <c r="R405" s="196">
        <f t="shared" si="491"/>
        <v>0.87167484342140955</v>
      </c>
      <c r="S405" s="196">
        <f t="shared" si="491"/>
        <v>0.80958412505054289</v>
      </c>
      <c r="T405" s="196">
        <f t="shared" si="491"/>
        <v>0.74153307496934928</v>
      </c>
      <c r="U405" s="196">
        <f t="shared" si="491"/>
        <v>0.77725827805093117</v>
      </c>
      <c r="V405" s="196">
        <f t="shared" si="491"/>
        <v>0.82889567685004528</v>
      </c>
      <c r="W405" s="196">
        <f t="shared" si="491"/>
        <v>0.97708884066501911</v>
      </c>
      <c r="X405" s="196">
        <f t="shared" si="491"/>
        <v>1</v>
      </c>
      <c r="Y405" s="196">
        <f t="shared" si="491"/>
        <v>1</v>
      </c>
      <c r="Z405" s="196">
        <f t="shared" si="491"/>
        <v>1</v>
      </c>
      <c r="AA405" s="196">
        <f t="shared" si="491"/>
        <v>1</v>
      </c>
      <c r="AB405" s="196">
        <f t="shared" ref="AB405" si="492">AB394/AB115</f>
        <v>1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0.44352223162051768</v>
      </c>
      <c r="L406" s="174">
        <f t="shared" si="493"/>
        <v>0.58735405815985553</v>
      </c>
      <c r="M406" s="196">
        <f t="shared" si="493"/>
        <v>0.2495109842124478</v>
      </c>
      <c r="N406" s="196">
        <f t="shared" si="493"/>
        <v>0.38468557595717412</v>
      </c>
      <c r="O406" s="196">
        <f t="shared" si="493"/>
        <v>0.34482342332714522</v>
      </c>
      <c r="P406" s="410">
        <f t="shared" si="493"/>
        <v>0.83173333715398656</v>
      </c>
      <c r="Q406" s="196">
        <f t="shared" si="493"/>
        <v>0.55767223867460991</v>
      </c>
      <c r="R406" s="196">
        <f t="shared" si="493"/>
        <v>1</v>
      </c>
      <c r="S406" s="196">
        <f t="shared" si="493"/>
        <v>0.48864962571392723</v>
      </c>
      <c r="T406" s="196">
        <f t="shared" si="493"/>
        <v>0.56563182288332559</v>
      </c>
      <c r="U406" s="196">
        <f t="shared" si="493"/>
        <v>0.53135189243723191</v>
      </c>
      <c r="V406" s="196">
        <f t="shared" si="493"/>
        <v>0.96968196635504411</v>
      </c>
      <c r="W406" s="196">
        <f t="shared" si="493"/>
        <v>0.6195364572871731</v>
      </c>
      <c r="X406" s="196">
        <f t="shared" si="493"/>
        <v>1</v>
      </c>
      <c r="Y406" s="196">
        <f t="shared" si="493"/>
        <v>1</v>
      </c>
      <c r="Z406" s="196">
        <f t="shared" si="493"/>
        <v>1</v>
      </c>
      <c r="AA406" s="196">
        <f t="shared" si="493"/>
        <v>1</v>
      </c>
      <c r="AB406" s="196">
        <f t="shared" ref="AB406" si="494">AB395/AB116</f>
        <v>1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0.47632974590283228</v>
      </c>
      <c r="L407" s="245">
        <f t="shared" si="495"/>
        <v>0.34794792150788789</v>
      </c>
      <c r="M407" s="198">
        <f t="shared" si="495"/>
        <v>0.26544964036688456</v>
      </c>
      <c r="N407" s="198">
        <f t="shared" si="495"/>
        <v>0.21683567789030506</v>
      </c>
      <c r="O407" s="198">
        <f t="shared" si="495"/>
        <v>0.65162077475228075</v>
      </c>
      <c r="P407" s="411">
        <f t="shared" si="495"/>
        <v>0.49628523034390776</v>
      </c>
      <c r="Q407" s="198">
        <f t="shared" si="495"/>
        <v>0.82710895554026242</v>
      </c>
      <c r="R407" s="198">
        <f t="shared" si="495"/>
        <v>0.61705216945697317</v>
      </c>
      <c r="S407" s="198">
        <f t="shared" si="495"/>
        <v>0.59233512329440263</v>
      </c>
      <c r="T407" s="198">
        <f t="shared" si="495"/>
        <v>1</v>
      </c>
      <c r="U407" s="198">
        <f t="shared" si="495"/>
        <v>0.54417307260870174</v>
      </c>
      <c r="V407" s="198">
        <f t="shared" si="495"/>
        <v>0.62759707975400891</v>
      </c>
      <c r="W407" s="198">
        <f t="shared" si="495"/>
        <v>0.88118126056554913</v>
      </c>
      <c r="X407" s="198">
        <f t="shared" si="495"/>
        <v>1.0576592854826301</v>
      </c>
      <c r="Y407" s="198">
        <f t="shared" si="495"/>
        <v>1</v>
      </c>
      <c r="Z407" s="198">
        <f t="shared" si="495"/>
        <v>1</v>
      </c>
      <c r="AA407" s="198">
        <f t="shared" si="495"/>
        <v>1</v>
      </c>
      <c r="AB407" s="198">
        <f t="shared" ref="AB407" si="496">AB396/AB117</f>
        <v>1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22661888.901406288</v>
      </c>
      <c r="L417" s="76">
        <f>L390+'Лист2_прогнозные цены'!O8</f>
        <v>30150238.952556476</v>
      </c>
      <c r="M417" s="76">
        <f>M390+'Лист2_прогнозные цены'!P8</f>
        <v>36608561.98640874</v>
      </c>
      <c r="N417" s="76">
        <f>N390+'Лист2_прогнозные цены'!Q8</f>
        <v>43962014.639611125</v>
      </c>
      <c r="O417" s="76">
        <f>O390+'Лист2_прогнозные цены'!R8</f>
        <v>67199137.367990911</v>
      </c>
      <c r="P417" s="390">
        <f>P390+'Лист2_прогнозные цены'!S8</f>
        <v>99207640.669680491</v>
      </c>
      <c r="Q417" s="76">
        <f>Q390+'Лист2_прогнозные цены'!T8</f>
        <v>121616436.18964964</v>
      </c>
      <c r="R417" s="76">
        <f>R390+'Лист2_прогнозные цены'!U8</f>
        <v>117206378.30232516</v>
      </c>
      <c r="S417" s="76">
        <f>S390+'Лист2_прогнозные цены'!V8</f>
        <v>109920212.92649715</v>
      </c>
      <c r="T417" s="76">
        <f>T390+'Лист2_прогнозные цены'!W8</f>
        <v>106335778.01637316</v>
      </c>
      <c r="U417" s="76">
        <f>U390+'Лист2_прогнозные цены'!X8</f>
        <v>113010258.43965089</v>
      </c>
      <c r="V417" s="76">
        <f>V390+'Лист2_прогнозные цены'!Y8</f>
        <v>124728366.28231463</v>
      </c>
      <c r="W417" s="76">
        <f>W390+'Лист2_прогнозные цены'!Z8</f>
        <v>163180853.51465321</v>
      </c>
      <c r="X417" s="76">
        <f>X390+'Лист2_прогнозные цены'!AA8</f>
        <v>207548965.96737242</v>
      </c>
      <c r="Y417" s="76">
        <f>Y390+'Лист2_прогнозные цены'!AB8</f>
        <v>273071524.14600736</v>
      </c>
      <c r="Z417" s="76">
        <f>Z390+'Лист2_прогнозные цены'!AC8</f>
        <v>316065212.53475028</v>
      </c>
      <c r="AA417" s="76">
        <f>AA390+'Лист2_прогнозные цены'!AD8</f>
        <v>248346312.37246668</v>
      </c>
      <c r="AB417" s="76">
        <f>AB390+'Лист2_прогнозные цены'!AE8</f>
        <v>212578460.93131182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2590649.2511561061</v>
      </c>
      <c r="L418" s="76">
        <f>L391+'Лист2_прогнозные цены'!O18</f>
        <v>2880524.6048277831</v>
      </c>
      <c r="M418" s="76">
        <f>M391+'Лист2_прогнозные цены'!P18</f>
        <v>3042656.3705212078</v>
      </c>
      <c r="N418" s="76">
        <f>N391+'Лист2_прогнозные цены'!Q18</f>
        <v>3300804.5418827776</v>
      </c>
      <c r="O418" s="76">
        <f>O391+'Лист2_прогнозные цены'!R18</f>
        <v>2548881.621572678</v>
      </c>
      <c r="P418" s="390">
        <f>P391+'Лист2_прогнозные цены'!S18</f>
        <v>5089946.5297730677</v>
      </c>
      <c r="Q418" s="76">
        <f>Q391+'Лист2_прогнозные цены'!T18</f>
        <v>7535425.922641742</v>
      </c>
      <c r="R418" s="76">
        <f>R391+'Лист2_прогнозные цены'!U18</f>
        <v>7741083.9561881879</v>
      </c>
      <c r="S418" s="76">
        <f>S391+'Лист2_прогнозные цены'!V18</f>
        <v>7310097.6043402012</v>
      </c>
      <c r="T418" s="76">
        <f>T391+'Лист2_прогнозные цены'!W18</f>
        <v>7187461.4865504019</v>
      </c>
      <c r="U418" s="76">
        <f>U391+'Лист2_прогнозные цены'!X18</f>
        <v>8194160.7689364478</v>
      </c>
      <c r="V418" s="76">
        <f>V391+'Лист2_прогнозные цены'!Y18</f>
        <v>10532736.6209302</v>
      </c>
      <c r="W418" s="76">
        <f>W391+'Лист2_прогнозные цены'!Z18</f>
        <v>11028214.484461144</v>
      </c>
      <c r="X418" s="76">
        <f>X391+'Лист2_прогнозные цены'!AA18</f>
        <v>10613750.743462648</v>
      </c>
      <c r="Y418" s="76">
        <f>Y391+'Лист2_прогнозные цены'!AB18</f>
        <v>10067877.874191031</v>
      </c>
      <c r="Z418" s="76">
        <f>Z391+'Лист2_прогнозные цены'!AC18</f>
        <v>11796455.563074416</v>
      </c>
      <c r="AA418" s="76">
        <f>AA391+'Лист2_прогнозные цены'!AD18</f>
        <v>15005732.130121654</v>
      </c>
      <c r="AB418" s="76">
        <f>AB391+'Лист2_прогнозные цены'!AE18</f>
        <v>16918604.626858868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8498950.1444290597</v>
      </c>
      <c r="L419" s="76">
        <f>L392+'Лист2_прогнозные цены'!O27</f>
        <v>7353360.3053745888</v>
      </c>
      <c r="M419" s="76">
        <f>M392+'Лист2_прогнозные цены'!P27</f>
        <v>7167764.2343045063</v>
      </c>
      <c r="N419" s="76">
        <f>N392+'Лист2_прогнозные цены'!Q27</f>
        <v>7519676.1052854192</v>
      </c>
      <c r="O419" s="76">
        <f>O392+'Лист2_прогнозные цены'!R27</f>
        <v>11799110.136948291</v>
      </c>
      <c r="P419" s="390">
        <f>P392+'Лист2_прогнозные цены'!S27</f>
        <v>18733218.432876177</v>
      </c>
      <c r="Q419" s="76">
        <f>Q392+'Лист2_прогнозные цены'!T27</f>
        <v>25248653.419191532</v>
      </c>
      <c r="R419" s="76">
        <f>R392+'Лист2_прогнозные цены'!U27</f>
        <v>27806271.394357666</v>
      </c>
      <c r="S419" s="76">
        <f>S392+'Лист2_прогнозные цены'!V27</f>
        <v>27022014.458785795</v>
      </c>
      <c r="T419" s="76">
        <f>T392+'Лист2_прогнозные цены'!W27</f>
        <v>27305675.489992313</v>
      </c>
      <c r="U419" s="76">
        <f>U392+'Лист2_прогнозные цены'!X27</f>
        <v>30739320.370408513</v>
      </c>
      <c r="V419" s="76">
        <f>V392+'Лист2_прогнозные цены'!Y27</f>
        <v>35547707.867866516</v>
      </c>
      <c r="W419" s="76">
        <f>W392+'Лист2_прогнозные цены'!Z27</f>
        <v>41609321.140945673</v>
      </c>
      <c r="X419" s="76">
        <f>X392+'Лист2_прогнозные цены'!AA27</f>
        <v>52011876.241695717</v>
      </c>
      <c r="Y419" s="76">
        <f>Y392+'Лист2_прогнозные цены'!AB27</f>
        <v>67269890.404445559</v>
      </c>
      <c r="Z419" s="76">
        <f>Z392+'Лист2_прогнозные цены'!AC27</f>
        <v>78977713.911818177</v>
      </c>
      <c r="AA419" s="76">
        <f>AA392+'Лист2_прогнозные цены'!AD27</f>
        <v>99901486.961355597</v>
      </c>
      <c r="AB419" s="76">
        <f>AB392+'Лист2_прогнозные цены'!AE27</f>
        <v>104681380.76189716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6017840.6722803712</v>
      </c>
      <c r="L420" s="76">
        <f>L393+'Лист2_прогнозные цены'!O36</f>
        <v>4144467.9532409362</v>
      </c>
      <c r="M420" s="76">
        <f>M393+'Лист2_прогнозные цены'!P36</f>
        <v>7315138.1836800873</v>
      </c>
      <c r="N420" s="76">
        <f>N393+'Лист2_прогнозные цены'!Q36</f>
        <v>5050300.8045095205</v>
      </c>
      <c r="O420" s="76">
        <f>O393+'Лист2_прогнозные цены'!R36</f>
        <v>7715874.4387975894</v>
      </c>
      <c r="P420" s="390">
        <f>P393+'Лист2_прогнозные цены'!S36</f>
        <v>12382729.984145436</v>
      </c>
      <c r="Q420" s="76">
        <f>Q393+'Лист2_прогнозные цены'!T36</f>
        <v>24319238.648849722</v>
      </c>
      <c r="R420" s="76">
        <f>R393+'Лист2_прогнозные цены'!U36</f>
        <v>13378222.357902491</v>
      </c>
      <c r="S420" s="76">
        <f>S393+'Лист2_прогнозные цены'!V36</f>
        <v>26289657.967937462</v>
      </c>
      <c r="T420" s="76">
        <f>T393+'Лист2_прогнозные цены'!W36</f>
        <v>16247187.571969643</v>
      </c>
      <c r="U420" s="76">
        <f>U393+'Лист2_прогнозные цены'!X36</f>
        <v>30887565.170401409</v>
      </c>
      <c r="V420" s="76">
        <f>V393+'Лист2_прогнозные цены'!Y36</f>
        <v>23929513.926831067</v>
      </c>
      <c r="W420" s="76">
        <f>W393+'Лист2_прогнозные цены'!Z36</f>
        <v>44902046.128985487</v>
      </c>
      <c r="X420" s="76">
        <f>X393+'Лист2_прогнозные цены'!AA36</f>
        <v>45569277.291378319</v>
      </c>
      <c r="Y420" s="76">
        <f>Y393+'Лист2_прогнозные цены'!AB36</f>
        <v>49786083.842745125</v>
      </c>
      <c r="Z420" s="76">
        <f>Z393+'Лист2_прогнозные цены'!AC36</f>
        <v>55254279.57464049</v>
      </c>
      <c r="AA420" s="76">
        <f>AA393+'Лист2_прогнозные цены'!AD36</f>
        <v>60585738.573547363</v>
      </c>
      <c r="AB420" s="76">
        <f>AB393+'Лист2_прогнозные цены'!AE36</f>
        <v>61104322.826991051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2615195.9411897729</v>
      </c>
      <c r="L421" s="76">
        <f>L394+'Лист2_прогнозные цены'!O45</f>
        <v>2691089.0300383135</v>
      </c>
      <c r="M421" s="76">
        <f>M394+'Лист2_прогнозные цены'!P45</f>
        <v>2940776.0536005152</v>
      </c>
      <c r="N421" s="76">
        <f>N394+'Лист2_прогнозные цены'!Q45</f>
        <v>3336976.0730224159</v>
      </c>
      <c r="O421" s="76">
        <f>O394+'Лист2_прогнозные цены'!R45</f>
        <v>2747887.1682651415</v>
      </c>
      <c r="P421" s="390">
        <f>P394+'Лист2_прогнозные цены'!S45</f>
        <v>5348767.1679796372</v>
      </c>
      <c r="Q421" s="76">
        <f>Q394+'Лист2_прогнозные цены'!T45</f>
        <v>7840154.5540239802</v>
      </c>
      <c r="R421" s="76">
        <f>R394+'Лист2_прогнозные цены'!U45</f>
        <v>8305504.7348218132</v>
      </c>
      <c r="S421" s="76">
        <f>S394+'Лист2_прогнозные цены'!V45</f>
        <v>8763646.8508180231</v>
      </c>
      <c r="T421" s="76">
        <f>T394+'Лист2_прогнозные цены'!W45</f>
        <v>9191622.1172469761</v>
      </c>
      <c r="U421" s="76">
        <f>U394+'Лист2_прогнозные цены'!X45</f>
        <v>10577797.222606318</v>
      </c>
      <c r="V421" s="76">
        <f>V394+'Лист2_прогнозные цены'!Y45</f>
        <v>12223212.45336685</v>
      </c>
      <c r="W421" s="76">
        <f>W394+'Лист2_прогнозные цены'!Z45</f>
        <v>15588788.346851606</v>
      </c>
      <c r="X421" s="76">
        <f>X394+'Лист2_прогнозные цены'!AA45</f>
        <v>16389664.689669833</v>
      </c>
      <c r="Y421" s="76">
        <f>Y394+'Лист2_прогнозные цены'!AB45</f>
        <v>17585948.596984074</v>
      </c>
      <c r="Z421" s="76">
        <f>Z394+'Лист2_прогнозные цены'!AC45</f>
        <v>19613767.490196258</v>
      </c>
      <c r="AA421" s="76">
        <f>AA394+'Лист2_прогнозные цены'!AD45</f>
        <v>21363192.663283624</v>
      </c>
      <c r="AB421" s="76">
        <f>AB394+'Лист2_прогнозные цены'!AE45</f>
        <v>20905165.831009641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2920870.082070143</v>
      </c>
      <c r="L422" s="76">
        <f>L395+'Лист2_прогнозные цены'!O55</f>
        <v>5868372.334886685</v>
      </c>
      <c r="M422" s="76">
        <f>M395+'Лист2_прогнозные цены'!P55</f>
        <v>3446743.8440001966</v>
      </c>
      <c r="N422" s="76">
        <f>N395+'Лист2_прогнозные цены'!Q55</f>
        <v>7335781.5198523905</v>
      </c>
      <c r="O422" s="76">
        <f>O395+'Лист2_прогнозные цены'!R55</f>
        <v>7361227.6339074457</v>
      </c>
      <c r="P422" s="390">
        <f>P395+'Лист2_прогнозные цены'!S55</f>
        <v>21174541.145432256</v>
      </c>
      <c r="Q422" s="76">
        <f>Q395+'Лист2_прогнозные цены'!T55</f>
        <v>10665616.577831279</v>
      </c>
      <c r="R422" s="76">
        <f>R395+'Лист2_прогнозные цены'!U55</f>
        <v>23057032.344557345</v>
      </c>
      <c r="S422" s="76">
        <f>S395+'Лист2_прогнозные цены'!V55</f>
        <v>8849888.9575857818</v>
      </c>
      <c r="T422" s="76">
        <f>T395+'Лист2_прогнозные цены'!W55</f>
        <v>13974457.166904977</v>
      </c>
      <c r="U422" s="76">
        <f>U395+'Лист2_прогнозные цены'!X55</f>
        <v>15829095.117340855</v>
      </c>
      <c r="V422" s="76">
        <f>V395+'Лист2_прогнозные цены'!Y55</f>
        <v>32523997.195297673</v>
      </c>
      <c r="W422" s="76">
        <f>W395+'Лист2_прогнозные цены'!Z55</f>
        <v>17117263.677874334</v>
      </c>
      <c r="X422" s="76">
        <f>X395+'Лист2_прогнозные цены'!AA55</f>
        <v>35894092.1825504</v>
      </c>
      <c r="Y422" s="76">
        <f>Y395+'Лист2_прогнозные цены'!AB55</f>
        <v>30645609.022191986</v>
      </c>
      <c r="Z422" s="76">
        <f>Z395+'Лист2_прогнозные цены'!AC55</f>
        <v>34988577.910646141</v>
      </c>
      <c r="AA422" s="76">
        <f>AA395+'Лист2_прогнозные цены'!AD55</f>
        <v>37638113.858379543</v>
      </c>
      <c r="AB422" s="76">
        <f>AB395+'Лист2_прогнозные цены'!AE55</f>
        <v>30764878.134105999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2144877.7071538703</v>
      </c>
      <c r="L423" s="76">
        <f>L396+'Лист2_прогнозные цены'!O65</f>
        <v>2590391.0593904965</v>
      </c>
      <c r="M423" s="76">
        <f>M396+'Лист2_прогнозные цены'!P65</f>
        <v>2970333.4353161389</v>
      </c>
      <c r="N423" s="76">
        <f>N396+'Лист2_прогнозные цены'!Q65</f>
        <v>3486459.9897534759</v>
      </c>
      <c r="O423" s="76">
        <f>O396+'Лист2_прогнозные цены'!R65</f>
        <v>12001723.785579454</v>
      </c>
      <c r="P423" s="390">
        <f>P396+'Лист2_прогнозные цены'!S65</f>
        <v>7626823.4781170189</v>
      </c>
      <c r="Q423" s="76">
        <f>Q396+'Лист2_прогнозные цены'!T65</f>
        <v>14216811.54610366</v>
      </c>
      <c r="R423" s="76">
        <f>R396+'Лист2_прогнозные цены'!U65</f>
        <v>8020778.8885989711</v>
      </c>
      <c r="S423" s="76">
        <f>S396+'Лист2_прогнозные цены'!V65</f>
        <v>9278405.0993980989</v>
      </c>
      <c r="T423" s="76">
        <f>T396+'Лист2_прогнозные цены'!W65</f>
        <v>17377155.753681559</v>
      </c>
      <c r="U423" s="76">
        <f>U396+'Лист2_прогнозные цены'!X65</f>
        <v>6340572.3827880593</v>
      </c>
      <c r="V423" s="76">
        <f>V396+'Лист2_прогнозные цены'!Y65</f>
        <v>11359463.894708009</v>
      </c>
      <c r="W423" s="76">
        <f>W396+'Лист2_прогнозные цены'!Z65</f>
        <v>19818993.250283327</v>
      </c>
      <c r="X423" s="76">
        <f>X396+'Лист2_прогнозные цены'!AA65</f>
        <v>20974866.258446489</v>
      </c>
      <c r="Y423" s="76">
        <f>Y396+'Лист2_прогнозные цены'!AB65</f>
        <v>18284233.236133389</v>
      </c>
      <c r="Z423" s="76">
        <f>Z396+'Лист2_прогнозные цены'!AC65</f>
        <v>21525136.787183672</v>
      </c>
      <c r="AA423" s="76">
        <f>AA396+'Лист2_прогнозные цены'!AD65</f>
        <v>22798489.263187617</v>
      </c>
      <c r="AB423" s="76">
        <f>AB396+'Лист2_прогнозные цены'!AE65</f>
        <v>14991849.056417227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22661888.901406288</v>
      </c>
      <c r="L429" s="76">
        <f t="shared" si="497"/>
        <v>30150238.952556476</v>
      </c>
      <c r="M429" s="38">
        <f t="shared" si="497"/>
        <v>36608561.98640874</v>
      </c>
      <c r="N429" s="38">
        <f t="shared" si="497"/>
        <v>43962014.639611125</v>
      </c>
      <c r="O429" s="38">
        <f t="shared" si="497"/>
        <v>67199137.367990911</v>
      </c>
      <c r="P429" s="390">
        <f t="shared" si="497"/>
        <v>99207640.669680491</v>
      </c>
      <c r="Q429" s="38">
        <f t="shared" si="497"/>
        <v>121616436.18964964</v>
      </c>
      <c r="R429" s="38">
        <f t="shared" si="497"/>
        <v>117206378.30232516</v>
      </c>
      <c r="S429" s="38">
        <f t="shared" si="497"/>
        <v>109920212.92649715</v>
      </c>
      <c r="T429" s="38">
        <f t="shared" si="497"/>
        <v>106335778.01637316</v>
      </c>
      <c r="U429" s="38">
        <f t="shared" si="497"/>
        <v>113010258.43965089</v>
      </c>
      <c r="V429" s="38">
        <f t="shared" si="497"/>
        <v>124728366.28231463</v>
      </c>
      <c r="W429" s="38">
        <f t="shared" si="497"/>
        <v>163180853.51465321</v>
      </c>
      <c r="X429" s="38">
        <f t="shared" si="497"/>
        <v>207548965.96737242</v>
      </c>
      <c r="Y429" s="38">
        <f t="shared" si="497"/>
        <v>273071524.14600736</v>
      </c>
      <c r="Z429" s="38">
        <f t="shared" si="497"/>
        <v>316065212.53475028</v>
      </c>
      <c r="AA429" s="38">
        <f>AA417</f>
        <v>248346312.37246668</v>
      </c>
      <c r="AB429" s="38">
        <f>AB417</f>
        <v>212578460.93131182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98312064.433030233</v>
      </c>
      <c r="M430" s="38">
        <f t="shared" si="498"/>
        <v>158307430.40177882</v>
      </c>
      <c r="N430" s="38">
        <f t="shared" si="498"/>
        <v>234696422.31565911</v>
      </c>
      <c r="O430" s="38">
        <f t="shared" si="498"/>
        <v>264413391.49425545</v>
      </c>
      <c r="P430" s="390">
        <f t="shared" si="498"/>
        <v>283985098.90436935</v>
      </c>
      <c r="Q430" s="38">
        <f t="shared" si="498"/>
        <v>284617823.30424297</v>
      </c>
      <c r="R430" s="38">
        <f t="shared" si="498"/>
        <v>277925260.20817578</v>
      </c>
      <c r="S430" s="38">
        <f t="shared" si="498"/>
        <v>265115568.96426055</v>
      </c>
      <c r="T430" s="38">
        <f t="shared" si="498"/>
        <v>262493131.79926008</v>
      </c>
      <c r="U430" s="38">
        <f t="shared" si="498"/>
        <v>259488812.65794352</v>
      </c>
      <c r="V430" s="38">
        <f t="shared" si="498"/>
        <v>256080562.37881243</v>
      </c>
      <c r="W430" s="38">
        <f t="shared" si="498"/>
        <v>307807620.50006747</v>
      </c>
      <c r="X430" s="38">
        <f t="shared" si="498"/>
        <v>333249803.87598956</v>
      </c>
      <c r="Y430" s="38">
        <f t="shared" si="498"/>
        <v>340182561.13818598</v>
      </c>
      <c r="Z430" s="38">
        <f t="shared" si="498"/>
        <v>333080610.46155959</v>
      </c>
      <c r="AA430" s="38">
        <f t="shared" si="498"/>
        <v>248346312.37246668</v>
      </c>
      <c r="AB430" s="38">
        <f t="shared" ref="AB430" si="499">AB431+AB432+AB433</f>
        <v>212578460.93131182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14746336.656715842</v>
      </c>
      <c r="M432" s="38">
        <f t="shared" si="500"/>
        <v>17229583.386639513</v>
      </c>
      <c r="N432" s="38">
        <f t="shared" si="500"/>
        <v>20282538.020059045</v>
      </c>
      <c r="O432" s="38">
        <f t="shared" si="500"/>
        <v>23261147.44309843</v>
      </c>
      <c r="P432" s="390">
        <f t="shared" si="500"/>
        <v>26763670.300215431</v>
      </c>
      <c r="Q432" s="38">
        <f t="shared" si="500"/>
        <v>30220165.442651868</v>
      </c>
      <c r="R432" s="38">
        <f t="shared" si="500"/>
        <v>33784529.482887141</v>
      </c>
      <c r="S432" s="38">
        <f t="shared" si="500"/>
        <v>37492059.991663545</v>
      </c>
      <c r="T432" s="38">
        <f t="shared" si="500"/>
        <v>40781093.916084245</v>
      </c>
      <c r="U432" s="38">
        <f t="shared" si="500"/>
        <v>44594551.970814764</v>
      </c>
      <c r="V432" s="38">
        <f t="shared" si="500"/>
        <v>49174628.762843773</v>
      </c>
      <c r="W432" s="38">
        <f t="shared" si="500"/>
        <v>54705987.708984531</v>
      </c>
      <c r="X432" s="38">
        <f t="shared" si="500"/>
        <v>59387583.147415146</v>
      </c>
      <c r="Y432" s="38">
        <f t="shared" si="500"/>
        <v>64154274.478862472</v>
      </c>
      <c r="Z432" s="38">
        <f t="shared" si="500"/>
        <v>69503699.006806448</v>
      </c>
      <c r="AA432" s="38">
        <f>AA10</f>
        <v>75566834.900154933</v>
      </c>
      <c r="AB432" s="38">
        <f>AB10</f>
        <v>81761033.634278774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83565727.776314393</v>
      </c>
      <c r="M433" s="38">
        <f t="shared" si="501"/>
        <v>141077847.01513931</v>
      </c>
      <c r="N433" s="38">
        <f t="shared" si="501"/>
        <v>214413884.29560006</v>
      </c>
      <c r="O433" s="38">
        <f t="shared" si="501"/>
        <v>241152244.05115703</v>
      </c>
      <c r="P433" s="390">
        <f t="shared" si="501"/>
        <v>257221428.6041539</v>
      </c>
      <c r="Q433" s="38">
        <f t="shared" si="501"/>
        <v>254397657.86159107</v>
      </c>
      <c r="R433" s="38">
        <f t="shared" si="501"/>
        <v>244140730.72528866</v>
      </c>
      <c r="S433" s="38">
        <f t="shared" si="501"/>
        <v>227623508.972597</v>
      </c>
      <c r="T433" s="38">
        <f t="shared" si="501"/>
        <v>221712037.88317585</v>
      </c>
      <c r="U433" s="38">
        <f t="shared" si="501"/>
        <v>214894260.68712875</v>
      </c>
      <c r="V433" s="38">
        <f t="shared" si="501"/>
        <v>206905933.61596864</v>
      </c>
      <c r="W433" s="38">
        <f t="shared" si="501"/>
        <v>253101632.79108292</v>
      </c>
      <c r="X433" s="38">
        <f t="shared" si="501"/>
        <v>273862220.7285744</v>
      </c>
      <c r="Y433" s="38">
        <f t="shared" si="501"/>
        <v>276028286.65932351</v>
      </c>
      <c r="Z433" s="38">
        <f t="shared" si="501"/>
        <v>263576911.45475316</v>
      </c>
      <c r="AA433" s="38">
        <f>AA99</f>
        <v>172779477.47231174</v>
      </c>
      <c r="AB433" s="38">
        <f>AB99</f>
        <v>130817427.29703304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0.44290581394603795</v>
      </c>
      <c r="L436" s="76">
        <f t="shared" ref="L436:AA436" si="506">L429/L430</f>
        <v>0.30667893230026405</v>
      </c>
      <c r="M436" s="76">
        <f t="shared" si="506"/>
        <v>0.231249802321328</v>
      </c>
      <c r="N436" s="76">
        <f t="shared" si="506"/>
        <v>0.18731437917056798</v>
      </c>
      <c r="O436" s="76">
        <f t="shared" si="506"/>
        <v>0.25414422843046836</v>
      </c>
      <c r="P436" s="390">
        <f t="shared" si="506"/>
        <v>0.34934100786424782</v>
      </c>
      <c r="Q436" s="76">
        <f t="shared" si="506"/>
        <v>0.4272973307776563</v>
      </c>
      <c r="R436" s="76">
        <f t="shared" si="506"/>
        <v>0.42171905574374013</v>
      </c>
      <c r="S436" s="76">
        <f t="shared" si="506"/>
        <v>0.41461243998580549</v>
      </c>
      <c r="T436" s="76">
        <f t="shared" si="506"/>
        <v>0.40509927740773327</v>
      </c>
      <c r="U436" s="76">
        <f t="shared" si="506"/>
        <v>0.43551110077574051</v>
      </c>
      <c r="V436" s="76">
        <f t="shared" si="506"/>
        <v>0.48706690239850237</v>
      </c>
      <c r="W436" s="76">
        <f t="shared" si="506"/>
        <v>0.53013909548291194</v>
      </c>
      <c r="X436" s="76">
        <f t="shared" si="506"/>
        <v>0.62280296508323374</v>
      </c>
      <c r="Y436" s="76">
        <f t="shared" si="506"/>
        <v>0.80272052521552584</v>
      </c>
      <c r="Z436" s="76">
        <f t="shared" si="506"/>
        <v>0.94891507523289764</v>
      </c>
      <c r="AA436" s="76">
        <f t="shared" si="506"/>
        <v>1</v>
      </c>
      <c r="AB436" s="76">
        <f t="shared" ref="AB436" si="507">AB429/AB430</f>
        <v>1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4009046.8534532799</v>
      </c>
      <c r="L439" s="76">
        <f t="shared" ref="L439:AA439" si="512">L$436*L$435*L432</f>
        <v>3165673.5468553016</v>
      </c>
      <c r="M439" s="76">
        <f t="shared" si="512"/>
        <v>2789036.4265674567</v>
      </c>
      <c r="N439" s="76">
        <f t="shared" si="512"/>
        <v>2659447.7120615607</v>
      </c>
      <c r="O439" s="76">
        <f t="shared" si="512"/>
        <v>4138180.4585335283</v>
      </c>
      <c r="P439" s="390">
        <f t="shared" si="512"/>
        <v>6544753.2897765851</v>
      </c>
      <c r="Q439" s="76">
        <f t="shared" si="512"/>
        <v>9039097.2205130178</v>
      </c>
      <c r="R439" s="76">
        <f t="shared" si="512"/>
        <v>9973305.910588799</v>
      </c>
      <c r="S439" s="76">
        <f t="shared" si="512"/>
        <v>10881272.131266475</v>
      </c>
      <c r="T439" s="76">
        <f t="shared" si="512"/>
        <v>11564274.174111843</v>
      </c>
      <c r="U439" s="76">
        <f t="shared" si="512"/>
        <v>13594995.692187354</v>
      </c>
      <c r="V439" s="76">
        <f t="shared" si="512"/>
        <v>16765933.875680229</v>
      </c>
      <c r="W439" s="76">
        <f t="shared" si="512"/>
        <v>20301247.98907825</v>
      </c>
      <c r="X439" s="76">
        <f t="shared" si="512"/>
        <v>25890734.011336066</v>
      </c>
      <c r="Y439" s="76">
        <f t="shared" si="512"/>
        <v>36048567.033145443</v>
      </c>
      <c r="Z439" s="76">
        <f t="shared" si="512"/>
        <v>46167175.440405883</v>
      </c>
      <c r="AA439" s="76">
        <f t="shared" si="512"/>
        <v>52896784.43010845</v>
      </c>
      <c r="AB439" s="76">
        <f t="shared" ref="AB439" si="513">AB$436*AB$435*AB432</f>
        <v>57232723.543995142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11854275.377531121</v>
      </c>
      <c r="L440" s="76">
        <f t="shared" ref="L440:AA440" si="514">L$436*L$435*L433</f>
        <v>17939493.719934233</v>
      </c>
      <c r="M440" s="76">
        <f t="shared" si="514"/>
        <v>22836956.963918664</v>
      </c>
      <c r="N440" s="76">
        <f t="shared" si="514"/>
        <v>28113962.535666224</v>
      </c>
      <c r="O440" s="76">
        <f t="shared" si="514"/>
        <v>42901215.699060112</v>
      </c>
      <c r="P440" s="390">
        <f t="shared" si="514"/>
        <v>62900595.178999744</v>
      </c>
      <c r="Q440" s="76">
        <f t="shared" si="514"/>
        <v>76092408.112241715</v>
      </c>
      <c r="R440" s="76">
        <f t="shared" si="514"/>
        <v>72071158.901038811</v>
      </c>
      <c r="S440" s="76">
        <f t="shared" si="514"/>
        <v>66062876.917281531</v>
      </c>
      <c r="T440" s="76">
        <f t="shared" si="514"/>
        <v>62870770.437349364</v>
      </c>
      <c r="U440" s="76">
        <f t="shared" si="514"/>
        <v>65512185.215568259</v>
      </c>
      <c r="V440" s="76">
        <f t="shared" si="514"/>
        <v>70543922.521939993</v>
      </c>
      <c r="W440" s="76">
        <f t="shared" si="514"/>
        <v>93925349.471178979</v>
      </c>
      <c r="X440" s="76">
        <f t="shared" si="514"/>
        <v>119393542.16582462</v>
      </c>
      <c r="Y440" s="76">
        <f t="shared" si="514"/>
        <v>155101499.86905971</v>
      </c>
      <c r="Z440" s="76">
        <f t="shared" si="514"/>
        <v>175078473.33391932</v>
      </c>
      <c r="AA440" s="76">
        <f t="shared" si="514"/>
        <v>120945634.23061821</v>
      </c>
      <c r="AB440" s="76">
        <f t="shared" ref="AB440" si="515">AB$436*AB$435*AB433</f>
        <v>91572199.10792312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15863322.230984401</v>
      </c>
      <c r="L441" s="301">
        <f t="shared" ref="L441:AA441" si="517">SUM(L438:L440)</f>
        <v>21105167.266789533</v>
      </c>
      <c r="M441" s="301">
        <f t="shared" si="517"/>
        <v>25625993.390486121</v>
      </c>
      <c r="N441" s="301">
        <f t="shared" si="517"/>
        <v>30773410.247727785</v>
      </c>
      <c r="O441" s="301">
        <f t="shared" si="517"/>
        <v>47039396.157593638</v>
      </c>
      <c r="P441" s="413">
        <f t="shared" si="517"/>
        <v>69445348.46877633</v>
      </c>
      <c r="Q441" s="301">
        <f t="shared" si="517"/>
        <v>85131505.332754731</v>
      </c>
      <c r="R441" s="301">
        <f t="shared" si="517"/>
        <v>82044464.811627612</v>
      </c>
      <c r="S441" s="301">
        <f t="shared" si="517"/>
        <v>76944149.048548013</v>
      </c>
      <c r="T441" s="301">
        <f t="shared" si="517"/>
        <v>74435044.611461207</v>
      </c>
      <c r="U441" s="301">
        <f t="shared" si="517"/>
        <v>79107180.907755613</v>
      </c>
      <c r="V441" s="301">
        <f t="shared" si="517"/>
        <v>87309856.397620216</v>
      </c>
      <c r="W441" s="301">
        <f t="shared" si="517"/>
        <v>114226597.46025723</v>
      </c>
      <c r="X441" s="301">
        <f t="shared" si="517"/>
        <v>145284276.17716068</v>
      </c>
      <c r="Y441" s="301">
        <f t="shared" si="517"/>
        <v>191150066.90220517</v>
      </c>
      <c r="Z441" s="301">
        <f t="shared" si="517"/>
        <v>221245648.77432519</v>
      </c>
      <c r="AA441" s="301">
        <f t="shared" si="517"/>
        <v>173842418.66072667</v>
      </c>
      <c r="AB441" s="301">
        <f t="shared" ref="AB441" si="518">SUM(AB438:AB440)</f>
        <v>148804922.65191826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35303061.654342815</v>
      </c>
      <c r="L444" s="301">
        <f t="shared" ref="L444:AA444" si="520">L445+L446+L447</f>
        <v>77206897.166240692</v>
      </c>
      <c r="M444" s="301">
        <f t="shared" si="520"/>
        <v>132681437.01129271</v>
      </c>
      <c r="N444" s="301">
        <f t="shared" si="520"/>
        <v>203923012.06793132</v>
      </c>
      <c r="O444" s="301">
        <f t="shared" si="520"/>
        <v>217373995.33666182</v>
      </c>
      <c r="P444" s="413">
        <f t="shared" si="520"/>
        <v>214539750.43559301</v>
      </c>
      <c r="Q444" s="301">
        <f t="shared" si="520"/>
        <v>199486317.97148821</v>
      </c>
      <c r="R444" s="301">
        <f t="shared" si="520"/>
        <v>195880795.39654821</v>
      </c>
      <c r="S444" s="301">
        <f t="shared" si="520"/>
        <v>188171419.91571254</v>
      </c>
      <c r="T444" s="301">
        <f t="shared" si="520"/>
        <v>188058087.18779886</v>
      </c>
      <c r="U444" s="301">
        <f t="shared" si="520"/>
        <v>180381631.75018787</v>
      </c>
      <c r="V444" s="301">
        <f t="shared" si="520"/>
        <v>168770705.9811922</v>
      </c>
      <c r="W444" s="301">
        <f t="shared" si="520"/>
        <v>193581023.03981024</v>
      </c>
      <c r="X444" s="301">
        <f t="shared" si="520"/>
        <v>187965527.69882885</v>
      </c>
      <c r="Y444" s="301">
        <f t="shared" si="520"/>
        <v>149032494.23598084</v>
      </c>
      <c r="Z444" s="301">
        <f t="shared" si="520"/>
        <v>111834961.6872344</v>
      </c>
      <c r="AA444" s="301">
        <f t="shared" si="520"/>
        <v>74503893.711740017</v>
      </c>
      <c r="AB444" s="301">
        <f t="shared" ref="AB444" si="521">AB445+AB446+AB447</f>
        <v>63773538.279393554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8921941.2038525697</v>
      </c>
      <c r="L446" s="76">
        <f t="shared" ref="L446:AA446" si="526">L432-L439</f>
        <v>11580663.109860539</v>
      </c>
      <c r="M446" s="76">
        <f t="shared" si="526"/>
        <v>14440546.960072055</v>
      </c>
      <c r="N446" s="76">
        <f t="shared" si="526"/>
        <v>17623090.307997484</v>
      </c>
      <c r="O446" s="76">
        <f t="shared" si="526"/>
        <v>19122966.9845649</v>
      </c>
      <c r="P446" s="390">
        <f t="shared" si="526"/>
        <v>20218917.010438845</v>
      </c>
      <c r="Q446" s="76">
        <f t="shared" si="526"/>
        <v>21181068.222138852</v>
      </c>
      <c r="R446" s="76">
        <f t="shared" si="526"/>
        <v>23811223.57229834</v>
      </c>
      <c r="S446" s="76">
        <f t="shared" si="526"/>
        <v>26610787.860397071</v>
      </c>
      <c r="T446" s="76">
        <f t="shared" si="526"/>
        <v>29216819.741972402</v>
      </c>
      <c r="U446" s="76">
        <f t="shared" si="526"/>
        <v>30999556.278627411</v>
      </c>
      <c r="V446" s="76">
        <f t="shared" si="526"/>
        <v>32408694.887163542</v>
      </c>
      <c r="W446" s="76">
        <f t="shared" si="526"/>
        <v>34404739.719906285</v>
      </c>
      <c r="X446" s="76">
        <f t="shared" si="526"/>
        <v>33496849.13607908</v>
      </c>
      <c r="Y446" s="76">
        <f t="shared" si="526"/>
        <v>28105707.445717029</v>
      </c>
      <c r="Z446" s="76">
        <f t="shared" si="526"/>
        <v>23336523.566400565</v>
      </c>
      <c r="AA446" s="76">
        <f t="shared" si="526"/>
        <v>22670050.470046483</v>
      </c>
      <c r="AB446" s="76">
        <f t="shared" ref="AB446" si="527">AB432-AB439</f>
        <v>24528310.090283632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26381120.450490244</v>
      </c>
      <c r="L447" s="76">
        <f t="shared" ref="L447:AA447" si="529">L433-L440</f>
        <v>65626234.05638016</v>
      </c>
      <c r="M447" s="76">
        <f t="shared" si="529"/>
        <v>118240890.05122066</v>
      </c>
      <c r="N447" s="76">
        <f t="shared" si="529"/>
        <v>186299921.75993383</v>
      </c>
      <c r="O447" s="76">
        <f t="shared" si="529"/>
        <v>198251028.35209692</v>
      </c>
      <c r="P447" s="390">
        <f t="shared" si="529"/>
        <v>194320833.42515415</v>
      </c>
      <c r="Q447" s="76">
        <f t="shared" si="529"/>
        <v>178305249.74934936</v>
      </c>
      <c r="R447" s="76">
        <f t="shared" si="529"/>
        <v>172069571.82424986</v>
      </c>
      <c r="S447" s="76">
        <f t="shared" si="529"/>
        <v>161560632.05531546</v>
      </c>
      <c r="T447" s="76">
        <f t="shared" si="529"/>
        <v>158841267.44582647</v>
      </c>
      <c r="U447" s="76">
        <f t="shared" si="529"/>
        <v>149382075.47156048</v>
      </c>
      <c r="V447" s="76">
        <f t="shared" si="529"/>
        <v>136362011.09402865</v>
      </c>
      <c r="W447" s="76">
        <f t="shared" si="529"/>
        <v>159176283.31990394</v>
      </c>
      <c r="X447" s="76">
        <f t="shared" si="529"/>
        <v>154468678.56274977</v>
      </c>
      <c r="Y447" s="76">
        <f t="shared" si="529"/>
        <v>120926786.7902638</v>
      </c>
      <c r="Z447" s="76">
        <f t="shared" si="529"/>
        <v>88498438.120833844</v>
      </c>
      <c r="AA447" s="76">
        <f t="shared" si="529"/>
        <v>51833843.241693527</v>
      </c>
      <c r="AB447" s="76">
        <f t="shared" ref="AB447" si="530">AB433-AB440</f>
        <v>39245228.189109921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6798566.6704218872</v>
      </c>
      <c r="L449" s="76">
        <f t="shared" ref="L449:AA449" si="532">L429-L441</f>
        <v>9045071.6857669428</v>
      </c>
      <c r="M449" s="76">
        <f t="shared" si="532"/>
        <v>10982568.595922619</v>
      </c>
      <c r="N449" s="76">
        <f t="shared" si="532"/>
        <v>13188604.39188334</v>
      </c>
      <c r="O449" s="76">
        <f t="shared" si="532"/>
        <v>20159741.210397273</v>
      </c>
      <c r="P449" s="390">
        <f t="shared" si="532"/>
        <v>29762292.200904161</v>
      </c>
      <c r="Q449" s="76">
        <f t="shared" si="532"/>
        <v>36484930.85689491</v>
      </c>
      <c r="R449" s="76">
        <f t="shared" si="532"/>
        <v>35161913.490697548</v>
      </c>
      <c r="S449" s="76">
        <f t="shared" si="532"/>
        <v>32976063.877949134</v>
      </c>
      <c r="T449" s="76">
        <f t="shared" si="532"/>
        <v>31900733.40491195</v>
      </c>
      <c r="U449" s="76">
        <f t="shared" si="532"/>
        <v>33903077.53189528</v>
      </c>
      <c r="V449" s="76">
        <f t="shared" si="532"/>
        <v>37418509.884694412</v>
      </c>
      <c r="W449" s="76">
        <f t="shared" si="532"/>
        <v>48954256.054395974</v>
      </c>
      <c r="X449" s="76">
        <f t="shared" si="532"/>
        <v>62264689.790211737</v>
      </c>
      <c r="Y449" s="76">
        <f t="shared" si="532"/>
        <v>81921457.24380219</v>
      </c>
      <c r="Z449" s="76">
        <f t="shared" si="532"/>
        <v>94819563.760425091</v>
      </c>
      <c r="AA449" s="76">
        <f t="shared" si="532"/>
        <v>74503893.711740017</v>
      </c>
      <c r="AB449" s="76">
        <f t="shared" ref="AB449" si="533">AB429-AB441</f>
        <v>63773538.279393554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6798566.6704218872</v>
      </c>
      <c r="L451" s="76">
        <f t="shared" ref="L451:AA451" si="538">MIN(L449-L450,L446)</f>
        <v>9045071.6857669428</v>
      </c>
      <c r="M451" s="76">
        <f t="shared" si="538"/>
        <v>10982568.595922619</v>
      </c>
      <c r="N451" s="76">
        <f t="shared" si="538"/>
        <v>13188604.39188334</v>
      </c>
      <c r="O451" s="76">
        <f t="shared" si="538"/>
        <v>19122966.9845649</v>
      </c>
      <c r="P451" s="390">
        <f t="shared" si="538"/>
        <v>20218917.010438845</v>
      </c>
      <c r="Q451" s="76">
        <f t="shared" si="538"/>
        <v>21181068.222138852</v>
      </c>
      <c r="R451" s="76">
        <f t="shared" si="538"/>
        <v>23811223.57229834</v>
      </c>
      <c r="S451" s="76">
        <f t="shared" si="538"/>
        <v>26610787.860397071</v>
      </c>
      <c r="T451" s="76">
        <f t="shared" si="538"/>
        <v>29216819.741972402</v>
      </c>
      <c r="U451" s="76">
        <f t="shared" si="538"/>
        <v>30999556.278627411</v>
      </c>
      <c r="V451" s="76">
        <f t="shared" si="538"/>
        <v>32408694.887163542</v>
      </c>
      <c r="W451" s="76">
        <f t="shared" si="538"/>
        <v>34404739.719906285</v>
      </c>
      <c r="X451" s="76">
        <f t="shared" si="538"/>
        <v>33496849.13607908</v>
      </c>
      <c r="Y451" s="76">
        <f t="shared" si="538"/>
        <v>28105707.445717029</v>
      </c>
      <c r="Z451" s="76">
        <f t="shared" si="538"/>
        <v>23336523.566400565</v>
      </c>
      <c r="AA451" s="76">
        <f t="shared" si="538"/>
        <v>22670050.470046483</v>
      </c>
      <c r="AB451" s="76">
        <f t="shared" ref="AB451" si="539">MIN(AB449-AB450,AB446)</f>
        <v>24528310.090283632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1036774.2258323729</v>
      </c>
      <c r="P452" s="390">
        <f t="shared" si="541"/>
        <v>9543375.1904653162</v>
      </c>
      <c r="Q452" s="76">
        <f t="shared" si="541"/>
        <v>15303862.634756058</v>
      </c>
      <c r="R452" s="76">
        <f t="shared" si="541"/>
        <v>11350689.918399207</v>
      </c>
      <c r="S452" s="76">
        <f t="shared" si="541"/>
        <v>6365276.0175520629</v>
      </c>
      <c r="T452" s="76">
        <f t="shared" si="541"/>
        <v>2683913.6629395485</v>
      </c>
      <c r="U452" s="76">
        <f t="shared" si="541"/>
        <v>2903521.2532678694</v>
      </c>
      <c r="V452" s="76">
        <f t="shared" si="541"/>
        <v>5009814.9975308701</v>
      </c>
      <c r="W452" s="76">
        <f t="shared" si="541"/>
        <v>14549516.334489688</v>
      </c>
      <c r="X452" s="76">
        <f t="shared" si="541"/>
        <v>28767840.654132657</v>
      </c>
      <c r="Y452" s="76">
        <f t="shared" si="541"/>
        <v>53815749.798085161</v>
      </c>
      <c r="Z452" s="76">
        <f t="shared" si="541"/>
        <v>71483040.194024533</v>
      </c>
      <c r="AA452" s="76">
        <f t="shared" si="541"/>
        <v>51833843.241693527</v>
      </c>
      <c r="AB452" s="76">
        <f t="shared" ref="AB452" si="542">MIN(AB449-AB450-AB451,AB447)</f>
        <v>39245228.189109921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10807613.523875168</v>
      </c>
      <c r="L456" s="76">
        <f t="shared" ref="L456:AA456" si="547">L439+L451</f>
        <v>12210745.232622243</v>
      </c>
      <c r="M456" s="76">
        <f t="shared" si="547"/>
        <v>13771605.022490077</v>
      </c>
      <c r="N456" s="76">
        <f t="shared" si="547"/>
        <v>15848052.103944901</v>
      </c>
      <c r="O456" s="76">
        <f t="shared" si="547"/>
        <v>23261147.44309843</v>
      </c>
      <c r="P456" s="390">
        <f t="shared" si="547"/>
        <v>26763670.300215431</v>
      </c>
      <c r="Q456" s="76">
        <f t="shared" si="547"/>
        <v>30220165.442651868</v>
      </c>
      <c r="R456" s="76">
        <f t="shared" si="547"/>
        <v>33784529.482887141</v>
      </c>
      <c r="S456" s="76">
        <f t="shared" si="547"/>
        <v>37492059.991663545</v>
      </c>
      <c r="T456" s="76">
        <f t="shared" si="547"/>
        <v>40781093.916084245</v>
      </c>
      <c r="U456" s="76">
        <f t="shared" si="547"/>
        <v>44594551.970814764</v>
      </c>
      <c r="V456" s="76">
        <f t="shared" si="547"/>
        <v>49174628.762843773</v>
      </c>
      <c r="W456" s="76">
        <f t="shared" si="547"/>
        <v>54705987.708984539</v>
      </c>
      <c r="X456" s="76">
        <f t="shared" si="547"/>
        <v>59387583.147415146</v>
      </c>
      <c r="Y456" s="76">
        <f t="shared" si="547"/>
        <v>64154274.478862472</v>
      </c>
      <c r="Z456" s="76">
        <f t="shared" si="547"/>
        <v>69503699.006806448</v>
      </c>
      <c r="AA456" s="76">
        <f t="shared" si="547"/>
        <v>75566834.900154933</v>
      </c>
      <c r="AB456" s="76">
        <f t="shared" ref="AB456" si="548">AB439+AB451</f>
        <v>81761033.634278774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11854275.377531121</v>
      </c>
      <c r="L457" s="76">
        <f t="shared" ref="L457:AA457" si="550">L440+L452</f>
        <v>17939493.719934233</v>
      </c>
      <c r="M457" s="76">
        <f t="shared" si="550"/>
        <v>22836956.963918664</v>
      </c>
      <c r="N457" s="76">
        <f t="shared" si="550"/>
        <v>28113962.535666224</v>
      </c>
      <c r="O457" s="76">
        <f t="shared" si="550"/>
        <v>43937989.924892485</v>
      </c>
      <c r="P457" s="390">
        <f t="shared" si="550"/>
        <v>72443970.369465053</v>
      </c>
      <c r="Q457" s="76">
        <f t="shared" si="550"/>
        <v>91396270.746997774</v>
      </c>
      <c r="R457" s="76">
        <f t="shared" si="550"/>
        <v>83421848.81943801</v>
      </c>
      <c r="S457" s="76">
        <f t="shared" si="550"/>
        <v>72428152.934833586</v>
      </c>
      <c r="T457" s="76">
        <f t="shared" si="550"/>
        <v>65554684.100288913</v>
      </c>
      <c r="U457" s="76">
        <f t="shared" si="550"/>
        <v>68415706.468836129</v>
      </c>
      <c r="V457" s="76">
        <f t="shared" si="550"/>
        <v>75553737.51947087</v>
      </c>
      <c r="W457" s="76">
        <f t="shared" si="550"/>
        <v>108474865.80566867</v>
      </c>
      <c r="X457" s="76">
        <f t="shared" si="550"/>
        <v>148161382.81995729</v>
      </c>
      <c r="Y457" s="76">
        <f t="shared" si="550"/>
        <v>208917249.66714486</v>
      </c>
      <c r="Z457" s="76">
        <f t="shared" si="550"/>
        <v>246561513.52794385</v>
      </c>
      <c r="AA457" s="76">
        <f t="shared" si="550"/>
        <v>172779477.47231174</v>
      </c>
      <c r="AB457" s="76">
        <f t="shared" ref="AB457" si="551">AB440+AB452</f>
        <v>130817427.29703304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2590649.2511561061</v>
      </c>
      <c r="L461" s="76">
        <f t="shared" ref="L461:AA461" si="553">L418</f>
        <v>2880524.6048277831</v>
      </c>
      <c r="M461" s="76">
        <f t="shared" si="553"/>
        <v>3042656.3705212078</v>
      </c>
      <c r="N461" s="76">
        <f t="shared" si="553"/>
        <v>3300804.5418827776</v>
      </c>
      <c r="O461" s="76">
        <f t="shared" si="553"/>
        <v>2548881.621572678</v>
      </c>
      <c r="P461" s="390">
        <f t="shared" si="553"/>
        <v>5089946.5297730677</v>
      </c>
      <c r="Q461" s="76">
        <f t="shared" si="553"/>
        <v>7535425.922641742</v>
      </c>
      <c r="R461" s="76">
        <f t="shared" si="553"/>
        <v>7741083.9561881879</v>
      </c>
      <c r="S461" s="76">
        <f t="shared" si="553"/>
        <v>7310097.6043402012</v>
      </c>
      <c r="T461" s="76">
        <f t="shared" si="553"/>
        <v>7187461.4865504019</v>
      </c>
      <c r="U461" s="76">
        <f t="shared" si="553"/>
        <v>8194160.7689364478</v>
      </c>
      <c r="V461" s="76">
        <f t="shared" si="553"/>
        <v>10532736.6209302</v>
      </c>
      <c r="W461" s="76">
        <f t="shared" si="553"/>
        <v>11028214.484461144</v>
      </c>
      <c r="X461" s="76">
        <f t="shared" si="553"/>
        <v>10613750.743462648</v>
      </c>
      <c r="Y461" s="76">
        <f t="shared" si="553"/>
        <v>10067877.874191031</v>
      </c>
      <c r="Z461" s="76">
        <f t="shared" si="553"/>
        <v>11796455.563074416</v>
      </c>
      <c r="AA461" s="76">
        <f t="shared" si="553"/>
        <v>15005732.130121654</v>
      </c>
      <c r="AB461" s="76">
        <f t="shared" ref="AB461" si="554">AB418</f>
        <v>16918604.626858868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8248021.2802325897</v>
      </c>
      <c r="M462" s="76">
        <f t="shared" si="556"/>
        <v>10600295.868963894</v>
      </c>
      <c r="N462" s="76">
        <f t="shared" si="556"/>
        <v>13290237.723010153</v>
      </c>
      <c r="O462" s="76">
        <f t="shared" si="556"/>
        <v>7912962.7759464942</v>
      </c>
      <c r="P462" s="390">
        <f t="shared" si="556"/>
        <v>10730748.884710243</v>
      </c>
      <c r="Q462" s="76">
        <f t="shared" si="556"/>
        <v>12534258.479581565</v>
      </c>
      <c r="R462" s="76">
        <f t="shared" si="556"/>
        <v>11947172.998416763</v>
      </c>
      <c r="S462" s="76">
        <f t="shared" si="556"/>
        <v>12755440.972723844</v>
      </c>
      <c r="T462" s="76">
        <f t="shared" si="556"/>
        <v>12695947.115193065</v>
      </c>
      <c r="U462" s="76">
        <f t="shared" si="556"/>
        <v>14773868.480300384</v>
      </c>
      <c r="V462" s="76">
        <f t="shared" si="556"/>
        <v>17051377.01747451</v>
      </c>
      <c r="W462" s="76">
        <f t="shared" si="556"/>
        <v>13053163.306990311</v>
      </c>
      <c r="X462" s="76">
        <f t="shared" si="556"/>
        <v>13896727.854317293</v>
      </c>
      <c r="Y462" s="76">
        <f t="shared" si="556"/>
        <v>14565739.328089779</v>
      </c>
      <c r="Z462" s="76">
        <f t="shared" si="556"/>
        <v>15245812.157752492</v>
      </c>
      <c r="AA462" s="76">
        <f t="shared" si="556"/>
        <v>16025079.122011319</v>
      </c>
      <c r="AB462" s="76">
        <f t="shared" ref="AB462" si="557">SUM(AB463:AB465)</f>
        <v>16918604.626858868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1964891.7266209119</v>
      </c>
      <c r="M463" s="76">
        <f t="shared" si="559"/>
        <v>2294588.0938092633</v>
      </c>
      <c r="N463" s="76">
        <f t="shared" si="559"/>
        <v>2688141.5648547388</v>
      </c>
      <c r="O463" s="76">
        <f t="shared" si="559"/>
        <v>3064753.9509344539</v>
      </c>
      <c r="P463" s="390">
        <f t="shared" si="559"/>
        <v>3347150.6649903115</v>
      </c>
      <c r="Q463" s="76">
        <f t="shared" si="559"/>
        <v>3636115.0535113239</v>
      </c>
      <c r="R463" s="76">
        <f t="shared" si="559"/>
        <v>3916868.7724053059</v>
      </c>
      <c r="S463" s="76">
        <f t="shared" si="559"/>
        <v>4159201.200332778</v>
      </c>
      <c r="T463" s="76">
        <f t="shared" si="559"/>
        <v>4517516.9763271613</v>
      </c>
      <c r="U463" s="76">
        <f t="shared" si="559"/>
        <v>4935553.8270917358</v>
      </c>
      <c r="V463" s="76">
        <f t="shared" si="559"/>
        <v>5352536.527681632</v>
      </c>
      <c r="W463" s="76">
        <f t="shared" si="559"/>
        <v>5808683.177594725</v>
      </c>
      <c r="X463" s="76">
        <f t="shared" si="559"/>
        <v>6152160.4231925989</v>
      </c>
      <c r="Y463" s="76">
        <f t="shared" si="559"/>
        <v>6414610.8309286078</v>
      </c>
      <c r="Z463" s="76">
        <f t="shared" si="559"/>
        <v>6678848.4445332754</v>
      </c>
      <c r="AA463" s="76">
        <f t="shared" si="559"/>
        <v>7005456.6339427857</v>
      </c>
      <c r="AB463" s="76">
        <f t="shared" ref="AB463" si="560">AB25</f>
        <v>7380479.0444676979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2135796.3070877576</v>
      </c>
      <c r="M464" s="76">
        <f t="shared" si="562"/>
        <v>2504873.9683319274</v>
      </c>
      <c r="N464" s="76">
        <f t="shared" si="562"/>
        <v>2959575.5124150477</v>
      </c>
      <c r="O464" s="76">
        <f t="shared" si="562"/>
        <v>3403814.5609764922</v>
      </c>
      <c r="P464" s="390">
        <f t="shared" si="562"/>
        <v>3784434.6008744244</v>
      </c>
      <c r="Q464" s="76">
        <f t="shared" si="562"/>
        <v>4186584.2993653906</v>
      </c>
      <c r="R464" s="76">
        <f t="shared" si="562"/>
        <v>4636285.2974366238</v>
      </c>
      <c r="S464" s="76">
        <f t="shared" si="562"/>
        <v>5108905.6331047518</v>
      </c>
      <c r="T464" s="76">
        <f t="shared" si="562"/>
        <v>5498129.97045484</v>
      </c>
      <c r="U464" s="76">
        <f t="shared" si="562"/>
        <v>5952301.4020357113</v>
      </c>
      <c r="V464" s="76">
        <f t="shared" si="562"/>
        <v>6514406.3995808233</v>
      </c>
      <c r="W464" s="76">
        <f t="shared" si="562"/>
        <v>7244480.1293955855</v>
      </c>
      <c r="X464" s="76">
        <f t="shared" si="562"/>
        <v>7744567.4311246937</v>
      </c>
      <c r="Y464" s="76">
        <f t="shared" si="562"/>
        <v>8151128.4971611714</v>
      </c>
      <c r="Z464" s="76">
        <f t="shared" si="562"/>
        <v>8566963.7132192161</v>
      </c>
      <c r="AA464" s="76">
        <f t="shared" si="562"/>
        <v>9019622.4880685322</v>
      </c>
      <c r="AB464" s="76">
        <f t="shared" ref="AB464" si="563">AB11</f>
        <v>9538125.5823911689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4147333.2465239209</v>
      </c>
      <c r="M465" s="76">
        <f t="shared" si="565"/>
        <v>5800833.8068227014</v>
      </c>
      <c r="N465" s="76">
        <f t="shared" si="565"/>
        <v>7642520.6457403656</v>
      </c>
      <c r="O465" s="76">
        <f t="shared" si="565"/>
        <v>1444394.2640355476</v>
      </c>
      <c r="P465" s="390">
        <f t="shared" si="565"/>
        <v>3599163.618845507</v>
      </c>
      <c r="Q465" s="76">
        <f t="shared" si="565"/>
        <v>4711559.1267048512</v>
      </c>
      <c r="R465" s="76">
        <f t="shared" si="565"/>
        <v>3394018.9285748336</v>
      </c>
      <c r="S465" s="76">
        <f t="shared" si="565"/>
        <v>3487334.1392863137</v>
      </c>
      <c r="T465" s="76">
        <f t="shared" si="565"/>
        <v>2680300.1684110658</v>
      </c>
      <c r="U465" s="76">
        <f t="shared" si="565"/>
        <v>3886013.2511729361</v>
      </c>
      <c r="V465" s="76">
        <f t="shared" si="565"/>
        <v>5184434.0902120527</v>
      </c>
      <c r="W465" s="76">
        <f t="shared" si="565"/>
        <v>0</v>
      </c>
      <c r="X465" s="76">
        <f t="shared" si="565"/>
        <v>0</v>
      </c>
      <c r="Y465" s="76">
        <f t="shared" si="565"/>
        <v>0</v>
      </c>
      <c r="Z465" s="76">
        <f t="shared" si="565"/>
        <v>0</v>
      </c>
      <c r="AA465" s="76">
        <f t="shared" si="565"/>
        <v>0</v>
      </c>
      <c r="AB465" s="76">
        <f t="shared" ref="AB465" si="566">AB100</f>
        <v>0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0.42157826193863118</v>
      </c>
      <c r="L468" s="76">
        <f t="shared" ref="L468:AA468" si="571">L461/L462</f>
        <v>0.34923826054272183</v>
      </c>
      <c r="M468" s="76">
        <f t="shared" si="571"/>
        <v>0.28703504205289759</v>
      </c>
      <c r="N468" s="76">
        <f t="shared" si="571"/>
        <v>0.24836309257041392</v>
      </c>
      <c r="O468" s="76">
        <f t="shared" si="571"/>
        <v>0.32211469884840932</v>
      </c>
      <c r="P468" s="390">
        <f t="shared" si="571"/>
        <v>0.47433283403225485</v>
      </c>
      <c r="Q468" s="76">
        <f t="shared" si="571"/>
        <v>0.60118641520892746</v>
      </c>
      <c r="R468" s="76">
        <f t="shared" si="571"/>
        <v>0.64794273567596572</v>
      </c>
      <c r="S468" s="76">
        <f t="shared" si="571"/>
        <v>0.57309642371220793</v>
      </c>
      <c r="T468" s="76">
        <f t="shared" si="571"/>
        <v>0.56612251306161043</v>
      </c>
      <c r="U468" s="76">
        <f t="shared" si="571"/>
        <v>0.55463880566302726</v>
      </c>
      <c r="V468" s="76">
        <f t="shared" si="571"/>
        <v>0.61770592545904601</v>
      </c>
      <c r="W468" s="76">
        <f t="shared" si="571"/>
        <v>0.84486911142491006</v>
      </c>
      <c r="X468" s="76">
        <f t="shared" si="571"/>
        <v>0.76375898374992479</v>
      </c>
      <c r="Y468" s="76">
        <f t="shared" si="571"/>
        <v>0.6912026672601026</v>
      </c>
      <c r="Z468" s="76">
        <f t="shared" si="571"/>
        <v>0.77375055136540694</v>
      </c>
      <c r="AA468" s="76">
        <f t="shared" si="571"/>
        <v>0.93639051738037682</v>
      </c>
      <c r="AB468" s="76">
        <f t="shared" ref="AB468" si="572">AB461/AB462</f>
        <v>1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504354.20375854371</v>
      </c>
      <c r="L470" s="76">
        <f t="shared" ref="L470:AA470" si="574">L463*L$467*L$468</f>
        <v>480350.75813191076</v>
      </c>
      <c r="M470" s="76">
        <f t="shared" si="574"/>
        <v>461039.03300043399</v>
      </c>
      <c r="N470" s="76">
        <f t="shared" si="574"/>
        <v>467344.60662007635</v>
      </c>
      <c r="O470" s="76">
        <f t="shared" si="574"/>
        <v>691041.60716480704</v>
      </c>
      <c r="P470" s="390">
        <f t="shared" si="574"/>
        <v>1111364.4226004607</v>
      </c>
      <c r="Q470" s="76">
        <f t="shared" si="574"/>
        <v>1530188.0820153831</v>
      </c>
      <c r="R470" s="76">
        <f t="shared" si="574"/>
        <v>1776534.6673732386</v>
      </c>
      <c r="S470" s="76">
        <f t="shared" si="574"/>
        <v>1668536.3333871663</v>
      </c>
      <c r="T470" s="76">
        <f t="shared" si="574"/>
        <v>1790227.6444057741</v>
      </c>
      <c r="U470" s="76">
        <f t="shared" si="574"/>
        <v>1916214.7759606205</v>
      </c>
      <c r="V470" s="76">
        <f t="shared" si="574"/>
        <v>2314405.4705694513</v>
      </c>
      <c r="W470" s="76">
        <f t="shared" si="574"/>
        <v>3435303.8963622949</v>
      </c>
      <c r="X470" s="76">
        <f t="shared" si="574"/>
        <v>3289137.4548788606</v>
      </c>
      <c r="Y470" s="76">
        <f t="shared" si="574"/>
        <v>3103657.2810413777</v>
      </c>
      <c r="Z470" s="76">
        <f t="shared" si="574"/>
        <v>3617433.8665105281</v>
      </c>
      <c r="AA470" s="76">
        <f t="shared" si="574"/>
        <v>4591890.2133604344</v>
      </c>
      <c r="AB470" s="76">
        <f t="shared" ref="AB470" si="575">AB463*AB$467*AB$468</f>
        <v>5166335.3311273884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553031.46480819362</v>
      </c>
      <c r="L471" s="76">
        <f t="shared" ref="L471:AA471" si="577">L464*L$467*L$468</f>
        <v>522131.25101262814</v>
      </c>
      <c r="M471" s="76">
        <f t="shared" si="577"/>
        <v>503290.62338615424</v>
      </c>
      <c r="N471" s="76">
        <f t="shared" si="577"/>
        <v>514534.52887134807</v>
      </c>
      <c r="O471" s="76">
        <f t="shared" si="577"/>
        <v>767493.09157134139</v>
      </c>
      <c r="P471" s="390">
        <f t="shared" si="577"/>
        <v>1256557.1126097436</v>
      </c>
      <c r="Q471" s="76">
        <f t="shared" si="577"/>
        <v>1761842.3248338208</v>
      </c>
      <c r="R471" s="76">
        <f t="shared" si="577"/>
        <v>2102833.1652967413</v>
      </c>
      <c r="S471" s="76">
        <f t="shared" si="577"/>
        <v>2049526.8831908407</v>
      </c>
      <c r="T471" s="76">
        <f t="shared" si="577"/>
        <v>2178830.6092092763</v>
      </c>
      <c r="U471" s="76">
        <f t="shared" si="577"/>
        <v>2310964.1384000145</v>
      </c>
      <c r="V471" s="76">
        <f t="shared" si="577"/>
        <v>2816791.203708583</v>
      </c>
      <c r="W471" s="76">
        <f t="shared" si="577"/>
        <v>4284446.2427605055</v>
      </c>
      <c r="X471" s="76">
        <f t="shared" si="577"/>
        <v>4140488.0655449932</v>
      </c>
      <c r="Y471" s="76">
        <f t="shared" si="577"/>
        <v>3943857.230892343</v>
      </c>
      <c r="Z471" s="76">
        <f t="shared" si="577"/>
        <v>4640085.0276415609</v>
      </c>
      <c r="AA471" s="76">
        <f t="shared" si="577"/>
        <v>5912122.2777247215</v>
      </c>
      <c r="AB471" s="76">
        <f t="shared" ref="AB471" si="578">AB464*AB$467*AB$468</f>
        <v>6676687.9076738181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756068.8072425368</v>
      </c>
      <c r="L472" s="76">
        <f t="shared" ref="L472:AA472" si="579">L465*L$467*L$468</f>
        <v>1013885.2142349094</v>
      </c>
      <c r="M472" s="76">
        <f t="shared" si="579"/>
        <v>1165529.8029782567</v>
      </c>
      <c r="N472" s="76">
        <f t="shared" si="579"/>
        <v>1328684.0438265197</v>
      </c>
      <c r="O472" s="76">
        <f t="shared" si="579"/>
        <v>325682.43636472616</v>
      </c>
      <c r="P472" s="390">
        <f t="shared" si="579"/>
        <v>1195041.0356309428</v>
      </c>
      <c r="Q472" s="76">
        <f t="shared" si="579"/>
        <v>1982767.7390000159</v>
      </c>
      <c r="R472" s="76">
        <f t="shared" si="579"/>
        <v>1539390.9366617512</v>
      </c>
      <c r="S472" s="76">
        <f t="shared" si="579"/>
        <v>1399005.106460134</v>
      </c>
      <c r="T472" s="76">
        <f t="shared" si="579"/>
        <v>1062164.786970231</v>
      </c>
      <c r="U472" s="76">
        <f t="shared" si="579"/>
        <v>1508733.6238948784</v>
      </c>
      <c r="V472" s="76">
        <f t="shared" si="579"/>
        <v>2241718.9603731041</v>
      </c>
      <c r="W472" s="76">
        <f t="shared" si="579"/>
        <v>0</v>
      </c>
      <c r="X472" s="76">
        <f t="shared" si="579"/>
        <v>0</v>
      </c>
      <c r="Y472" s="76">
        <f t="shared" si="579"/>
        <v>0</v>
      </c>
      <c r="Z472" s="76">
        <f t="shared" si="579"/>
        <v>0</v>
      </c>
      <c r="AA472" s="76">
        <f t="shared" si="579"/>
        <v>0</v>
      </c>
      <c r="AB472" s="76">
        <f t="shared" ref="AB472" si="580">AB465*AB$467*AB$468</f>
        <v>0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1813454.4758092742</v>
      </c>
      <c r="L473" s="76">
        <f t="shared" ref="L473:AA473" si="582">SUM(L470:L472)</f>
        <v>2016367.2233794483</v>
      </c>
      <c r="M473" s="76">
        <f t="shared" si="582"/>
        <v>2129859.459364845</v>
      </c>
      <c r="N473" s="76">
        <f t="shared" si="582"/>
        <v>2310563.1793179442</v>
      </c>
      <c r="O473" s="76">
        <f t="shared" si="582"/>
        <v>1784217.1351008746</v>
      </c>
      <c r="P473" s="390">
        <f t="shared" si="582"/>
        <v>3562962.5708411471</v>
      </c>
      <c r="Q473" s="76">
        <f t="shared" si="582"/>
        <v>5274798.1458492195</v>
      </c>
      <c r="R473" s="76">
        <f t="shared" si="582"/>
        <v>5418758.7693317309</v>
      </c>
      <c r="S473" s="76">
        <f t="shared" si="582"/>
        <v>5117068.3230381403</v>
      </c>
      <c r="T473" s="76">
        <f t="shared" si="582"/>
        <v>5031223.0405852813</v>
      </c>
      <c r="U473" s="76">
        <f t="shared" si="582"/>
        <v>5735912.5382555136</v>
      </c>
      <c r="V473" s="76">
        <f t="shared" si="582"/>
        <v>7372915.6346511375</v>
      </c>
      <c r="W473" s="76">
        <f t="shared" si="582"/>
        <v>7719750.1391228009</v>
      </c>
      <c r="X473" s="76">
        <f t="shared" si="582"/>
        <v>7429625.5204238538</v>
      </c>
      <c r="Y473" s="76">
        <f t="shared" si="582"/>
        <v>7047514.5119337207</v>
      </c>
      <c r="Z473" s="76">
        <f t="shared" si="582"/>
        <v>8257518.894152089</v>
      </c>
      <c r="AA473" s="76">
        <f t="shared" si="582"/>
        <v>10504012.491085157</v>
      </c>
      <c r="AB473" s="76">
        <f t="shared" ref="AB473" si="583">SUM(AB470:AB472)</f>
        <v>11843023.238801207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4331666.0985841583</v>
      </c>
      <c r="L475" s="76">
        <f t="shared" ref="L475:AA475" si="585">SUM(L476:L478)</f>
        <v>6231654.0568531416</v>
      </c>
      <c r="M475" s="76">
        <f t="shared" si="585"/>
        <v>8470436.4095990472</v>
      </c>
      <c r="N475" s="76">
        <f t="shared" si="585"/>
        <v>10979674.543692209</v>
      </c>
      <c r="O475" s="76">
        <f t="shared" si="585"/>
        <v>6128745.6408456191</v>
      </c>
      <c r="P475" s="390">
        <f t="shared" si="585"/>
        <v>7167786.3138690963</v>
      </c>
      <c r="Q475" s="76">
        <f t="shared" si="585"/>
        <v>7259460.3337323451</v>
      </c>
      <c r="R475" s="76">
        <f t="shared" si="585"/>
        <v>6528414.2290850319</v>
      </c>
      <c r="S475" s="76">
        <f t="shared" si="585"/>
        <v>7638372.6496857032</v>
      </c>
      <c r="T475" s="76">
        <f t="shared" si="585"/>
        <v>7664724.0746077858</v>
      </c>
      <c r="U475" s="76">
        <f t="shared" si="585"/>
        <v>9037955.9420448691</v>
      </c>
      <c r="V475" s="76">
        <f t="shared" si="585"/>
        <v>9678461.3828233704</v>
      </c>
      <c r="W475" s="76">
        <f t="shared" si="585"/>
        <v>5333413.1678675096</v>
      </c>
      <c r="X475" s="76">
        <f t="shared" si="585"/>
        <v>6467102.3338934388</v>
      </c>
      <c r="Y475" s="76">
        <f t="shared" si="585"/>
        <v>7518224.8161560595</v>
      </c>
      <c r="Z475" s="76">
        <f t="shared" si="585"/>
        <v>6988293.2636004025</v>
      </c>
      <c r="AA475" s="76">
        <f t="shared" si="585"/>
        <v>5521066.630926162</v>
      </c>
      <c r="AB475" s="76">
        <f t="shared" ref="AB475" si="586">SUM(AB476:AB478)</f>
        <v>5075581.3880576603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1204714.0059164413</v>
      </c>
      <c r="L476" s="76">
        <f t="shared" ref="L476:AA476" si="588">L463-L470</f>
        <v>1484540.968489001</v>
      </c>
      <c r="M476" s="76">
        <f t="shared" si="588"/>
        <v>1833549.0608088293</v>
      </c>
      <c r="N476" s="76">
        <f t="shared" si="588"/>
        <v>2220796.9582346622</v>
      </c>
      <c r="O476" s="76">
        <f t="shared" si="588"/>
        <v>2373712.3437696467</v>
      </c>
      <c r="P476" s="390">
        <f t="shared" si="588"/>
        <v>2235786.2423898508</v>
      </c>
      <c r="Q476" s="76">
        <f t="shared" si="588"/>
        <v>2105926.9714959408</v>
      </c>
      <c r="R476" s="76">
        <f t="shared" si="588"/>
        <v>2140334.1050320673</v>
      </c>
      <c r="S476" s="76">
        <f t="shared" si="588"/>
        <v>2490664.8669456118</v>
      </c>
      <c r="T476" s="76">
        <f t="shared" si="588"/>
        <v>2727289.3319213875</v>
      </c>
      <c r="U476" s="76">
        <f t="shared" si="588"/>
        <v>3019339.0511311153</v>
      </c>
      <c r="V476" s="76">
        <f t="shared" si="588"/>
        <v>3038131.0571121806</v>
      </c>
      <c r="W476" s="76">
        <f t="shared" si="588"/>
        <v>2373379.2812324301</v>
      </c>
      <c r="X476" s="76">
        <f t="shared" si="588"/>
        <v>2863022.9683137382</v>
      </c>
      <c r="Y476" s="76">
        <f t="shared" si="588"/>
        <v>3310953.5498872302</v>
      </c>
      <c r="Z476" s="76">
        <f t="shared" si="588"/>
        <v>3061414.5780227473</v>
      </c>
      <c r="AA476" s="76">
        <f t="shared" si="588"/>
        <v>2413566.4205823513</v>
      </c>
      <c r="AB476" s="76">
        <f t="shared" ref="AB476" si="589">AB463-AB470</f>
        <v>2214143.7133403094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1320985.8198899375</v>
      </c>
      <c r="L477" s="76">
        <f t="shared" ref="L477:AA477" si="591">L464-L471</f>
        <v>1613665.0560751294</v>
      </c>
      <c r="M477" s="76">
        <f t="shared" si="591"/>
        <v>2001583.3449457732</v>
      </c>
      <c r="N477" s="76">
        <f t="shared" si="591"/>
        <v>2445040.9835436996</v>
      </c>
      <c r="O477" s="76">
        <f t="shared" si="591"/>
        <v>2636321.469405151</v>
      </c>
      <c r="P477" s="390">
        <f t="shared" si="591"/>
        <v>2527877.4882646808</v>
      </c>
      <c r="Q477" s="76">
        <f t="shared" si="591"/>
        <v>2424741.9745315695</v>
      </c>
      <c r="R477" s="76">
        <f t="shared" si="591"/>
        <v>2533452.1321398825</v>
      </c>
      <c r="S477" s="76">
        <f t="shared" si="591"/>
        <v>3059378.7499139113</v>
      </c>
      <c r="T477" s="76">
        <f t="shared" si="591"/>
        <v>3319299.3612455637</v>
      </c>
      <c r="U477" s="76">
        <f t="shared" si="591"/>
        <v>3641337.2636356968</v>
      </c>
      <c r="V477" s="76">
        <f t="shared" si="591"/>
        <v>3697615.1958722402</v>
      </c>
      <c r="W477" s="76">
        <f t="shared" si="591"/>
        <v>2960033.88663508</v>
      </c>
      <c r="X477" s="76">
        <f t="shared" si="591"/>
        <v>3604079.3655797006</v>
      </c>
      <c r="Y477" s="76">
        <f t="shared" si="591"/>
        <v>4207271.2662688289</v>
      </c>
      <c r="Z477" s="76">
        <f t="shared" si="591"/>
        <v>3926878.6855776552</v>
      </c>
      <c r="AA477" s="76">
        <f t="shared" si="591"/>
        <v>3107500.2103438107</v>
      </c>
      <c r="AB477" s="76">
        <f t="shared" ref="AB477" si="592">AB464-AB471</f>
        <v>2861437.6747173509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1805966.27277778</v>
      </c>
      <c r="L478" s="76">
        <f t="shared" ref="L478:AA478" si="594">L465-L472</f>
        <v>3133448.0322890114</v>
      </c>
      <c r="M478" s="76">
        <f t="shared" si="594"/>
        <v>4635304.0038444446</v>
      </c>
      <c r="N478" s="76">
        <f t="shared" si="594"/>
        <v>6313836.6019138461</v>
      </c>
      <c r="O478" s="76">
        <f t="shared" si="594"/>
        <v>1118711.8276708215</v>
      </c>
      <c r="P478" s="390">
        <f t="shared" si="594"/>
        <v>2404122.5832145642</v>
      </c>
      <c r="Q478" s="76">
        <f t="shared" si="594"/>
        <v>2728791.3877048353</v>
      </c>
      <c r="R478" s="76">
        <f t="shared" si="594"/>
        <v>1854627.9919130823</v>
      </c>
      <c r="S478" s="76">
        <f t="shared" si="594"/>
        <v>2088329.0328261796</v>
      </c>
      <c r="T478" s="76">
        <f t="shared" si="594"/>
        <v>1618135.3814408348</v>
      </c>
      <c r="U478" s="76">
        <f t="shared" si="594"/>
        <v>2377279.6272780579</v>
      </c>
      <c r="V478" s="76">
        <f t="shared" si="594"/>
        <v>2942715.1298389486</v>
      </c>
      <c r="W478" s="76">
        <f t="shared" si="594"/>
        <v>0</v>
      </c>
      <c r="X478" s="76">
        <f t="shared" si="594"/>
        <v>0</v>
      </c>
      <c r="Y478" s="76">
        <f t="shared" si="594"/>
        <v>0</v>
      </c>
      <c r="Z478" s="76">
        <f t="shared" si="594"/>
        <v>0</v>
      </c>
      <c r="AA478" s="76">
        <f t="shared" si="594"/>
        <v>0</v>
      </c>
      <c r="AB478" s="76">
        <f t="shared" ref="AB478" si="595">AB465-AB472</f>
        <v>0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777194.77534683188</v>
      </c>
      <c r="L480" s="76">
        <f t="shared" ref="L480:AA480" si="597">L461-L473</f>
        <v>864157.38144833478</v>
      </c>
      <c r="M480" s="76">
        <f t="shared" si="597"/>
        <v>912796.91115636285</v>
      </c>
      <c r="N480" s="76">
        <f t="shared" si="597"/>
        <v>990241.36256483337</v>
      </c>
      <c r="O480" s="76">
        <f t="shared" si="597"/>
        <v>764664.48647180339</v>
      </c>
      <c r="P480" s="390">
        <f t="shared" si="597"/>
        <v>1526983.9589319206</v>
      </c>
      <c r="Q480" s="76">
        <f t="shared" si="597"/>
        <v>2260627.7767925225</v>
      </c>
      <c r="R480" s="76">
        <f t="shared" si="597"/>
        <v>2322325.186856457</v>
      </c>
      <c r="S480" s="76">
        <f t="shared" si="597"/>
        <v>2193029.2813020609</v>
      </c>
      <c r="T480" s="76">
        <f t="shared" si="597"/>
        <v>2156238.4459651206</v>
      </c>
      <c r="U480" s="76">
        <f t="shared" si="597"/>
        <v>2458248.2306809342</v>
      </c>
      <c r="V480" s="76">
        <f t="shared" si="597"/>
        <v>3159820.9862790629</v>
      </c>
      <c r="W480" s="76">
        <f t="shared" si="597"/>
        <v>3308464.3453383427</v>
      </c>
      <c r="X480" s="76">
        <f t="shared" si="597"/>
        <v>3184125.2230387945</v>
      </c>
      <c r="Y480" s="76">
        <f t="shared" si="597"/>
        <v>3020363.3622573102</v>
      </c>
      <c r="Z480" s="76">
        <f t="shared" si="597"/>
        <v>3538936.6689223265</v>
      </c>
      <c r="AA480" s="76">
        <f t="shared" si="597"/>
        <v>4501719.6390364971</v>
      </c>
      <c r="AB480" s="76">
        <f t="shared" ref="AB480" si="598">AB461-AB473</f>
        <v>5075581.3880576603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777194.77534683188</v>
      </c>
      <c r="L481" s="76">
        <f t="shared" ref="L481:AA481" si="600">MIN(L480,L476)</f>
        <v>864157.38144833478</v>
      </c>
      <c r="M481" s="76">
        <f t="shared" si="600"/>
        <v>912796.91115636285</v>
      </c>
      <c r="N481" s="76">
        <f t="shared" si="600"/>
        <v>990241.36256483337</v>
      </c>
      <c r="O481" s="76">
        <f t="shared" si="600"/>
        <v>764664.48647180339</v>
      </c>
      <c r="P481" s="390">
        <f t="shared" si="600"/>
        <v>1526983.9589319206</v>
      </c>
      <c r="Q481" s="76">
        <f t="shared" si="600"/>
        <v>2105926.9714959408</v>
      </c>
      <c r="R481" s="76">
        <f t="shared" si="600"/>
        <v>2140334.1050320673</v>
      </c>
      <c r="S481" s="76">
        <f t="shared" si="600"/>
        <v>2193029.2813020609</v>
      </c>
      <c r="T481" s="76">
        <f t="shared" si="600"/>
        <v>2156238.4459651206</v>
      </c>
      <c r="U481" s="76">
        <f t="shared" si="600"/>
        <v>2458248.2306809342</v>
      </c>
      <c r="V481" s="76">
        <f t="shared" si="600"/>
        <v>3038131.0571121806</v>
      </c>
      <c r="W481" s="76">
        <f t="shared" si="600"/>
        <v>2373379.2812324301</v>
      </c>
      <c r="X481" s="76">
        <f t="shared" si="600"/>
        <v>2863022.9683137382</v>
      </c>
      <c r="Y481" s="76">
        <f t="shared" si="600"/>
        <v>3020363.3622573102</v>
      </c>
      <c r="Z481" s="76">
        <f t="shared" si="600"/>
        <v>3061414.5780227473</v>
      </c>
      <c r="AA481" s="76">
        <f t="shared" si="600"/>
        <v>2413566.4205823513</v>
      </c>
      <c r="AB481" s="76">
        <f t="shared" ref="AB481" si="601">MIN(AB480,AB476)</f>
        <v>2214143.7133403094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154700.8052965817</v>
      </c>
      <c r="R482" s="76">
        <f t="shared" si="603"/>
        <v>181991.08182438975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121689.9291668823</v>
      </c>
      <c r="W482" s="76">
        <f t="shared" si="603"/>
        <v>935085.06410591258</v>
      </c>
      <c r="X482" s="76">
        <f t="shared" si="603"/>
        <v>321102.25472505623</v>
      </c>
      <c r="Y482" s="76">
        <f t="shared" si="603"/>
        <v>0</v>
      </c>
      <c r="Z482" s="76">
        <f t="shared" si="603"/>
        <v>477522.09089957923</v>
      </c>
      <c r="AA482" s="76">
        <f t="shared" si="603"/>
        <v>2088153.2184541458</v>
      </c>
      <c r="AB482" s="76">
        <f t="shared" ref="AB482" si="604">MIN(AB480-AB481,AB477)</f>
        <v>2861437.6747173509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1281548.9791053757</v>
      </c>
      <c r="L486" s="76">
        <f t="shared" ref="L486:AA486" si="609">L470+L481</f>
        <v>1344508.1395802456</v>
      </c>
      <c r="M486" s="76">
        <f t="shared" si="609"/>
        <v>1373835.9441567969</v>
      </c>
      <c r="N486" s="76">
        <f t="shared" si="609"/>
        <v>1457585.9691849097</v>
      </c>
      <c r="O486" s="76">
        <f t="shared" si="609"/>
        <v>1455706.0936366105</v>
      </c>
      <c r="P486" s="390">
        <f t="shared" si="609"/>
        <v>2638348.3815323813</v>
      </c>
      <c r="Q486" s="76">
        <f t="shared" si="609"/>
        <v>3636115.0535113239</v>
      </c>
      <c r="R486" s="76">
        <f t="shared" si="609"/>
        <v>3916868.7724053059</v>
      </c>
      <c r="S486" s="76">
        <f t="shared" si="609"/>
        <v>3861565.6146892272</v>
      </c>
      <c r="T486" s="76">
        <f t="shared" si="609"/>
        <v>3946466.0903708944</v>
      </c>
      <c r="U486" s="76">
        <f t="shared" si="609"/>
        <v>4374463.0066415546</v>
      </c>
      <c r="V486" s="76">
        <f t="shared" si="609"/>
        <v>5352536.527681632</v>
      </c>
      <c r="W486" s="76">
        <f t="shared" si="609"/>
        <v>5808683.177594725</v>
      </c>
      <c r="X486" s="76">
        <f t="shared" si="609"/>
        <v>6152160.4231925989</v>
      </c>
      <c r="Y486" s="76">
        <f t="shared" si="609"/>
        <v>6124020.6432986874</v>
      </c>
      <c r="Z486" s="76">
        <f t="shared" si="609"/>
        <v>6678848.4445332754</v>
      </c>
      <c r="AA486" s="76">
        <f t="shared" si="609"/>
        <v>7005456.6339427857</v>
      </c>
      <c r="AB486" s="76">
        <f t="shared" ref="AB486" si="610">AB470+AB481</f>
        <v>7380479.0444676979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553031.46480819362</v>
      </c>
      <c r="L487" s="76">
        <f t="shared" ref="L487:AA487" si="612">L471+L482</f>
        <v>522131.25101262814</v>
      </c>
      <c r="M487" s="76">
        <f t="shared" si="612"/>
        <v>503290.62338615424</v>
      </c>
      <c r="N487" s="76">
        <f t="shared" si="612"/>
        <v>514534.52887134807</v>
      </c>
      <c r="O487" s="76">
        <f t="shared" si="612"/>
        <v>767493.09157134139</v>
      </c>
      <c r="P487" s="390">
        <f t="shared" si="612"/>
        <v>1256557.1126097436</v>
      </c>
      <c r="Q487" s="76">
        <f t="shared" si="612"/>
        <v>1916543.1301304025</v>
      </c>
      <c r="R487" s="76">
        <f t="shared" si="612"/>
        <v>2284824.247121131</v>
      </c>
      <c r="S487" s="76">
        <f t="shared" si="612"/>
        <v>2049526.8831908407</v>
      </c>
      <c r="T487" s="76">
        <f t="shared" si="612"/>
        <v>2178830.6092092763</v>
      </c>
      <c r="U487" s="76">
        <f t="shared" si="612"/>
        <v>2310964.1384000145</v>
      </c>
      <c r="V487" s="76">
        <f t="shared" si="612"/>
        <v>2938481.1328754653</v>
      </c>
      <c r="W487" s="76">
        <f t="shared" si="612"/>
        <v>5219531.3068664186</v>
      </c>
      <c r="X487" s="76">
        <f t="shared" si="612"/>
        <v>4461590.3202700494</v>
      </c>
      <c r="Y487" s="76">
        <f t="shared" si="612"/>
        <v>3943857.230892343</v>
      </c>
      <c r="Z487" s="76">
        <f t="shared" si="612"/>
        <v>5117607.1185411401</v>
      </c>
      <c r="AA487" s="76">
        <f t="shared" si="612"/>
        <v>8000275.4961788673</v>
      </c>
      <c r="AB487" s="76">
        <f t="shared" ref="AB487" si="613">AB471+AB482</f>
        <v>9538125.5823911689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756068.8072425368</v>
      </c>
      <c r="L488" s="76">
        <f t="shared" ref="L488:AA488" si="614">L472+L483</f>
        <v>1013885.2142349094</v>
      </c>
      <c r="M488" s="76">
        <f t="shared" si="614"/>
        <v>1165529.8029782567</v>
      </c>
      <c r="N488" s="76">
        <f t="shared" si="614"/>
        <v>1328684.0438265197</v>
      </c>
      <c r="O488" s="76">
        <f t="shared" si="614"/>
        <v>325682.43636472616</v>
      </c>
      <c r="P488" s="390">
        <f t="shared" si="614"/>
        <v>1195041.0356309428</v>
      </c>
      <c r="Q488" s="76">
        <f t="shared" si="614"/>
        <v>1982767.7390000159</v>
      </c>
      <c r="R488" s="76">
        <f t="shared" si="614"/>
        <v>1539390.9366617512</v>
      </c>
      <c r="S488" s="76">
        <f t="shared" si="614"/>
        <v>1399005.106460134</v>
      </c>
      <c r="T488" s="76">
        <f t="shared" si="614"/>
        <v>1062164.786970231</v>
      </c>
      <c r="U488" s="76">
        <f t="shared" si="614"/>
        <v>1508733.6238948784</v>
      </c>
      <c r="V488" s="76">
        <f t="shared" si="614"/>
        <v>2241718.9603731041</v>
      </c>
      <c r="W488" s="76">
        <f t="shared" si="614"/>
        <v>0</v>
      </c>
      <c r="X488" s="76">
        <f t="shared" si="614"/>
        <v>0</v>
      </c>
      <c r="Y488" s="76">
        <f t="shared" si="614"/>
        <v>0</v>
      </c>
      <c r="Z488" s="76">
        <f t="shared" si="614"/>
        <v>0</v>
      </c>
      <c r="AA488" s="76">
        <f t="shared" si="614"/>
        <v>0</v>
      </c>
      <c r="AB488" s="76">
        <f t="shared" ref="AB488" si="615">AB472+AB483</f>
        <v>0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8498950.1444290597</v>
      </c>
      <c r="L492" s="76">
        <f t="shared" ref="L492:AA492" si="617">L419</f>
        <v>7353360.3053745888</v>
      </c>
      <c r="M492" s="76">
        <f t="shared" si="617"/>
        <v>7167764.2343045063</v>
      </c>
      <c r="N492" s="76">
        <f t="shared" si="617"/>
        <v>7519676.1052854192</v>
      </c>
      <c r="O492" s="76">
        <f t="shared" si="617"/>
        <v>11799110.136948291</v>
      </c>
      <c r="P492" s="390">
        <f t="shared" si="617"/>
        <v>18733218.432876177</v>
      </c>
      <c r="Q492" s="76">
        <f t="shared" si="617"/>
        <v>25248653.419191532</v>
      </c>
      <c r="R492" s="76">
        <f t="shared" si="617"/>
        <v>27806271.394357666</v>
      </c>
      <c r="S492" s="76">
        <f t="shared" si="617"/>
        <v>27022014.458785795</v>
      </c>
      <c r="T492" s="76">
        <f t="shared" si="617"/>
        <v>27305675.489992313</v>
      </c>
      <c r="U492" s="76">
        <f t="shared" si="617"/>
        <v>30739320.370408513</v>
      </c>
      <c r="V492" s="76">
        <f t="shared" si="617"/>
        <v>35547707.867866516</v>
      </c>
      <c r="W492" s="76">
        <f t="shared" si="617"/>
        <v>41609321.140945673</v>
      </c>
      <c r="X492" s="76">
        <f t="shared" si="617"/>
        <v>52011876.241695717</v>
      </c>
      <c r="Y492" s="76">
        <f t="shared" si="617"/>
        <v>67269890.404445559</v>
      </c>
      <c r="Z492" s="76">
        <f t="shared" si="617"/>
        <v>78977713.911818177</v>
      </c>
      <c r="AA492" s="76">
        <f t="shared" si="617"/>
        <v>99901486.961355597</v>
      </c>
      <c r="AB492" s="76">
        <f t="shared" ref="AB492" si="618">AB419</f>
        <v>104681380.76189716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24638150.274887484</v>
      </c>
      <c r="M493" s="76">
        <f t="shared" si="620"/>
        <v>29474986.31214802</v>
      </c>
      <c r="N493" s="76">
        <f t="shared" si="620"/>
        <v>35641711.900344297</v>
      </c>
      <c r="O493" s="76">
        <f t="shared" si="620"/>
        <v>40835563.985367589</v>
      </c>
      <c r="P493" s="390">
        <f t="shared" si="620"/>
        <v>47328652.473324493</v>
      </c>
      <c r="Q493" s="76">
        <f t="shared" si="620"/>
        <v>52411428.803253457</v>
      </c>
      <c r="R493" s="76">
        <f t="shared" si="620"/>
        <v>56359263.000206344</v>
      </c>
      <c r="S493" s="76">
        <f t="shared" si="620"/>
        <v>60516789.13321238</v>
      </c>
      <c r="T493" s="76">
        <f t="shared" si="620"/>
        <v>64627694.620069183</v>
      </c>
      <c r="U493" s="76">
        <f t="shared" si="620"/>
        <v>68891599.305906549</v>
      </c>
      <c r="V493" s="76">
        <f t="shared" si="620"/>
        <v>72427643.216027275</v>
      </c>
      <c r="W493" s="76">
        <f t="shared" si="620"/>
        <v>76317404.815386206</v>
      </c>
      <c r="X493" s="76">
        <f t="shared" si="620"/>
        <v>83303935.650733322</v>
      </c>
      <c r="Y493" s="76">
        <f t="shared" si="620"/>
        <v>89022133.492236927</v>
      </c>
      <c r="Z493" s="76">
        <f t="shared" si="620"/>
        <v>94289709.436940029</v>
      </c>
      <c r="AA493" s="76">
        <f t="shared" si="620"/>
        <v>99901486.961355612</v>
      </c>
      <c r="AB493" s="76">
        <f t="shared" ref="AB493" si="621">SUM(AB494:AB496)</f>
        <v>104681380.76189716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4839046.3328370862</v>
      </c>
      <c r="M494" s="76">
        <f t="shared" si="623"/>
        <v>5611028.5864500105</v>
      </c>
      <c r="N494" s="76">
        <f t="shared" si="623"/>
        <v>6524763.8535928018</v>
      </c>
      <c r="O494" s="76">
        <f t="shared" si="623"/>
        <v>7391991.5219440749</v>
      </c>
      <c r="P494" s="390">
        <f t="shared" si="623"/>
        <v>8213462.5468952749</v>
      </c>
      <c r="Q494" s="76">
        <f t="shared" si="623"/>
        <v>9081688.7266433965</v>
      </c>
      <c r="R494" s="76">
        <f t="shared" si="623"/>
        <v>9918646.9169510994</v>
      </c>
      <c r="S494" s="76">
        <f t="shared" si="623"/>
        <v>10675003.26317797</v>
      </c>
      <c r="T494" s="76">
        <f t="shared" si="623"/>
        <v>11709293.726049967</v>
      </c>
      <c r="U494" s="76">
        <f t="shared" si="623"/>
        <v>12906837.766807303</v>
      </c>
      <c r="V494" s="76">
        <f t="shared" si="623"/>
        <v>14065778.591640189</v>
      </c>
      <c r="W494" s="76">
        <f t="shared" si="623"/>
        <v>15171656.57141502</v>
      </c>
      <c r="X494" s="76">
        <f t="shared" si="623"/>
        <v>16094944.712603997</v>
      </c>
      <c r="Y494" s="76">
        <f t="shared" si="623"/>
        <v>17029783.263087254</v>
      </c>
      <c r="Z494" s="76">
        <f t="shared" si="623"/>
        <v>18135246.176588949</v>
      </c>
      <c r="AA494" s="76">
        <f t="shared" si="623"/>
        <v>19453257.156975418</v>
      </c>
      <c r="AB494" s="76">
        <f t="shared" ref="AB494" si="624">AB26</f>
        <v>21020454.89298987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15671265.640101366</v>
      </c>
      <c r="M495" s="76">
        <f t="shared" si="626"/>
        <v>18249320.967567526</v>
      </c>
      <c r="N495" s="76">
        <f t="shared" si="626"/>
        <v>21402532.835208081</v>
      </c>
      <c r="O495" s="76">
        <f t="shared" si="626"/>
        <v>24459908.211608902</v>
      </c>
      <c r="P495" s="390">
        <f t="shared" si="626"/>
        <v>27667830.643323682</v>
      </c>
      <c r="Q495" s="76">
        <f t="shared" si="626"/>
        <v>31153864.083325144</v>
      </c>
      <c r="R495" s="76">
        <f t="shared" si="626"/>
        <v>34978940.155660242</v>
      </c>
      <c r="S495" s="76">
        <f t="shared" si="626"/>
        <v>39066909.117605746</v>
      </c>
      <c r="T495" s="76">
        <f t="shared" si="626"/>
        <v>42458924.943598807</v>
      </c>
      <c r="U495" s="76">
        <f t="shared" si="626"/>
        <v>46375857.969607837</v>
      </c>
      <c r="V495" s="76">
        <f t="shared" si="626"/>
        <v>51003745.526263796</v>
      </c>
      <c r="W495" s="76">
        <f t="shared" si="626"/>
        <v>56374879.17986457</v>
      </c>
      <c r="X495" s="76">
        <f t="shared" si="626"/>
        <v>60364566.722023353</v>
      </c>
      <c r="Y495" s="76">
        <f t="shared" si="626"/>
        <v>64473260.22036919</v>
      </c>
      <c r="Z495" s="76">
        <f t="shared" si="626"/>
        <v>69306166.675556302</v>
      </c>
      <c r="AA495" s="76">
        <f t="shared" si="626"/>
        <v>74538167.644120485</v>
      </c>
      <c r="AB495" s="76">
        <f t="shared" ref="AB495" si="627">AB12</f>
        <v>80754448.543603703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4127838.301949033</v>
      </c>
      <c r="M496" s="76">
        <f t="shared" si="629"/>
        <v>5614636.7581304815</v>
      </c>
      <c r="N496" s="76">
        <f t="shared" si="629"/>
        <v>7714415.2115434175</v>
      </c>
      <c r="O496" s="76">
        <f t="shared" si="629"/>
        <v>8983664.2518146113</v>
      </c>
      <c r="P496" s="390">
        <f t="shared" si="629"/>
        <v>11447359.283105535</v>
      </c>
      <c r="Q496" s="76">
        <f t="shared" si="629"/>
        <v>12175875.99328492</v>
      </c>
      <c r="R496" s="76">
        <f t="shared" si="629"/>
        <v>11461675.927595006</v>
      </c>
      <c r="S496" s="76">
        <f t="shared" si="629"/>
        <v>10774876.752428668</v>
      </c>
      <c r="T496" s="76">
        <f t="shared" si="629"/>
        <v>10459475.950420408</v>
      </c>
      <c r="U496" s="76">
        <f t="shared" si="629"/>
        <v>9608903.569491405</v>
      </c>
      <c r="V496" s="76">
        <f t="shared" si="629"/>
        <v>7358119.0981232952</v>
      </c>
      <c r="W496" s="76">
        <f t="shared" si="629"/>
        <v>4770869.0641066115</v>
      </c>
      <c r="X496" s="76">
        <f t="shared" si="629"/>
        <v>6844424.216105965</v>
      </c>
      <c r="Y496" s="76">
        <f t="shared" si="629"/>
        <v>7519090.0087804757</v>
      </c>
      <c r="Z496" s="76">
        <f t="shared" si="629"/>
        <v>6848296.5847947709</v>
      </c>
      <c r="AA496" s="76">
        <f t="shared" si="629"/>
        <v>5910062.1602597032</v>
      </c>
      <c r="AB496" s="76">
        <f t="shared" ref="AB496" si="630">AB101</f>
        <v>2906477.3253035843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0.39946168325695564</v>
      </c>
      <c r="L499" s="76">
        <f t="shared" ref="L499:AA499" si="635">L492/L493</f>
        <v>0.29845423553851469</v>
      </c>
      <c r="M499" s="76">
        <f t="shared" si="635"/>
        <v>0.24318125743625318</v>
      </c>
      <c r="N499" s="76">
        <f t="shared" si="635"/>
        <v>0.21097965569978078</v>
      </c>
      <c r="O499" s="76">
        <f t="shared" si="635"/>
        <v>0.28894201488624499</v>
      </c>
      <c r="P499" s="390">
        <f t="shared" si="635"/>
        <v>0.39581136275609463</v>
      </c>
      <c r="Q499" s="76">
        <f t="shared" si="635"/>
        <v>0.48173946018476438</v>
      </c>
      <c r="R499" s="76">
        <f t="shared" si="635"/>
        <v>0.49337535507261443</v>
      </c>
      <c r="S499" s="76">
        <f t="shared" si="635"/>
        <v>0.44652095469413744</v>
      </c>
      <c r="T499" s="76">
        <f t="shared" si="635"/>
        <v>0.42250734225498637</v>
      </c>
      <c r="U499" s="76">
        <f t="shared" si="635"/>
        <v>0.44619838529097727</v>
      </c>
      <c r="V499" s="76">
        <f t="shared" si="635"/>
        <v>0.49080304548692372</v>
      </c>
      <c r="W499" s="76">
        <f t="shared" si="635"/>
        <v>0.54521404706566878</v>
      </c>
      <c r="X499" s="76">
        <f t="shared" si="635"/>
        <v>0.62436277272378615</v>
      </c>
      <c r="Y499" s="76">
        <f t="shared" si="635"/>
        <v>0.75565354104113613</v>
      </c>
      <c r="Z499" s="76">
        <f t="shared" si="635"/>
        <v>0.83760692851257157</v>
      </c>
      <c r="AA499" s="76">
        <f t="shared" si="635"/>
        <v>0.99999999999999989</v>
      </c>
      <c r="AB499" s="76">
        <f t="shared" ref="AB499" si="636">AB492/AB493</f>
        <v>1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1260336.0479412861</v>
      </c>
      <c r="L501" s="76">
        <f t="shared" ref="L501:AA501" si="638">L494*L$498*L$499</f>
        <v>1083175.4055017591</v>
      </c>
      <c r="M501" s="76">
        <f t="shared" si="638"/>
        <v>1023372.7403727568</v>
      </c>
      <c r="N501" s="76">
        <f t="shared" si="638"/>
        <v>1032444.3235150381</v>
      </c>
      <c r="O501" s="76">
        <f t="shared" si="638"/>
        <v>1601892.6932794212</v>
      </c>
      <c r="P501" s="390">
        <f t="shared" si="638"/>
        <v>2438236.3527245722</v>
      </c>
      <c r="Q501" s="76">
        <f t="shared" si="638"/>
        <v>3281255.8685544375</v>
      </c>
      <c r="R501" s="76">
        <f t="shared" si="638"/>
        <v>3670211.958367981</v>
      </c>
      <c r="S501" s="76">
        <f t="shared" si="638"/>
        <v>3574959.4863279453</v>
      </c>
      <c r="T501" s="76">
        <f t="shared" si="638"/>
        <v>3710446.9289072687</v>
      </c>
      <c r="U501" s="76">
        <f t="shared" si="638"/>
        <v>4319257.6280715158</v>
      </c>
      <c r="V501" s="76">
        <f t="shared" si="638"/>
        <v>5177645.2274413332</v>
      </c>
      <c r="W501" s="76">
        <f t="shared" si="638"/>
        <v>6203850.2099937238</v>
      </c>
      <c r="X501" s="76">
        <f t="shared" si="638"/>
        <v>7536813.230698104</v>
      </c>
      <c r="Y501" s="76">
        <f t="shared" si="638"/>
        <v>9651462.0194362178</v>
      </c>
      <c r="Z501" s="76">
        <f t="shared" si="638"/>
        <v>11392655.885844018</v>
      </c>
      <c r="AA501" s="76">
        <f t="shared" si="638"/>
        <v>14589942.867731562</v>
      </c>
      <c r="AB501" s="76">
        <f t="shared" ref="AB501" si="639">AB494*AB$498*AB$499</f>
        <v>15765341.169742402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4117405.4873084188</v>
      </c>
      <c r="L502" s="76">
        <f t="shared" ref="L502:AA502" si="641">L495*L$498*L$499</f>
        <v>3507866.7049030839</v>
      </c>
      <c r="M502" s="76">
        <f t="shared" si="641"/>
        <v>3328419.6151881386</v>
      </c>
      <c r="N502" s="76">
        <f t="shared" si="641"/>
        <v>3386624.2565065902</v>
      </c>
      <c r="O502" s="76">
        <f t="shared" si="641"/>
        <v>5300621.3719461644</v>
      </c>
      <c r="P502" s="390">
        <f t="shared" si="641"/>
        <v>8213431.3135790853</v>
      </c>
      <c r="Q502" s="76">
        <f t="shared" si="641"/>
        <v>11256034.249627931</v>
      </c>
      <c r="R502" s="76">
        <f t="shared" si="641"/>
        <v>12943310.264521953</v>
      </c>
      <c r="S502" s="76">
        <f t="shared" si="641"/>
        <v>13083145.167106815</v>
      </c>
      <c r="T502" s="76">
        <f t="shared" si="641"/>
        <v>13454405.64969291</v>
      </c>
      <c r="U502" s="76">
        <f t="shared" si="641"/>
        <v>15519624.706892038</v>
      </c>
      <c r="V502" s="76">
        <f t="shared" si="641"/>
        <v>18774595.22664775</v>
      </c>
      <c r="W502" s="76">
        <f t="shared" si="641"/>
        <v>23052282.022869054</v>
      </c>
      <c r="X502" s="76">
        <f t="shared" si="641"/>
        <v>28267041.189624365</v>
      </c>
      <c r="Y502" s="76">
        <f t="shared" si="641"/>
        <v>36539585.540991448</v>
      </c>
      <c r="Z502" s="76">
        <f t="shared" si="641"/>
        <v>43538494.047069795</v>
      </c>
      <c r="AA502" s="76">
        <f t="shared" si="641"/>
        <v>55903625.733090356</v>
      </c>
      <c r="AB502" s="76">
        <f t="shared" ref="AB502" si="642">AB495*AB$498*AB$499</f>
        <v>60565836.407702774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996471.07307208946</v>
      </c>
      <c r="L503" s="76">
        <f t="shared" ref="L503:AA503" si="643">L496*L$498*L$499</f>
        <v>923978.11862609943</v>
      </c>
      <c r="M503" s="76">
        <f t="shared" si="643"/>
        <v>1024030.8201674839</v>
      </c>
      <c r="N503" s="76">
        <f t="shared" si="643"/>
        <v>1220688.4989424362</v>
      </c>
      <c r="O503" s="76">
        <f t="shared" si="643"/>
        <v>1946818.5374856333</v>
      </c>
      <c r="P503" s="390">
        <f t="shared" si="643"/>
        <v>3398246.158353474</v>
      </c>
      <c r="Q503" s="76">
        <f t="shared" si="643"/>
        <v>4399199.9462112822</v>
      </c>
      <c r="R503" s="76">
        <f t="shared" si="643"/>
        <v>4241181.3228783179</v>
      </c>
      <c r="S503" s="76">
        <f t="shared" si="643"/>
        <v>3608406.190654587</v>
      </c>
      <c r="T503" s="76">
        <f t="shared" si="643"/>
        <v>3314404.0388940554</v>
      </c>
      <c r="U503" s="76">
        <f t="shared" si="643"/>
        <v>3215607.9428428295</v>
      </c>
      <c r="V503" s="76">
        <f t="shared" si="643"/>
        <v>2708540.4468108071</v>
      </c>
      <c r="W503" s="76">
        <f t="shared" si="643"/>
        <v>1950858.6228464739</v>
      </c>
      <c r="X503" s="76">
        <f t="shared" si="643"/>
        <v>3205052.7609493104</v>
      </c>
      <c r="Y503" s="76">
        <f t="shared" si="643"/>
        <v>4261370.242906495</v>
      </c>
      <c r="Z503" s="76">
        <f t="shared" si="643"/>
        <v>4302135.5009498112</v>
      </c>
      <c r="AA503" s="76">
        <f t="shared" si="643"/>
        <v>4432546.6201947769</v>
      </c>
      <c r="AB503" s="76">
        <f t="shared" ref="AB503" si="644">AB496*AB$498*AB$499</f>
        <v>2179857.9939776883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6374212.6083217943</v>
      </c>
      <c r="L504" s="76">
        <f t="shared" ref="L504:AA504" si="646">SUM(L501:L503)</f>
        <v>5515020.2290309425</v>
      </c>
      <c r="M504" s="76">
        <f t="shared" si="646"/>
        <v>5375823.1757283788</v>
      </c>
      <c r="N504" s="76">
        <f t="shared" si="646"/>
        <v>5639757.0789640639</v>
      </c>
      <c r="O504" s="76">
        <f t="shared" si="646"/>
        <v>8849332.6027112193</v>
      </c>
      <c r="P504" s="390">
        <f t="shared" si="646"/>
        <v>14049913.824657131</v>
      </c>
      <c r="Q504" s="76">
        <f t="shared" si="646"/>
        <v>18936490.064393651</v>
      </c>
      <c r="R504" s="76">
        <f t="shared" si="646"/>
        <v>20854703.545768254</v>
      </c>
      <c r="S504" s="76">
        <f t="shared" si="646"/>
        <v>20266510.844089348</v>
      </c>
      <c r="T504" s="76">
        <f t="shared" si="646"/>
        <v>20479256.617494233</v>
      </c>
      <c r="U504" s="76">
        <f t="shared" si="646"/>
        <v>23054490.277806383</v>
      </c>
      <c r="V504" s="76">
        <f t="shared" si="646"/>
        <v>26660780.900899891</v>
      </c>
      <c r="W504" s="76">
        <f t="shared" si="646"/>
        <v>31206990.855709251</v>
      </c>
      <c r="X504" s="76">
        <f t="shared" si="646"/>
        <v>39008907.181271784</v>
      </c>
      <c r="Y504" s="76">
        <f t="shared" si="646"/>
        <v>50452417.803334162</v>
      </c>
      <c r="Z504" s="76">
        <f t="shared" si="646"/>
        <v>59233285.433863625</v>
      </c>
      <c r="AA504" s="76">
        <f t="shared" si="646"/>
        <v>74926115.22101669</v>
      </c>
      <c r="AB504" s="76">
        <f t="shared" ref="AB504" si="647">SUM(AB501:AB503)</f>
        <v>78511035.571422875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14901795.83167186</v>
      </c>
      <c r="L506" s="76">
        <f t="shared" ref="L506:AA506" si="649">SUM(L507:L509)</f>
        <v>19123130.045856543</v>
      </c>
      <c r="M506" s="76">
        <f t="shared" si="649"/>
        <v>24099163.136419639</v>
      </c>
      <c r="N506" s="76">
        <f t="shared" si="649"/>
        <v>30001954.821380235</v>
      </c>
      <c r="O506" s="76">
        <f t="shared" si="649"/>
        <v>31986231.382656369</v>
      </c>
      <c r="P506" s="390">
        <f t="shared" si="649"/>
        <v>33278738.648667358</v>
      </c>
      <c r="Q506" s="76">
        <f t="shared" si="649"/>
        <v>33474938.73885981</v>
      </c>
      <c r="R506" s="76">
        <f t="shared" si="649"/>
        <v>35504559.454438098</v>
      </c>
      <c r="S506" s="76">
        <f t="shared" si="649"/>
        <v>40250278.289123036</v>
      </c>
      <c r="T506" s="76">
        <f t="shared" si="649"/>
        <v>44148438.00257495</v>
      </c>
      <c r="U506" s="76">
        <f t="shared" si="649"/>
        <v>45837109.028100163</v>
      </c>
      <c r="V506" s="76">
        <f t="shared" si="649"/>
        <v>45766862.315127388</v>
      </c>
      <c r="W506" s="76">
        <f t="shared" si="649"/>
        <v>45110413.959676951</v>
      </c>
      <c r="X506" s="76">
        <f t="shared" si="649"/>
        <v>44295028.46946153</v>
      </c>
      <c r="Y506" s="76">
        <f t="shared" si="649"/>
        <v>38569715.688902766</v>
      </c>
      <c r="Z506" s="76">
        <f t="shared" si="649"/>
        <v>35056424.003076397</v>
      </c>
      <c r="AA506" s="76">
        <f t="shared" si="649"/>
        <v>24975371.74033891</v>
      </c>
      <c r="AB506" s="76">
        <f t="shared" ref="AB506" si="650">SUM(AB507:AB509)</f>
        <v>26170345.190474294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2946445.5643035071</v>
      </c>
      <c r="L507" s="76">
        <f t="shared" ref="L507:AA507" si="652">L494-L501</f>
        <v>3755870.927335327</v>
      </c>
      <c r="M507" s="76">
        <f t="shared" si="652"/>
        <v>4587655.846077254</v>
      </c>
      <c r="N507" s="76">
        <f t="shared" si="652"/>
        <v>5492319.5300777638</v>
      </c>
      <c r="O507" s="76">
        <f t="shared" si="652"/>
        <v>5790098.8286646539</v>
      </c>
      <c r="P507" s="390">
        <f t="shared" si="652"/>
        <v>5775226.1941707022</v>
      </c>
      <c r="Q507" s="76">
        <f t="shared" si="652"/>
        <v>5800432.858088959</v>
      </c>
      <c r="R507" s="76">
        <f t="shared" si="652"/>
        <v>6248434.9585831184</v>
      </c>
      <c r="S507" s="76">
        <f t="shared" si="652"/>
        <v>7100043.7768500252</v>
      </c>
      <c r="T507" s="76">
        <f t="shared" si="652"/>
        <v>7998846.7971426984</v>
      </c>
      <c r="U507" s="76">
        <f t="shared" si="652"/>
        <v>8587580.1387357861</v>
      </c>
      <c r="V507" s="76">
        <f t="shared" si="652"/>
        <v>8888133.3641988561</v>
      </c>
      <c r="W507" s="76">
        <f t="shared" si="652"/>
        <v>8967806.3614212964</v>
      </c>
      <c r="X507" s="76">
        <f t="shared" si="652"/>
        <v>8558131.4819058925</v>
      </c>
      <c r="Y507" s="76">
        <f t="shared" si="652"/>
        <v>7378321.2436510362</v>
      </c>
      <c r="Z507" s="76">
        <f t="shared" si="652"/>
        <v>6742590.2907449305</v>
      </c>
      <c r="AA507" s="76">
        <f t="shared" si="652"/>
        <v>4863314.2892438564</v>
      </c>
      <c r="AB507" s="76">
        <f t="shared" ref="AB507" si="653">AB494-AB501</f>
        <v>5255113.7232474685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9625774.9306905326</v>
      </c>
      <c r="L508" s="76">
        <f t="shared" ref="L508:AA508" si="655">L495-L502</f>
        <v>12163398.935198281</v>
      </c>
      <c r="M508" s="76">
        <f t="shared" si="655"/>
        <v>14920901.352379387</v>
      </c>
      <c r="N508" s="76">
        <f t="shared" si="655"/>
        <v>18015908.578701489</v>
      </c>
      <c r="O508" s="76">
        <f t="shared" si="655"/>
        <v>19159286.839662738</v>
      </c>
      <c r="P508" s="390">
        <f t="shared" si="655"/>
        <v>19454399.329744596</v>
      </c>
      <c r="Q508" s="76">
        <f t="shared" si="655"/>
        <v>19897829.833697215</v>
      </c>
      <c r="R508" s="76">
        <f t="shared" si="655"/>
        <v>22035629.891138289</v>
      </c>
      <c r="S508" s="76">
        <f t="shared" si="655"/>
        <v>25983763.950498931</v>
      </c>
      <c r="T508" s="76">
        <f t="shared" si="655"/>
        <v>29004519.293905899</v>
      </c>
      <c r="U508" s="76">
        <f t="shared" si="655"/>
        <v>30856233.262715802</v>
      </c>
      <c r="V508" s="76">
        <f t="shared" si="655"/>
        <v>32229150.299616046</v>
      </c>
      <c r="W508" s="76">
        <f t="shared" si="655"/>
        <v>33322597.156995516</v>
      </c>
      <c r="X508" s="76">
        <f t="shared" si="655"/>
        <v>32097525.532398988</v>
      </c>
      <c r="Y508" s="76">
        <f t="shared" si="655"/>
        <v>27933674.679377742</v>
      </c>
      <c r="Z508" s="76">
        <f t="shared" si="655"/>
        <v>25767672.628486507</v>
      </c>
      <c r="AA508" s="76">
        <f t="shared" si="655"/>
        <v>18634541.911030129</v>
      </c>
      <c r="AB508" s="76">
        <f t="shared" ref="AB508" si="656">AB495-AB502</f>
        <v>20188612.13590093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2329575.33667782</v>
      </c>
      <c r="L509" s="76">
        <f t="shared" ref="L509:AA509" si="657">L496-L503</f>
        <v>3203860.1833229335</v>
      </c>
      <c r="M509" s="76">
        <f t="shared" si="657"/>
        <v>4590605.9379629977</v>
      </c>
      <c r="N509" s="76">
        <f t="shared" si="657"/>
        <v>6493726.7126009818</v>
      </c>
      <c r="O509" s="76">
        <f t="shared" si="657"/>
        <v>7036845.7143289782</v>
      </c>
      <c r="P509" s="390">
        <f t="shared" si="657"/>
        <v>8049113.1247520614</v>
      </c>
      <c r="Q509" s="76">
        <f t="shared" si="657"/>
        <v>7776676.0470736381</v>
      </c>
      <c r="R509" s="76">
        <f t="shared" si="657"/>
        <v>7220494.6047166884</v>
      </c>
      <c r="S509" s="76">
        <f t="shared" si="657"/>
        <v>7166470.5617740806</v>
      </c>
      <c r="T509" s="76">
        <f t="shared" si="657"/>
        <v>7145071.9115263522</v>
      </c>
      <c r="U509" s="76">
        <f t="shared" si="657"/>
        <v>6393295.6266485751</v>
      </c>
      <c r="V509" s="76">
        <f t="shared" si="657"/>
        <v>4649578.6513124881</v>
      </c>
      <c r="W509" s="76">
        <f t="shared" si="657"/>
        <v>2820010.4412601376</v>
      </c>
      <c r="X509" s="76">
        <f t="shared" si="657"/>
        <v>3639371.4551566546</v>
      </c>
      <c r="Y509" s="76">
        <f t="shared" si="657"/>
        <v>3257719.7658739807</v>
      </c>
      <c r="Z509" s="76">
        <f t="shared" si="657"/>
        <v>2546161.0838449597</v>
      </c>
      <c r="AA509" s="76">
        <f t="shared" si="657"/>
        <v>1477515.5400649263</v>
      </c>
      <c r="AB509" s="76">
        <f t="shared" ref="AB509" si="658">AB496-AB503</f>
        <v>726619.33132589608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2124737.5361072654</v>
      </c>
      <c r="L511" s="76">
        <f t="shared" ref="L511:AA511" si="660">L492-L504</f>
        <v>1838340.0763436463</v>
      </c>
      <c r="M511" s="76">
        <f t="shared" si="660"/>
        <v>1791941.0585761275</v>
      </c>
      <c r="N511" s="76">
        <f t="shared" si="660"/>
        <v>1879919.0263213553</v>
      </c>
      <c r="O511" s="76">
        <f t="shared" si="660"/>
        <v>2949777.5342370719</v>
      </c>
      <c r="P511" s="390">
        <f t="shared" si="660"/>
        <v>4683304.6082190461</v>
      </c>
      <c r="Q511" s="76">
        <f t="shared" si="660"/>
        <v>6312163.3547978811</v>
      </c>
      <c r="R511" s="76">
        <f t="shared" si="660"/>
        <v>6951567.8485894129</v>
      </c>
      <c r="S511" s="76">
        <f t="shared" si="660"/>
        <v>6755503.6146964468</v>
      </c>
      <c r="T511" s="76">
        <f t="shared" si="660"/>
        <v>6826418.8724980801</v>
      </c>
      <c r="U511" s="76">
        <f t="shared" si="660"/>
        <v>7684830.09260213</v>
      </c>
      <c r="V511" s="76">
        <f t="shared" si="660"/>
        <v>8886926.9669666253</v>
      </c>
      <c r="W511" s="76">
        <f t="shared" si="660"/>
        <v>10402330.285236422</v>
      </c>
      <c r="X511" s="76">
        <f t="shared" si="660"/>
        <v>13002969.060423933</v>
      </c>
      <c r="Y511" s="76">
        <f t="shared" si="660"/>
        <v>16817472.601111397</v>
      </c>
      <c r="Z511" s="76">
        <f t="shared" si="660"/>
        <v>19744428.477954552</v>
      </c>
      <c r="AA511" s="76">
        <f t="shared" si="660"/>
        <v>24975371.740338907</v>
      </c>
      <c r="AB511" s="76">
        <f t="shared" ref="AB511" si="661">AB492-AB504</f>
        <v>26170345.190474287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2124737.5361072654</v>
      </c>
      <c r="L512" s="76">
        <f t="shared" ref="L512:AA512" si="663">MIN(L511,L507)</f>
        <v>1838340.0763436463</v>
      </c>
      <c r="M512" s="76">
        <f t="shared" si="663"/>
        <v>1791941.0585761275</v>
      </c>
      <c r="N512" s="76">
        <f t="shared" si="663"/>
        <v>1879919.0263213553</v>
      </c>
      <c r="O512" s="76">
        <f t="shared" si="663"/>
        <v>2949777.5342370719</v>
      </c>
      <c r="P512" s="390">
        <f t="shared" si="663"/>
        <v>4683304.6082190461</v>
      </c>
      <c r="Q512" s="76">
        <f t="shared" si="663"/>
        <v>5800432.858088959</v>
      </c>
      <c r="R512" s="76">
        <f t="shared" si="663"/>
        <v>6248434.9585831184</v>
      </c>
      <c r="S512" s="76">
        <f t="shared" si="663"/>
        <v>6755503.6146964468</v>
      </c>
      <c r="T512" s="76">
        <f t="shared" si="663"/>
        <v>6826418.8724980801</v>
      </c>
      <c r="U512" s="76">
        <f t="shared" si="663"/>
        <v>7684830.09260213</v>
      </c>
      <c r="V512" s="76">
        <f t="shared" si="663"/>
        <v>8886926.9669666253</v>
      </c>
      <c r="W512" s="76">
        <f t="shared" si="663"/>
        <v>8967806.3614212964</v>
      </c>
      <c r="X512" s="76">
        <f t="shared" si="663"/>
        <v>8558131.4819058925</v>
      </c>
      <c r="Y512" s="76">
        <f t="shared" si="663"/>
        <v>7378321.2436510362</v>
      </c>
      <c r="Z512" s="76">
        <f t="shared" si="663"/>
        <v>6742590.2907449305</v>
      </c>
      <c r="AA512" s="76">
        <f t="shared" si="663"/>
        <v>4863314.2892438564</v>
      </c>
      <c r="AB512" s="76">
        <f t="shared" ref="AB512" si="664">MIN(AB511,AB507)</f>
        <v>5255113.7232474685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0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511730.49670892209</v>
      </c>
      <c r="R513" s="76">
        <f t="shared" si="666"/>
        <v>703132.89000629447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1434523.9238151256</v>
      </c>
      <c r="X513" s="76">
        <f t="shared" si="666"/>
        <v>4444837.5785180405</v>
      </c>
      <c r="Y513" s="76">
        <f t="shared" si="666"/>
        <v>9439151.357460361</v>
      </c>
      <c r="Z513" s="76">
        <f t="shared" si="666"/>
        <v>13001838.187209621</v>
      </c>
      <c r="AA513" s="76">
        <f t="shared" si="666"/>
        <v>18634541.911030129</v>
      </c>
      <c r="AB513" s="76">
        <f t="shared" ref="AB513" si="667">MIN(AB511-AB512,AB508)</f>
        <v>20188612.13590093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1477515.5400649235</v>
      </c>
      <c r="AB514" s="76">
        <f t="shared" ref="AB514" si="670">MIN(AB511-AB512-AB513,AB509)</f>
        <v>726619.33132588863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3385073.5840485515</v>
      </c>
      <c r="L517" s="76">
        <f t="shared" ref="L517:AA517" si="672">L501+L512</f>
        <v>2921515.4818454054</v>
      </c>
      <c r="M517" s="76">
        <f t="shared" si="672"/>
        <v>2815313.7989488845</v>
      </c>
      <c r="N517" s="76">
        <f t="shared" si="672"/>
        <v>2912363.3498363933</v>
      </c>
      <c r="O517" s="76">
        <f t="shared" si="672"/>
        <v>4551670.2275164928</v>
      </c>
      <c r="P517" s="390">
        <f t="shared" si="672"/>
        <v>7121540.9609436188</v>
      </c>
      <c r="Q517" s="76">
        <f t="shared" si="672"/>
        <v>9081688.7266433965</v>
      </c>
      <c r="R517" s="76">
        <f t="shared" si="672"/>
        <v>9918646.9169510994</v>
      </c>
      <c r="S517" s="76">
        <f t="shared" si="672"/>
        <v>10330463.101024393</v>
      </c>
      <c r="T517" s="76">
        <f t="shared" si="672"/>
        <v>10536865.801405348</v>
      </c>
      <c r="U517" s="76">
        <f t="shared" si="672"/>
        <v>12004087.720673647</v>
      </c>
      <c r="V517" s="76">
        <f t="shared" si="672"/>
        <v>14064572.194407959</v>
      </c>
      <c r="W517" s="76">
        <f t="shared" si="672"/>
        <v>15171656.57141502</v>
      </c>
      <c r="X517" s="76">
        <f t="shared" si="672"/>
        <v>16094944.712603997</v>
      </c>
      <c r="Y517" s="76">
        <f t="shared" si="672"/>
        <v>17029783.263087254</v>
      </c>
      <c r="Z517" s="76">
        <f t="shared" si="672"/>
        <v>18135246.176588949</v>
      </c>
      <c r="AA517" s="76">
        <f t="shared" si="672"/>
        <v>19453257.156975418</v>
      </c>
      <c r="AB517" s="76">
        <f t="shared" ref="AB517" si="673">AB501+AB512</f>
        <v>21020454.89298987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4117405.4873084188</v>
      </c>
      <c r="L518" s="76">
        <f t="shared" ref="L518:AA518" si="675">L502+L513</f>
        <v>3507866.7049030839</v>
      </c>
      <c r="M518" s="76">
        <f t="shared" si="675"/>
        <v>3328419.6151881386</v>
      </c>
      <c r="N518" s="76">
        <f t="shared" si="675"/>
        <v>3386624.2565065902</v>
      </c>
      <c r="O518" s="76">
        <f t="shared" si="675"/>
        <v>5300621.3719461644</v>
      </c>
      <c r="P518" s="390">
        <f t="shared" si="675"/>
        <v>8213431.3135790853</v>
      </c>
      <c r="Q518" s="76">
        <f t="shared" si="675"/>
        <v>11767764.746336853</v>
      </c>
      <c r="R518" s="76">
        <f t="shared" si="675"/>
        <v>13646443.154528247</v>
      </c>
      <c r="S518" s="76">
        <f t="shared" si="675"/>
        <v>13083145.167106815</v>
      </c>
      <c r="T518" s="76">
        <f t="shared" si="675"/>
        <v>13454405.64969291</v>
      </c>
      <c r="U518" s="76">
        <f t="shared" si="675"/>
        <v>15519624.706892038</v>
      </c>
      <c r="V518" s="76">
        <f t="shared" si="675"/>
        <v>18774595.22664775</v>
      </c>
      <c r="W518" s="76">
        <f t="shared" si="675"/>
        <v>24486805.946684182</v>
      </c>
      <c r="X518" s="76">
        <f t="shared" si="675"/>
        <v>32711878.768142406</v>
      </c>
      <c r="Y518" s="76">
        <f t="shared" si="675"/>
        <v>45978736.898451805</v>
      </c>
      <c r="Z518" s="76">
        <f t="shared" si="675"/>
        <v>56540332.234279417</v>
      </c>
      <c r="AA518" s="76">
        <f t="shared" si="675"/>
        <v>74538167.644120485</v>
      </c>
      <c r="AB518" s="76">
        <f t="shared" ref="AB518" si="676">AB502+AB513</f>
        <v>80754448.543603703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996471.07307208946</v>
      </c>
      <c r="L519" s="76">
        <f t="shared" ref="L519:AA519" si="678">L503+L514</f>
        <v>923978.11862609943</v>
      </c>
      <c r="M519" s="76">
        <f t="shared" si="678"/>
        <v>1024030.8201674839</v>
      </c>
      <c r="N519" s="76">
        <f t="shared" si="678"/>
        <v>1220688.4989424362</v>
      </c>
      <c r="O519" s="76">
        <f t="shared" si="678"/>
        <v>1946818.5374856333</v>
      </c>
      <c r="P519" s="390">
        <f t="shared" si="678"/>
        <v>3398246.158353474</v>
      </c>
      <c r="Q519" s="76">
        <f t="shared" si="678"/>
        <v>4399199.9462112822</v>
      </c>
      <c r="R519" s="76">
        <f t="shared" si="678"/>
        <v>4241181.3228783179</v>
      </c>
      <c r="S519" s="76">
        <f t="shared" si="678"/>
        <v>3608406.190654587</v>
      </c>
      <c r="T519" s="76">
        <f t="shared" si="678"/>
        <v>3314404.0388940554</v>
      </c>
      <c r="U519" s="76">
        <f t="shared" si="678"/>
        <v>3215607.9428428295</v>
      </c>
      <c r="V519" s="76">
        <f t="shared" si="678"/>
        <v>2708540.4468108071</v>
      </c>
      <c r="W519" s="76">
        <f t="shared" si="678"/>
        <v>1950858.6228464739</v>
      </c>
      <c r="X519" s="76">
        <f t="shared" si="678"/>
        <v>3205052.7609493104</v>
      </c>
      <c r="Y519" s="76">
        <f t="shared" si="678"/>
        <v>4261370.242906495</v>
      </c>
      <c r="Z519" s="76">
        <f t="shared" si="678"/>
        <v>4302135.5009498112</v>
      </c>
      <c r="AA519" s="76">
        <f t="shared" si="678"/>
        <v>5910062.1602597004</v>
      </c>
      <c r="AB519" s="76">
        <f t="shared" ref="AB519" si="679">AB503+AB514</f>
        <v>2906477.3253035769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6017840.6722803712</v>
      </c>
      <c r="L523" s="76">
        <f t="shared" ref="L523:AA523" si="681">L420</f>
        <v>4144467.9532409362</v>
      </c>
      <c r="M523" s="76">
        <f t="shared" si="681"/>
        <v>7315138.1836800873</v>
      </c>
      <c r="N523" s="76">
        <f t="shared" si="681"/>
        <v>5050300.8045095205</v>
      </c>
      <c r="O523" s="76">
        <f t="shared" si="681"/>
        <v>7715874.4387975894</v>
      </c>
      <c r="P523" s="390">
        <f t="shared" si="681"/>
        <v>12382729.984145436</v>
      </c>
      <c r="Q523" s="76">
        <f t="shared" si="681"/>
        <v>24319238.648849722</v>
      </c>
      <c r="R523" s="76">
        <f t="shared" si="681"/>
        <v>13378222.357902491</v>
      </c>
      <c r="S523" s="76">
        <f t="shared" si="681"/>
        <v>26289657.967937462</v>
      </c>
      <c r="T523" s="76">
        <f t="shared" si="681"/>
        <v>16247187.571969643</v>
      </c>
      <c r="U523" s="76">
        <f t="shared" si="681"/>
        <v>30887565.170401409</v>
      </c>
      <c r="V523" s="76">
        <f t="shared" si="681"/>
        <v>23929513.926831067</v>
      </c>
      <c r="W523" s="76">
        <f t="shared" si="681"/>
        <v>44902046.128985487</v>
      </c>
      <c r="X523" s="76">
        <f t="shared" si="681"/>
        <v>45569277.291378319</v>
      </c>
      <c r="Y523" s="76">
        <f t="shared" si="681"/>
        <v>49786083.842745125</v>
      </c>
      <c r="Z523" s="76">
        <f t="shared" si="681"/>
        <v>55254279.57464049</v>
      </c>
      <c r="AA523" s="76">
        <f t="shared" si="681"/>
        <v>60585738.573547363</v>
      </c>
      <c r="AB523" s="76">
        <f t="shared" ref="AB523" si="682">AB420</f>
        <v>61104322.826991051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9507006.6554286033</v>
      </c>
      <c r="M524" s="76">
        <f t="shared" si="684"/>
        <v>12510256.967317862</v>
      </c>
      <c r="N524" s="76">
        <f t="shared" si="684"/>
        <v>15706113.171375562</v>
      </c>
      <c r="O524" s="76">
        <f t="shared" si="684"/>
        <v>17280071.991811685</v>
      </c>
      <c r="P524" s="390">
        <f t="shared" si="684"/>
        <v>21119029.897050586</v>
      </c>
      <c r="Q524" s="76">
        <f t="shared" si="684"/>
        <v>24319238.648849722</v>
      </c>
      <c r="R524" s="76">
        <f t="shared" si="684"/>
        <v>23262024.984205034</v>
      </c>
      <c r="S524" s="76">
        <f t="shared" si="684"/>
        <v>27715930.356062274</v>
      </c>
      <c r="T524" s="76">
        <f t="shared" si="684"/>
        <v>29946776.604562134</v>
      </c>
      <c r="U524" s="76">
        <f t="shared" si="684"/>
        <v>35061537.470599875</v>
      </c>
      <c r="V524" s="76">
        <f t="shared" si="684"/>
        <v>38503385.03152217</v>
      </c>
      <c r="W524" s="76">
        <f t="shared" si="684"/>
        <v>44902046.128985487</v>
      </c>
      <c r="X524" s="76">
        <f t="shared" si="684"/>
        <v>45569277.291378319</v>
      </c>
      <c r="Y524" s="76">
        <f t="shared" si="684"/>
        <v>49786083.842745118</v>
      </c>
      <c r="Z524" s="76">
        <f t="shared" si="684"/>
        <v>55254279.57464049</v>
      </c>
      <c r="AA524" s="76">
        <f t="shared" si="684"/>
        <v>60585738.573547363</v>
      </c>
      <c r="AB524" s="76">
        <f t="shared" ref="AB524" si="685">AB525+AB526+AB527</f>
        <v>61104322.826991059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4273116.0071918843</v>
      </c>
      <c r="M525" s="76">
        <f t="shared" si="687"/>
        <v>5078230.0944436481</v>
      </c>
      <c r="N525" s="76">
        <f t="shared" si="687"/>
        <v>6244798.395017691</v>
      </c>
      <c r="O525" s="76">
        <f t="shared" si="687"/>
        <v>7270765.1282159844</v>
      </c>
      <c r="P525" s="390">
        <f t="shared" si="687"/>
        <v>8294278.259646262</v>
      </c>
      <c r="Q525" s="76">
        <f t="shared" si="687"/>
        <v>9515153.1299965922</v>
      </c>
      <c r="R525" s="76">
        <f t="shared" si="687"/>
        <v>11858710.29924839</v>
      </c>
      <c r="S525" s="76">
        <f t="shared" si="687"/>
        <v>12619982.872345945</v>
      </c>
      <c r="T525" s="76">
        <f t="shared" si="687"/>
        <v>14536962.303994572</v>
      </c>
      <c r="U525" s="76">
        <f t="shared" si="687"/>
        <v>16101917.098471632</v>
      </c>
      <c r="V525" s="76">
        <f t="shared" si="687"/>
        <v>18276835.248819802</v>
      </c>
      <c r="W525" s="76">
        <f t="shared" si="687"/>
        <v>20082274.27172653</v>
      </c>
      <c r="X525" s="76">
        <f t="shared" si="687"/>
        <v>23278892.177370664</v>
      </c>
      <c r="Y525" s="76">
        <f t="shared" si="687"/>
        <v>25454229.68496225</v>
      </c>
      <c r="Z525" s="76">
        <f t="shared" si="687"/>
        <v>27778298.022674266</v>
      </c>
      <c r="AA525" s="76">
        <f t="shared" si="687"/>
        <v>30658980.102126718</v>
      </c>
      <c r="AB525" s="76">
        <f t="shared" ref="AB525" si="688">AB27</f>
        <v>33720099.850937888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2769973.5063384096</v>
      </c>
      <c r="M526" s="76">
        <f t="shared" si="690"/>
        <v>3306002.9990233909</v>
      </c>
      <c r="N526" s="76">
        <f t="shared" si="690"/>
        <v>4100203.7285581501</v>
      </c>
      <c r="O526" s="76">
        <f t="shared" si="690"/>
        <v>4815707.6993479291</v>
      </c>
      <c r="P526" s="390">
        <f t="shared" si="690"/>
        <v>5592603.9973861407</v>
      </c>
      <c r="Q526" s="76">
        <f t="shared" si="690"/>
        <v>6533527.604713086</v>
      </c>
      <c r="R526" s="76">
        <f t="shared" si="690"/>
        <v>8371018.76743731</v>
      </c>
      <c r="S526" s="76">
        <f t="shared" si="690"/>
        <v>9244564.1684986558</v>
      </c>
      <c r="T526" s="76">
        <f t="shared" si="690"/>
        <v>10551120.856762458</v>
      </c>
      <c r="U526" s="76">
        <f t="shared" si="690"/>
        <v>11580740.56381572</v>
      </c>
      <c r="V526" s="76">
        <f t="shared" si="690"/>
        <v>13265570.451155638</v>
      </c>
      <c r="W526" s="76">
        <f t="shared" si="690"/>
        <v>14936613.899479462</v>
      </c>
      <c r="X526" s="76">
        <f t="shared" si="690"/>
        <v>17475980.337106992</v>
      </c>
      <c r="Y526" s="76">
        <f t="shared" si="690"/>
        <v>19289328.518992092</v>
      </c>
      <c r="Z526" s="76">
        <f t="shared" si="690"/>
        <v>21249107.637727767</v>
      </c>
      <c r="AA526" s="76">
        <f t="shared" si="690"/>
        <v>23501015.460754864</v>
      </c>
      <c r="AB526" s="76">
        <f t="shared" ref="AB526" si="691">AB13</f>
        <v>25900708.120472517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2463917.1418983093</v>
      </c>
      <c r="M527" s="76">
        <f t="shared" si="693"/>
        <v>4126023.8738508238</v>
      </c>
      <c r="N527" s="76">
        <f t="shared" si="693"/>
        <v>5361111.0477997223</v>
      </c>
      <c r="O527" s="76">
        <f t="shared" si="693"/>
        <v>5193599.1642477717</v>
      </c>
      <c r="P527" s="390">
        <f t="shared" si="693"/>
        <v>7232147.6400181828</v>
      </c>
      <c r="Q527" s="76">
        <f t="shared" si="693"/>
        <v>8270557.9141400438</v>
      </c>
      <c r="R527" s="76">
        <f t="shared" si="693"/>
        <v>3032295.9175193361</v>
      </c>
      <c r="S527" s="76">
        <f t="shared" si="693"/>
        <v>5851383.3152176728</v>
      </c>
      <c r="T527" s="76">
        <f t="shared" si="693"/>
        <v>4858693.4438051041</v>
      </c>
      <c r="U527" s="76">
        <f t="shared" si="693"/>
        <v>7378879.8083125213</v>
      </c>
      <c r="V527" s="76">
        <f t="shared" si="693"/>
        <v>6960979.3315467313</v>
      </c>
      <c r="W527" s="76">
        <f t="shared" si="693"/>
        <v>9883157.9577794969</v>
      </c>
      <c r="X527" s="76">
        <f t="shared" si="693"/>
        <v>4814404.7769006668</v>
      </c>
      <c r="Y527" s="76">
        <f t="shared" si="693"/>
        <v>5042525.6387907797</v>
      </c>
      <c r="Z527" s="76">
        <f t="shared" si="693"/>
        <v>6226873.9142384594</v>
      </c>
      <c r="AA527" s="76">
        <f t="shared" si="693"/>
        <v>6425743.0106657818</v>
      </c>
      <c r="AB527" s="76">
        <f t="shared" ref="AB527" si="694">AB102</f>
        <v>1483514.8555806528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0.81144107803025622</v>
      </c>
      <c r="L530" s="76">
        <f t="shared" ref="L530:AA530" si="699">L523/L524</f>
        <v>0.43593826147943215</v>
      </c>
      <c r="M530" s="76">
        <f t="shared" si="699"/>
        <v>0.58473124914942631</v>
      </c>
      <c r="N530" s="76">
        <f t="shared" si="699"/>
        <v>0.3215500072744738</v>
      </c>
      <c r="O530" s="76">
        <f t="shared" si="699"/>
        <v>0.4465186512216977</v>
      </c>
      <c r="P530" s="390">
        <f t="shared" si="699"/>
        <v>0.5863304348972378</v>
      </c>
      <c r="Q530" s="76">
        <f t="shared" si="699"/>
        <v>1</v>
      </c>
      <c r="R530" s="76">
        <f t="shared" si="699"/>
        <v>0.57510996428670047</v>
      </c>
      <c r="S530" s="76">
        <f t="shared" si="699"/>
        <v>0.94853961711543822</v>
      </c>
      <c r="T530" s="76">
        <f t="shared" si="699"/>
        <v>0.54253543833811224</v>
      </c>
      <c r="U530" s="76">
        <f t="shared" si="699"/>
        <v>0.88095295867448875</v>
      </c>
      <c r="V530" s="76">
        <f t="shared" si="699"/>
        <v>0.62149117297713741</v>
      </c>
      <c r="W530" s="76">
        <f t="shared" si="699"/>
        <v>1</v>
      </c>
      <c r="X530" s="76">
        <f t="shared" si="699"/>
        <v>1</v>
      </c>
      <c r="Y530" s="76">
        <f t="shared" si="699"/>
        <v>1.0000000000000002</v>
      </c>
      <c r="Z530" s="76">
        <f t="shared" si="699"/>
        <v>1</v>
      </c>
      <c r="AA530" s="76">
        <f t="shared" si="699"/>
        <v>1</v>
      </c>
      <c r="AB530" s="76">
        <f t="shared" ref="AB530" si="700">AB523/AB524</f>
        <v>0.99999999999999989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1887962.4142510253</v>
      </c>
      <c r="L532" s="76">
        <f t="shared" ref="L532:AA532" si="702">L525*L$529*L$530</f>
        <v>1210829.5961288558</v>
      </c>
      <c r="M532" s="76">
        <f t="shared" si="702"/>
        <v>1930109.8872849585</v>
      </c>
      <c r="N532" s="76">
        <f t="shared" si="702"/>
        <v>1305209.7300746148</v>
      </c>
      <c r="O532" s="76">
        <f t="shared" si="702"/>
        <v>2110245.954960491</v>
      </c>
      <c r="P532" s="390">
        <f t="shared" si="702"/>
        <v>3161072.0564391133</v>
      </c>
      <c r="Q532" s="76">
        <f t="shared" si="702"/>
        <v>6184849.5344977854</v>
      </c>
      <c r="R532" s="76">
        <f t="shared" si="702"/>
        <v>4433040.5968465945</v>
      </c>
      <c r="S532" s="76">
        <f t="shared" si="702"/>
        <v>7780859.9191299668</v>
      </c>
      <c r="T532" s="76">
        <f t="shared" si="702"/>
        <v>5126431.1902065016</v>
      </c>
      <c r="U532" s="76">
        <f t="shared" si="702"/>
        <v>9220270.4803494513</v>
      </c>
      <c r="V532" s="76">
        <f t="shared" si="702"/>
        <v>7383279.6551142912</v>
      </c>
      <c r="W532" s="76">
        <f t="shared" si="702"/>
        <v>13053478.276622245</v>
      </c>
      <c r="X532" s="76">
        <f t="shared" si="702"/>
        <v>15131279.915290931</v>
      </c>
      <c r="Y532" s="76">
        <f t="shared" si="702"/>
        <v>16545249.295225468</v>
      </c>
      <c r="Z532" s="76">
        <f t="shared" si="702"/>
        <v>18055893.714738272</v>
      </c>
      <c r="AA532" s="76">
        <f t="shared" si="702"/>
        <v>19928337.066382367</v>
      </c>
      <c r="AB532" s="76">
        <f t="shared" ref="AB532" si="703">AB525*AB$529*AB$530</f>
        <v>21918064.903109625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1234574.3937789602</v>
      </c>
      <c r="L533" s="76">
        <f t="shared" ref="L533:AA533" si="705">L526*L$529*L$530</f>
        <v>784899.33255321451</v>
      </c>
      <c r="M533" s="76">
        <f t="shared" si="705"/>
        <v>1256530.121151953</v>
      </c>
      <c r="N533" s="76">
        <f t="shared" si="705"/>
        <v>856973.35018405365</v>
      </c>
      <c r="O533" s="76">
        <f t="shared" si="705"/>
        <v>1397697.1492840084</v>
      </c>
      <c r="P533" s="390">
        <f t="shared" si="705"/>
        <v>2131424.0570970401</v>
      </c>
      <c r="Q533" s="76">
        <f t="shared" si="705"/>
        <v>4246792.9430635059</v>
      </c>
      <c r="R533" s="76">
        <f t="shared" si="705"/>
        <v>3129266.5978497108</v>
      </c>
      <c r="S533" s="76">
        <f t="shared" si="705"/>
        <v>5699742.9819114301</v>
      </c>
      <c r="T533" s="76">
        <f t="shared" si="705"/>
        <v>3720832.0363383121</v>
      </c>
      <c r="U533" s="76">
        <f t="shared" si="705"/>
        <v>6631356.9811678315</v>
      </c>
      <c r="V533" s="76">
        <f t="shared" si="705"/>
        <v>5358882.7109347219</v>
      </c>
      <c r="W533" s="76">
        <f t="shared" si="705"/>
        <v>9708799.0346616507</v>
      </c>
      <c r="X533" s="76">
        <f t="shared" si="705"/>
        <v>11359387.219119545</v>
      </c>
      <c r="Y533" s="76">
        <f t="shared" si="705"/>
        <v>12538063.537344862</v>
      </c>
      <c r="Z533" s="76">
        <f t="shared" si="705"/>
        <v>13811919.964523049</v>
      </c>
      <c r="AA533" s="76">
        <f t="shared" si="705"/>
        <v>15275660.049490662</v>
      </c>
      <c r="AB533" s="76">
        <f t="shared" ref="AB533" si="706">AB526*AB$529*AB$530</f>
        <v>16835460.278307132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789059.6289522564</v>
      </c>
      <c r="L534" s="76">
        <f t="shared" ref="L534:AA534" si="707">L527*L$529*L$530</f>
        <v>698175.24092453823</v>
      </c>
      <c r="M534" s="76">
        <f t="shared" si="707"/>
        <v>1568199.8109551459</v>
      </c>
      <c r="N534" s="76">
        <f t="shared" si="707"/>
        <v>1120512.4426725206</v>
      </c>
      <c r="O534" s="76">
        <f t="shared" si="707"/>
        <v>1507375.2809739336</v>
      </c>
      <c r="P534" s="390">
        <f t="shared" si="707"/>
        <v>2756278.3761583809</v>
      </c>
      <c r="Q534" s="76">
        <f t="shared" si="707"/>
        <v>5375862.6441910286</v>
      </c>
      <c r="R534" s="76">
        <f t="shared" si="707"/>
        <v>1133537.3379403146</v>
      </c>
      <c r="S534" s="76">
        <f t="shared" si="707"/>
        <v>3607674.7781179529</v>
      </c>
      <c r="T534" s="76">
        <f t="shared" si="707"/>
        <v>1713408.6952354542</v>
      </c>
      <c r="U534" s="76">
        <f t="shared" si="707"/>
        <v>4225289.8992436342</v>
      </c>
      <c r="V534" s="76">
        <f t="shared" si="707"/>
        <v>2812021.6863911822</v>
      </c>
      <c r="W534" s="76">
        <f t="shared" si="707"/>
        <v>6424052.6725566732</v>
      </c>
      <c r="X534" s="76">
        <f t="shared" si="707"/>
        <v>3129363.1049854336</v>
      </c>
      <c r="Y534" s="76">
        <f t="shared" si="707"/>
        <v>3277641.6652140077</v>
      </c>
      <c r="Z534" s="76">
        <f t="shared" si="707"/>
        <v>4047468.0442549987</v>
      </c>
      <c r="AA534" s="76">
        <f t="shared" si="707"/>
        <v>4176732.9569327584</v>
      </c>
      <c r="AB534" s="76">
        <f t="shared" ref="AB534" si="708">AB527*AB$529*AB$530</f>
        <v>964284.65612742421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3911596.4369822419</v>
      </c>
      <c r="L535" s="76">
        <f t="shared" ref="L535:AA535" si="710">SUM(L532:L534)</f>
        <v>2693904.1696066083</v>
      </c>
      <c r="M535" s="76">
        <f t="shared" si="710"/>
        <v>4754839.8193920571</v>
      </c>
      <c r="N535" s="76">
        <f t="shared" si="710"/>
        <v>3282695.5229311893</v>
      </c>
      <c r="O535" s="76">
        <f t="shared" si="710"/>
        <v>5015318.3852184331</v>
      </c>
      <c r="P535" s="390">
        <f t="shared" si="710"/>
        <v>8048774.4896945339</v>
      </c>
      <c r="Q535" s="76">
        <f t="shared" si="710"/>
        <v>15807505.12175232</v>
      </c>
      <c r="R535" s="76">
        <f t="shared" si="710"/>
        <v>8695844.5326366201</v>
      </c>
      <c r="S535" s="76">
        <f t="shared" si="710"/>
        <v>17088277.679159351</v>
      </c>
      <c r="T535" s="76">
        <f t="shared" si="710"/>
        <v>10560671.921780268</v>
      </c>
      <c r="U535" s="76">
        <f t="shared" si="710"/>
        <v>20076917.360760916</v>
      </c>
      <c r="V535" s="76">
        <f t="shared" si="710"/>
        <v>15554184.052440196</v>
      </c>
      <c r="W535" s="76">
        <f t="shared" si="710"/>
        <v>29186329.983840566</v>
      </c>
      <c r="X535" s="76">
        <f t="shared" si="710"/>
        <v>29620030.239395913</v>
      </c>
      <c r="Y535" s="76">
        <f t="shared" si="710"/>
        <v>32360954.497784339</v>
      </c>
      <c r="Z535" s="76">
        <f t="shared" si="710"/>
        <v>35915281.723516315</v>
      </c>
      <c r="AA535" s="76">
        <f t="shared" si="710"/>
        <v>39380730.072805792</v>
      </c>
      <c r="AB535" s="76">
        <f t="shared" ref="AB535" si="711">SUM(AB532:AB534)</f>
        <v>39717809.83754418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3504642.1972368462</v>
      </c>
      <c r="L537" s="301">
        <f t="shared" ref="L537:AA537" si="713">SUM(L538:L540)</f>
        <v>6813102.485821994</v>
      </c>
      <c r="M537" s="301">
        <f t="shared" si="713"/>
        <v>7755417.1479258053</v>
      </c>
      <c r="N537" s="301">
        <f t="shared" si="713"/>
        <v>12423417.648444373</v>
      </c>
      <c r="O537" s="301">
        <f t="shared" si="713"/>
        <v>12264753.606593253</v>
      </c>
      <c r="P537" s="413">
        <f t="shared" si="713"/>
        <v>13070255.40735605</v>
      </c>
      <c r="Q537" s="301">
        <f t="shared" si="713"/>
        <v>8511733.5270974021</v>
      </c>
      <c r="R537" s="301">
        <f t="shared" si="713"/>
        <v>14566180.451568417</v>
      </c>
      <c r="S537" s="301">
        <f t="shared" si="713"/>
        <v>10627652.676902924</v>
      </c>
      <c r="T537" s="301">
        <f t="shared" si="713"/>
        <v>19386104.682781864</v>
      </c>
      <c r="U537" s="301">
        <f t="shared" si="713"/>
        <v>14984620.109838955</v>
      </c>
      <c r="V537" s="301">
        <f t="shared" si="713"/>
        <v>22949200.979081977</v>
      </c>
      <c r="W537" s="301">
        <f t="shared" si="713"/>
        <v>15715716.145144921</v>
      </c>
      <c r="X537" s="301">
        <f t="shared" si="713"/>
        <v>15949247.051982412</v>
      </c>
      <c r="Y537" s="301">
        <f t="shared" si="713"/>
        <v>17425129.344960786</v>
      </c>
      <c r="Z537" s="301">
        <f t="shared" si="713"/>
        <v>19338997.851124171</v>
      </c>
      <c r="AA537" s="301">
        <f t="shared" si="713"/>
        <v>21205008.500741575</v>
      </c>
      <c r="AB537" s="301">
        <f t="shared" ref="AB537" si="714">SUM(AB538:AB540)</f>
        <v>21386512.989446875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1691542.7883163635</v>
      </c>
      <c r="L538" s="76">
        <f t="shared" ref="L538:AA538" si="716">L525-L532</f>
        <v>3062286.4110630285</v>
      </c>
      <c r="M538" s="76">
        <f t="shared" si="716"/>
        <v>3148120.2071586894</v>
      </c>
      <c r="N538" s="76">
        <f t="shared" si="716"/>
        <v>4939588.6649430767</v>
      </c>
      <c r="O538" s="76">
        <f t="shared" si="716"/>
        <v>5160519.1732554939</v>
      </c>
      <c r="P538" s="390">
        <f t="shared" si="716"/>
        <v>5133206.2032071482</v>
      </c>
      <c r="Q538" s="76">
        <f t="shared" si="716"/>
        <v>3330303.5954988068</v>
      </c>
      <c r="R538" s="76">
        <f t="shared" si="716"/>
        <v>7425669.7024017954</v>
      </c>
      <c r="S538" s="76">
        <f t="shared" si="716"/>
        <v>4839122.9532159781</v>
      </c>
      <c r="T538" s="76">
        <f t="shared" si="716"/>
        <v>9410531.1137880702</v>
      </c>
      <c r="U538" s="76">
        <f t="shared" si="716"/>
        <v>6881646.6181221809</v>
      </c>
      <c r="V538" s="76">
        <f t="shared" si="716"/>
        <v>10893555.593705511</v>
      </c>
      <c r="W538" s="76">
        <f t="shared" si="716"/>
        <v>7028795.995104285</v>
      </c>
      <c r="X538" s="76">
        <f t="shared" si="716"/>
        <v>8147612.2620797325</v>
      </c>
      <c r="Y538" s="76">
        <f t="shared" si="716"/>
        <v>8908980.3897367828</v>
      </c>
      <c r="Z538" s="76">
        <f t="shared" si="716"/>
        <v>9722404.3079359941</v>
      </c>
      <c r="AA538" s="76">
        <f t="shared" si="716"/>
        <v>10730643.03574435</v>
      </c>
      <c r="AB538" s="76">
        <f t="shared" ref="AB538" si="717">AB525-AB532</f>
        <v>11802034.947828263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1106131.8788304962</v>
      </c>
      <c r="L539" s="76">
        <f t="shared" ref="L539:AA539" si="719">L526-L533</f>
        <v>1985074.1737851952</v>
      </c>
      <c r="M539" s="76">
        <f t="shared" si="719"/>
        <v>2049472.8778714379</v>
      </c>
      <c r="N539" s="76">
        <f t="shared" si="719"/>
        <v>3243230.3783740965</v>
      </c>
      <c r="O539" s="76">
        <f t="shared" si="719"/>
        <v>3418010.5500639207</v>
      </c>
      <c r="P539" s="390">
        <f t="shared" si="719"/>
        <v>3461179.9402891006</v>
      </c>
      <c r="Q539" s="76">
        <f t="shared" si="719"/>
        <v>2286734.6616495801</v>
      </c>
      <c r="R539" s="76">
        <f t="shared" si="719"/>
        <v>5241752.1695875991</v>
      </c>
      <c r="S539" s="76">
        <f t="shared" si="719"/>
        <v>3544821.1865872256</v>
      </c>
      <c r="T539" s="76">
        <f t="shared" si="719"/>
        <v>6830288.8204241451</v>
      </c>
      <c r="U539" s="76">
        <f t="shared" si="719"/>
        <v>4949383.5826478889</v>
      </c>
      <c r="V539" s="76">
        <f t="shared" si="719"/>
        <v>7906687.7402209165</v>
      </c>
      <c r="W539" s="76">
        <f t="shared" si="719"/>
        <v>5227814.8648178112</v>
      </c>
      <c r="X539" s="76">
        <f t="shared" si="719"/>
        <v>6116593.1179874465</v>
      </c>
      <c r="Y539" s="76">
        <f t="shared" si="719"/>
        <v>6751264.9816472307</v>
      </c>
      <c r="Z539" s="76">
        <f t="shared" si="719"/>
        <v>7437187.6732047182</v>
      </c>
      <c r="AA539" s="76">
        <f t="shared" si="719"/>
        <v>8225355.4112642016</v>
      </c>
      <c r="AB539" s="76">
        <f t="shared" ref="AB539" si="720">AB526-AB533</f>
        <v>9065247.8421653844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706967.53008998651</v>
      </c>
      <c r="L540" s="76">
        <f t="shared" ref="L540:AA540" si="722">L527-L534</f>
        <v>1765741.9009737712</v>
      </c>
      <c r="M540" s="76">
        <f t="shared" si="722"/>
        <v>2557824.062895678</v>
      </c>
      <c r="N540" s="76">
        <f t="shared" si="722"/>
        <v>4240598.6051272014</v>
      </c>
      <c r="O540" s="76">
        <f t="shared" si="722"/>
        <v>3686223.8832738381</v>
      </c>
      <c r="P540" s="390">
        <f t="shared" si="722"/>
        <v>4475869.2638598019</v>
      </c>
      <c r="Q540" s="76">
        <f t="shared" si="722"/>
        <v>2894695.2699490152</v>
      </c>
      <c r="R540" s="76">
        <f t="shared" si="722"/>
        <v>1898758.5795790215</v>
      </c>
      <c r="S540" s="76">
        <f t="shared" si="722"/>
        <v>2243708.53709972</v>
      </c>
      <c r="T540" s="76">
        <f t="shared" si="722"/>
        <v>3145284.7485696496</v>
      </c>
      <c r="U540" s="76">
        <f t="shared" si="722"/>
        <v>3153589.9090688871</v>
      </c>
      <c r="V540" s="76">
        <f t="shared" si="722"/>
        <v>4148957.645155549</v>
      </c>
      <c r="W540" s="76">
        <f t="shared" si="722"/>
        <v>3459105.2852228237</v>
      </c>
      <c r="X540" s="76">
        <f t="shared" si="722"/>
        <v>1685041.6719152331</v>
      </c>
      <c r="Y540" s="76">
        <f t="shared" si="722"/>
        <v>1764883.973576772</v>
      </c>
      <c r="Z540" s="76">
        <f t="shared" si="722"/>
        <v>2179405.8699834608</v>
      </c>
      <c r="AA540" s="76">
        <f t="shared" si="722"/>
        <v>2249010.0537330233</v>
      </c>
      <c r="AB540" s="76">
        <f t="shared" ref="AB540" si="723">AB527-AB534</f>
        <v>519230.19945322862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2106244.2352981293</v>
      </c>
      <c r="L542" s="76">
        <f t="shared" ref="L542:AA542" si="725">L523-L535</f>
        <v>1450563.7836343278</v>
      </c>
      <c r="M542" s="76">
        <f t="shared" si="725"/>
        <v>2560298.3642880302</v>
      </c>
      <c r="N542" s="76">
        <f t="shared" si="725"/>
        <v>1767605.2815783313</v>
      </c>
      <c r="O542" s="76">
        <f t="shared" si="725"/>
        <v>2700556.0535791563</v>
      </c>
      <c r="P542" s="390">
        <f t="shared" si="725"/>
        <v>4333955.4944509026</v>
      </c>
      <c r="Q542" s="76">
        <f t="shared" si="725"/>
        <v>8511733.5270974021</v>
      </c>
      <c r="R542" s="76">
        <f t="shared" si="725"/>
        <v>4682377.8252658714</v>
      </c>
      <c r="S542" s="76">
        <f t="shared" si="725"/>
        <v>9201380.2887781113</v>
      </c>
      <c r="T542" s="76">
        <f t="shared" si="725"/>
        <v>5686515.6501893755</v>
      </c>
      <c r="U542" s="76">
        <f t="shared" si="725"/>
        <v>10810647.809640493</v>
      </c>
      <c r="V542" s="76">
        <f t="shared" si="725"/>
        <v>8375329.8743908703</v>
      </c>
      <c r="W542" s="76">
        <f t="shared" si="725"/>
        <v>15715716.145144921</v>
      </c>
      <c r="X542" s="76">
        <f t="shared" si="725"/>
        <v>15949247.051982407</v>
      </c>
      <c r="Y542" s="76">
        <f t="shared" si="725"/>
        <v>17425129.344960786</v>
      </c>
      <c r="Z542" s="76">
        <f t="shared" si="725"/>
        <v>19338997.851124175</v>
      </c>
      <c r="AA542" s="76">
        <f t="shared" si="725"/>
        <v>21205008.500741571</v>
      </c>
      <c r="AB542" s="76">
        <f t="shared" ref="AB542" si="726">AB523-AB535</f>
        <v>21386512.989446871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1691542.7883163635</v>
      </c>
      <c r="L543" s="38">
        <f t="shared" ref="L543" si="729">MIN(L542,L538)</f>
        <v>1450563.7836343278</v>
      </c>
      <c r="M543" s="38">
        <f t="shared" ref="M543" si="730">MIN(M542,M538)</f>
        <v>2560298.3642880302</v>
      </c>
      <c r="N543" s="38">
        <f t="shared" ref="N543" si="731">MIN(N542,N538)</f>
        <v>1767605.2815783313</v>
      </c>
      <c r="O543" s="38">
        <f t="shared" ref="O543" si="732">MIN(O542,O538)</f>
        <v>2700556.0535791563</v>
      </c>
      <c r="P543" s="390">
        <f t="shared" ref="P543" si="733">MIN(P542,P538)</f>
        <v>4333955.4944509026</v>
      </c>
      <c r="Q543" s="38">
        <f t="shared" ref="Q543" si="734">MIN(Q542,Q538)</f>
        <v>3330303.5954988068</v>
      </c>
      <c r="R543" s="38">
        <f t="shared" ref="R543" si="735">MIN(R542,R538)</f>
        <v>4682377.8252658714</v>
      </c>
      <c r="S543" s="38">
        <f t="shared" ref="S543" si="736">MIN(S542,S538)</f>
        <v>4839122.9532159781</v>
      </c>
      <c r="T543" s="38">
        <f t="shared" ref="T543" si="737">MIN(T542,T538)</f>
        <v>5686515.6501893755</v>
      </c>
      <c r="U543" s="38">
        <f t="shared" ref="U543" si="738">MIN(U542,U538)</f>
        <v>6881646.6181221809</v>
      </c>
      <c r="V543" s="38">
        <f t="shared" ref="V543" si="739">MIN(V542,V538)</f>
        <v>8375329.8743908703</v>
      </c>
      <c r="W543" s="38">
        <f t="shared" ref="W543" si="740">MIN(W542,W538)</f>
        <v>7028795.995104285</v>
      </c>
      <c r="X543" s="38">
        <f t="shared" ref="X543" si="741">MIN(X542,X538)</f>
        <v>8147612.2620797325</v>
      </c>
      <c r="Y543" s="38">
        <f t="shared" ref="Y543" si="742">MIN(Y542,Y538)</f>
        <v>8908980.3897367828</v>
      </c>
      <c r="Z543" s="38">
        <f t="shared" ref="Z543" si="743">MIN(Z542,Z538)</f>
        <v>9722404.3079359941</v>
      </c>
      <c r="AA543" s="38">
        <f t="shared" ref="AA543:AB543" si="744">MIN(AA542,AA538)</f>
        <v>10730643.03574435</v>
      </c>
      <c r="AB543" s="38">
        <f t="shared" si="744"/>
        <v>11802034.947828263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414701.4469817658</v>
      </c>
      <c r="L544" s="76">
        <f t="shared" ref="L544:AA544" si="746">MIN(L542-L543,L539)</f>
        <v>0</v>
      </c>
      <c r="M544" s="76">
        <f t="shared" si="746"/>
        <v>0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2286734.6616495801</v>
      </c>
      <c r="R544" s="76">
        <f t="shared" si="746"/>
        <v>0</v>
      </c>
      <c r="S544" s="76">
        <f t="shared" si="746"/>
        <v>3544821.1865872256</v>
      </c>
      <c r="T544" s="76">
        <f t="shared" si="746"/>
        <v>0</v>
      </c>
      <c r="U544" s="76">
        <f t="shared" si="746"/>
        <v>3929001.1915183123</v>
      </c>
      <c r="V544" s="76">
        <f t="shared" si="746"/>
        <v>0</v>
      </c>
      <c r="W544" s="76">
        <f t="shared" si="746"/>
        <v>5227814.8648178112</v>
      </c>
      <c r="X544" s="76">
        <f t="shared" si="746"/>
        <v>6116593.1179874465</v>
      </c>
      <c r="Y544" s="76">
        <f t="shared" si="746"/>
        <v>6751264.9816472307</v>
      </c>
      <c r="Z544" s="76">
        <f t="shared" si="746"/>
        <v>7437187.6732047182</v>
      </c>
      <c r="AA544" s="76">
        <f t="shared" si="746"/>
        <v>8225355.4112642016</v>
      </c>
      <c r="AB544" s="76">
        <f t="shared" ref="AB544" si="747">MIN(AB542-AB543,AB539)</f>
        <v>9065247.8421653844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0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2894695.2699490152</v>
      </c>
      <c r="R545" s="76">
        <f t="shared" si="749"/>
        <v>0</v>
      </c>
      <c r="S545" s="76">
        <f t="shared" si="749"/>
        <v>817436.14897490758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3459105.2852228237</v>
      </c>
      <c r="X545" s="76">
        <f t="shared" si="749"/>
        <v>1685041.6719152275</v>
      </c>
      <c r="Y545" s="76">
        <f t="shared" si="749"/>
        <v>1764883.973576772</v>
      </c>
      <c r="Z545" s="76">
        <f t="shared" si="749"/>
        <v>2179405.8699834608</v>
      </c>
      <c r="AA545" s="76">
        <f t="shared" si="749"/>
        <v>2249010.0537330192</v>
      </c>
      <c r="AB545" s="76">
        <f t="shared" ref="AB545" si="750">MIN(AB542-AB543-AB544,AB540)</f>
        <v>519230.1994532235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2661393.3797631836</v>
      </c>
      <c r="M548" s="76">
        <f t="shared" si="752"/>
        <v>4490408.2515729889</v>
      </c>
      <c r="N548" s="76">
        <f t="shared" si="752"/>
        <v>3072815.011652946</v>
      </c>
      <c r="O548" s="76">
        <f t="shared" si="752"/>
        <v>4810802.0085396469</v>
      </c>
      <c r="P548" s="390">
        <f t="shared" si="752"/>
        <v>7495027.5508900154</v>
      </c>
      <c r="Q548" s="76">
        <f t="shared" si="752"/>
        <v>9515153.1299965922</v>
      </c>
      <c r="R548" s="76">
        <f t="shared" si="752"/>
        <v>9115418.4221124649</v>
      </c>
      <c r="S548" s="76">
        <f t="shared" si="752"/>
        <v>12619982.872345945</v>
      </c>
      <c r="T548" s="76">
        <f t="shared" si="752"/>
        <v>10812946.840395877</v>
      </c>
      <c r="U548" s="76">
        <f t="shared" si="752"/>
        <v>16101917.098471632</v>
      </c>
      <c r="V548" s="76">
        <f t="shared" si="752"/>
        <v>15758609.529505162</v>
      </c>
      <c r="W548" s="76">
        <f t="shared" si="752"/>
        <v>20082274.27172653</v>
      </c>
      <c r="X548" s="76">
        <f t="shared" si="752"/>
        <v>23278892.177370664</v>
      </c>
      <c r="Y548" s="76">
        <f t="shared" si="752"/>
        <v>25454229.68496225</v>
      </c>
      <c r="Z548" s="76">
        <f t="shared" si="752"/>
        <v>27778298.022674266</v>
      </c>
      <c r="AA548" s="76">
        <f t="shared" si="752"/>
        <v>30658980.102126718</v>
      </c>
      <c r="AB548" s="76">
        <f t="shared" ref="AB548" si="753">AB532+AB543</f>
        <v>33720099.850937888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1649275.840760726</v>
      </c>
      <c r="L549" s="76">
        <f t="shared" ref="L549:AA549" si="755">L533+L544</f>
        <v>784899.33255321451</v>
      </c>
      <c r="M549" s="76">
        <f t="shared" si="755"/>
        <v>1256530.121151953</v>
      </c>
      <c r="N549" s="76">
        <f t="shared" si="755"/>
        <v>856973.35018405365</v>
      </c>
      <c r="O549" s="76">
        <f t="shared" si="755"/>
        <v>1397697.1492840084</v>
      </c>
      <c r="P549" s="390">
        <f t="shared" si="755"/>
        <v>2131424.0570970401</v>
      </c>
      <c r="Q549" s="76">
        <f t="shared" si="755"/>
        <v>6533527.604713086</v>
      </c>
      <c r="R549" s="76">
        <f t="shared" si="755"/>
        <v>3129266.5978497108</v>
      </c>
      <c r="S549" s="76">
        <f t="shared" si="755"/>
        <v>9244564.1684986558</v>
      </c>
      <c r="T549" s="76">
        <f t="shared" si="755"/>
        <v>3720832.0363383121</v>
      </c>
      <c r="U549" s="76">
        <f t="shared" si="755"/>
        <v>10560358.172686145</v>
      </c>
      <c r="V549" s="76">
        <f t="shared" si="755"/>
        <v>5358882.7109347219</v>
      </c>
      <c r="W549" s="76">
        <f t="shared" si="755"/>
        <v>14936613.899479462</v>
      </c>
      <c r="X549" s="76">
        <f t="shared" si="755"/>
        <v>17475980.337106992</v>
      </c>
      <c r="Y549" s="76">
        <f t="shared" si="755"/>
        <v>19289328.518992092</v>
      </c>
      <c r="Z549" s="76">
        <f t="shared" si="755"/>
        <v>21249107.637727767</v>
      </c>
      <c r="AA549" s="76">
        <f t="shared" si="755"/>
        <v>23501015.460754864</v>
      </c>
      <c r="AB549" s="76">
        <f t="shared" ref="AB549" si="756">AB533+AB544</f>
        <v>25900708.120472517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789059.6289522564</v>
      </c>
      <c r="L550" s="76">
        <f t="shared" ref="L550:AA550" si="757">L534+L545</f>
        <v>698175.24092453823</v>
      </c>
      <c r="M550" s="76">
        <f t="shared" si="757"/>
        <v>1568199.8109551459</v>
      </c>
      <c r="N550" s="76">
        <f t="shared" si="757"/>
        <v>1120512.4426725206</v>
      </c>
      <c r="O550" s="76">
        <f t="shared" si="757"/>
        <v>1507375.2809739336</v>
      </c>
      <c r="P550" s="390">
        <f t="shared" si="757"/>
        <v>2756278.3761583809</v>
      </c>
      <c r="Q550" s="76">
        <f t="shared" si="757"/>
        <v>8270557.9141400438</v>
      </c>
      <c r="R550" s="76">
        <f t="shared" si="757"/>
        <v>1133537.3379403146</v>
      </c>
      <c r="S550" s="76">
        <f t="shared" si="757"/>
        <v>4425110.9270928605</v>
      </c>
      <c r="T550" s="76">
        <f t="shared" si="757"/>
        <v>1713408.6952354542</v>
      </c>
      <c r="U550" s="76">
        <f t="shared" si="757"/>
        <v>4225289.8992436342</v>
      </c>
      <c r="V550" s="76">
        <f t="shared" si="757"/>
        <v>2812021.6863911822</v>
      </c>
      <c r="W550" s="76">
        <f t="shared" si="757"/>
        <v>9883157.9577794969</v>
      </c>
      <c r="X550" s="76">
        <f t="shared" si="757"/>
        <v>4814404.7769006612</v>
      </c>
      <c r="Y550" s="76">
        <f t="shared" si="757"/>
        <v>5042525.6387907797</v>
      </c>
      <c r="Z550" s="76">
        <f t="shared" si="757"/>
        <v>6226873.9142384594</v>
      </c>
      <c r="AA550" s="76">
        <f t="shared" si="757"/>
        <v>6425743.0106657781</v>
      </c>
      <c r="AB550" s="76">
        <f t="shared" ref="AB550" si="758">AB534+AB545</f>
        <v>1483514.8555806477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2615195.9411897729</v>
      </c>
      <c r="L554" s="76">
        <f t="shared" ref="L554:AA554" si="760">L421</f>
        <v>2691089.0300383135</v>
      </c>
      <c r="M554" s="76">
        <f t="shared" si="760"/>
        <v>2940776.0536005152</v>
      </c>
      <c r="N554" s="76">
        <f t="shared" si="760"/>
        <v>3336976.0730224159</v>
      </c>
      <c r="O554" s="76">
        <f t="shared" si="760"/>
        <v>2747887.1682651415</v>
      </c>
      <c r="P554" s="390">
        <f t="shared" si="760"/>
        <v>5348767.1679796372</v>
      </c>
      <c r="Q554" s="76">
        <f t="shared" si="760"/>
        <v>7840154.5540239802</v>
      </c>
      <c r="R554" s="76">
        <f t="shared" si="760"/>
        <v>8305504.7348218132</v>
      </c>
      <c r="S554" s="76">
        <f t="shared" si="760"/>
        <v>8763646.8508180231</v>
      </c>
      <c r="T554" s="76">
        <f t="shared" si="760"/>
        <v>9191622.1172469761</v>
      </c>
      <c r="U554" s="76">
        <f t="shared" si="760"/>
        <v>10577797.222606318</v>
      </c>
      <c r="V554" s="76">
        <f t="shared" si="760"/>
        <v>12223212.45336685</v>
      </c>
      <c r="W554" s="76">
        <f t="shared" si="760"/>
        <v>15588788.346851606</v>
      </c>
      <c r="X554" s="76">
        <f t="shared" si="760"/>
        <v>16389664.689669833</v>
      </c>
      <c r="Y554" s="76">
        <f t="shared" si="760"/>
        <v>17585948.596984074</v>
      </c>
      <c r="Z554" s="76">
        <f t="shared" si="760"/>
        <v>19613767.490196258</v>
      </c>
      <c r="AA554" s="76">
        <f t="shared" si="760"/>
        <v>21363192.663283624</v>
      </c>
      <c r="AB554" s="76">
        <f t="shared" ref="AB554" si="761">AB421</f>
        <v>20905165.831009641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4214775.355364982</v>
      </c>
      <c r="M555" s="76">
        <f t="shared" si="763"/>
        <v>5352126.6482291296</v>
      </c>
      <c r="N555" s="76">
        <f t="shared" si="763"/>
        <v>6784034.7978062108</v>
      </c>
      <c r="O555" s="76">
        <f t="shared" si="763"/>
        <v>5094918.877670276</v>
      </c>
      <c r="P555" s="390">
        <f t="shared" si="763"/>
        <v>7104513.2736688731</v>
      </c>
      <c r="Q555" s="76">
        <f t="shared" si="763"/>
        <v>8556570.3943652324</v>
      </c>
      <c r="R555" s="76">
        <f t="shared" si="763"/>
        <v>9153444.6899706684</v>
      </c>
      <c r="S555" s="76">
        <f t="shared" si="763"/>
        <v>10169570.87335073</v>
      </c>
      <c r="T555" s="76">
        <f t="shared" si="763"/>
        <v>11310371.266497236</v>
      </c>
      <c r="U555" s="76">
        <f t="shared" si="763"/>
        <v>12606002.665488767</v>
      </c>
      <c r="V555" s="76">
        <f t="shared" si="763"/>
        <v>13940223.501605086</v>
      </c>
      <c r="W555" s="76">
        <f t="shared" si="763"/>
        <v>15852756.052469624</v>
      </c>
      <c r="X555" s="76">
        <f t="shared" si="763"/>
        <v>16389664.689669833</v>
      </c>
      <c r="Y555" s="76">
        <f t="shared" si="763"/>
        <v>17585948.596984074</v>
      </c>
      <c r="Z555" s="76">
        <f t="shared" si="763"/>
        <v>19613767.490196258</v>
      </c>
      <c r="AA555" s="76">
        <f t="shared" si="763"/>
        <v>21363192.663283624</v>
      </c>
      <c r="AB555" s="76">
        <f t="shared" ref="AB555" si="764">SUM(AB556:AB558)</f>
        <v>20905165.831009641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1098548.7336038675</v>
      </c>
      <c r="M556" s="76">
        <f t="shared" si="766"/>
        <v>1314821.3943265604</v>
      </c>
      <c r="N556" s="76">
        <f t="shared" si="766"/>
        <v>1577833.7575232035</v>
      </c>
      <c r="O556" s="76">
        <f t="shared" si="766"/>
        <v>1843738.3428557885</v>
      </c>
      <c r="P556" s="390">
        <f t="shared" si="766"/>
        <v>2016488.1301078256</v>
      </c>
      <c r="Q556" s="76">
        <f t="shared" si="766"/>
        <v>2240449.8206653004</v>
      </c>
      <c r="R556" s="76">
        <f t="shared" si="766"/>
        <v>2523613.7189976783</v>
      </c>
      <c r="S556" s="76">
        <f t="shared" si="766"/>
        <v>2761960.1974385912</v>
      </c>
      <c r="T556" s="76">
        <f t="shared" si="766"/>
        <v>3085993.4064173033</v>
      </c>
      <c r="U556" s="76">
        <f t="shared" si="766"/>
        <v>3469996.8758005616</v>
      </c>
      <c r="V556" s="76">
        <f t="shared" si="766"/>
        <v>3871463.8026477625</v>
      </c>
      <c r="W556" s="76">
        <f t="shared" si="766"/>
        <v>4293818.7082739938</v>
      </c>
      <c r="X556" s="76">
        <f t="shared" si="766"/>
        <v>4813168.5100800022</v>
      </c>
      <c r="Y556" s="76">
        <f t="shared" si="766"/>
        <v>5256471.6907647131</v>
      </c>
      <c r="Z556" s="76">
        <f t="shared" si="766"/>
        <v>5710788.5321544837</v>
      </c>
      <c r="AA556" s="76">
        <f t="shared" si="766"/>
        <v>6281427.4754992062</v>
      </c>
      <c r="AB556" s="76">
        <f t="shared" ref="AB556" si="767">AB28</f>
        <v>6889487.1958031207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1737560.5288213415</v>
      </c>
      <c r="M557" s="76">
        <f t="shared" si="769"/>
        <v>2088561.7168973666</v>
      </c>
      <c r="N557" s="76">
        <f t="shared" si="769"/>
        <v>2527772.2397059775</v>
      </c>
      <c r="O557" s="76">
        <f t="shared" si="769"/>
        <v>2979675.5207864996</v>
      </c>
      <c r="P557" s="390">
        <f t="shared" si="769"/>
        <v>3317575.5386295682</v>
      </c>
      <c r="Q557" s="76">
        <f t="shared" si="769"/>
        <v>3753676.5963285575</v>
      </c>
      <c r="R557" s="76">
        <f t="shared" si="769"/>
        <v>4346637.4577874616</v>
      </c>
      <c r="S557" s="76">
        <f t="shared" si="769"/>
        <v>4936677.6970190238</v>
      </c>
      <c r="T557" s="76">
        <f t="shared" si="769"/>
        <v>5465244.6760823019</v>
      </c>
      <c r="U557" s="76">
        <f t="shared" si="769"/>
        <v>6089442.2004036568</v>
      </c>
      <c r="V557" s="76">
        <f t="shared" si="769"/>
        <v>6856300.1113570333</v>
      </c>
      <c r="W557" s="76">
        <f t="shared" si="769"/>
        <v>7792425.2940131389</v>
      </c>
      <c r="X557" s="76">
        <f t="shared" si="769"/>
        <v>8816576.6586165521</v>
      </c>
      <c r="Y557" s="76">
        <f t="shared" si="769"/>
        <v>9719438.2187878639</v>
      </c>
      <c r="Z557" s="76">
        <f t="shared" si="769"/>
        <v>10659107.07451093</v>
      </c>
      <c r="AA557" s="76">
        <f t="shared" si="769"/>
        <v>11741754.46000783</v>
      </c>
      <c r="AB557" s="76">
        <f t="shared" ref="AB557" si="770">AB14</f>
        <v>12897675.323666824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1378666.0929397733</v>
      </c>
      <c r="M558" s="76">
        <f t="shared" si="772"/>
        <v>1948743.5370052024</v>
      </c>
      <c r="N558" s="76">
        <f t="shared" si="772"/>
        <v>2678428.8005770291</v>
      </c>
      <c r="O558" s="76">
        <f t="shared" si="772"/>
        <v>271505.01402798784</v>
      </c>
      <c r="P558" s="390">
        <f t="shared" si="772"/>
        <v>1770449.6049314791</v>
      </c>
      <c r="Q558" s="76">
        <f t="shared" si="772"/>
        <v>2562443.9773713741</v>
      </c>
      <c r="R558" s="76">
        <f t="shared" si="772"/>
        <v>2283193.5131855295</v>
      </c>
      <c r="S558" s="76">
        <f t="shared" si="772"/>
        <v>2470932.9788931152</v>
      </c>
      <c r="T558" s="76">
        <f t="shared" si="772"/>
        <v>2759133.1839976315</v>
      </c>
      <c r="U558" s="76">
        <f t="shared" si="772"/>
        <v>3046563.589284549</v>
      </c>
      <c r="V558" s="76">
        <f t="shared" si="772"/>
        <v>3212459.5876002912</v>
      </c>
      <c r="W558" s="76">
        <f t="shared" si="772"/>
        <v>3766512.0501824911</v>
      </c>
      <c r="X558" s="76">
        <f t="shared" si="772"/>
        <v>2759919.5209732777</v>
      </c>
      <c r="Y558" s="76">
        <f t="shared" si="772"/>
        <v>2610038.6874314961</v>
      </c>
      <c r="Z558" s="76">
        <f t="shared" si="772"/>
        <v>3243871.8835308435</v>
      </c>
      <c r="AA558" s="76">
        <f t="shared" si="772"/>
        <v>3340010.727776587</v>
      </c>
      <c r="AB558" s="76">
        <f t="shared" ref="AB558" si="773">AB103</f>
        <v>1118003.3115396963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0.77400333341198124</v>
      </c>
      <c r="L561" s="76">
        <f t="shared" ref="L561:AA561" si="778">L554/L555</f>
        <v>0.63848931512158291</v>
      </c>
      <c r="M561" s="76">
        <f t="shared" si="778"/>
        <v>0.54945935454900652</v>
      </c>
      <c r="N561" s="76">
        <f t="shared" si="778"/>
        <v>0.4918866386271355</v>
      </c>
      <c r="O561" s="76">
        <f t="shared" si="778"/>
        <v>0.53933874792559056</v>
      </c>
      <c r="P561" s="390">
        <f t="shared" si="778"/>
        <v>0.75286891049996685</v>
      </c>
      <c r="Q561" s="76">
        <f t="shared" si="778"/>
        <v>0.91627301508405345</v>
      </c>
      <c r="R561" s="76">
        <f t="shared" si="778"/>
        <v>0.90736384127847147</v>
      </c>
      <c r="S561" s="76">
        <f t="shared" si="778"/>
        <v>0.86175188313826312</v>
      </c>
      <c r="T561" s="76">
        <f t="shared" si="778"/>
        <v>0.81267200701658082</v>
      </c>
      <c r="U561" s="76">
        <f t="shared" si="778"/>
        <v>0.83910796334868065</v>
      </c>
      <c r="V561" s="76">
        <f t="shared" si="778"/>
        <v>0.87683045052753006</v>
      </c>
      <c r="W561" s="76">
        <f t="shared" si="778"/>
        <v>0.98334878145198634</v>
      </c>
      <c r="X561" s="76">
        <f t="shared" si="778"/>
        <v>1</v>
      </c>
      <c r="Y561" s="76">
        <f t="shared" si="778"/>
        <v>1</v>
      </c>
      <c r="Z561" s="76">
        <f t="shared" si="778"/>
        <v>1</v>
      </c>
      <c r="AA561" s="76">
        <f t="shared" si="778"/>
        <v>1</v>
      </c>
      <c r="AB561" s="76">
        <f t="shared" ref="AB561" si="779">AB554/AB555</f>
        <v>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466123.04408061097</v>
      </c>
      <c r="L563" s="76">
        <f t="shared" ref="L563:AA563" si="781">L556*L$560*L$561</f>
        <v>455917.55855517014</v>
      </c>
      <c r="M563" s="76">
        <f t="shared" si="781"/>
        <v>469586.59453803283</v>
      </c>
      <c r="N563" s="76">
        <f t="shared" si="781"/>
        <v>504474.97314533236</v>
      </c>
      <c r="O563" s="76">
        <f t="shared" si="781"/>
        <v>646359.69406985876</v>
      </c>
      <c r="P563" s="390">
        <f t="shared" si="781"/>
        <v>986798.29400775617</v>
      </c>
      <c r="Q563" s="76">
        <f t="shared" si="781"/>
        <v>1334361.4130115891</v>
      </c>
      <c r="R563" s="76">
        <f t="shared" si="781"/>
        <v>1488393.2946823088</v>
      </c>
      <c r="S563" s="76">
        <f t="shared" si="781"/>
        <v>1547080.8608421627</v>
      </c>
      <c r="T563" s="76">
        <f t="shared" si="781"/>
        <v>1630135.295901505</v>
      </c>
      <c r="U563" s="76">
        <f t="shared" si="781"/>
        <v>1892606.3073315413</v>
      </c>
      <c r="V563" s="76">
        <f t="shared" si="781"/>
        <v>2206501.2776798303</v>
      </c>
      <c r="W563" s="76">
        <f t="shared" si="781"/>
        <v>2744508.9064620333</v>
      </c>
      <c r="X563" s="76">
        <f t="shared" si="781"/>
        <v>3128559.5315520014</v>
      </c>
      <c r="Y563" s="76">
        <f t="shared" si="781"/>
        <v>3416706.5989970635</v>
      </c>
      <c r="Z563" s="76">
        <f t="shared" si="781"/>
        <v>3712012.5459004147</v>
      </c>
      <c r="AA563" s="76">
        <f t="shared" si="781"/>
        <v>4082927.8590744841</v>
      </c>
      <c r="AB563" s="76">
        <f t="shared" ref="AB563" si="782">AB556*AB$560*AB$561</f>
        <v>4478166.6772720283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743728.07786321978</v>
      </c>
      <c r="L564" s="76">
        <f t="shared" ref="L564:AA564" si="784">L557*L$560*L$561</f>
        <v>721118.99081913196</v>
      </c>
      <c r="M564" s="76">
        <f t="shared" si="784"/>
        <v>745926.85238642478</v>
      </c>
      <c r="N564" s="76">
        <f t="shared" si="784"/>
        <v>808195.30363257346</v>
      </c>
      <c r="O564" s="76">
        <f t="shared" si="784"/>
        <v>1044585.4019935898</v>
      </c>
      <c r="P564" s="390">
        <f t="shared" si="784"/>
        <v>1623504.6628250997</v>
      </c>
      <c r="Q564" s="76">
        <f t="shared" si="784"/>
        <v>2235605.1721694698</v>
      </c>
      <c r="R564" s="76">
        <f t="shared" si="784"/>
        <v>2563588.0792228989</v>
      </c>
      <c r="S564" s="76">
        <f t="shared" si="784"/>
        <v>2765224.3462043251</v>
      </c>
      <c r="T564" s="76">
        <f t="shared" si="784"/>
        <v>2886943.3838365166</v>
      </c>
      <c r="U564" s="76">
        <f t="shared" si="784"/>
        <v>3321304.6377616436</v>
      </c>
      <c r="V564" s="76">
        <f t="shared" si="784"/>
        <v>3907678.2651355425</v>
      </c>
      <c r="W564" s="76">
        <f t="shared" si="784"/>
        <v>4980736.746325247</v>
      </c>
      <c r="X564" s="76">
        <f t="shared" si="784"/>
        <v>5730774.8281007595</v>
      </c>
      <c r="Y564" s="76">
        <f t="shared" si="784"/>
        <v>6317634.8422121117</v>
      </c>
      <c r="Z564" s="76">
        <f t="shared" si="784"/>
        <v>6928419.598432105</v>
      </c>
      <c r="AA564" s="76">
        <f t="shared" si="784"/>
        <v>7632140.3990050899</v>
      </c>
      <c r="AB564" s="76">
        <f t="shared" ref="AB564" si="785">AB557*AB$560*AB$561</f>
        <v>8383488.9603834357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490026.23982952168</v>
      </c>
      <c r="L565" s="76">
        <f t="shared" ref="L565:AA565" si="786">L558*L$560*L$561</f>
        <v>572171.32015060191</v>
      </c>
      <c r="M565" s="76">
        <f t="shared" si="786"/>
        <v>695990.98791587725</v>
      </c>
      <c r="N565" s="76">
        <f t="shared" si="786"/>
        <v>856364.17068666429</v>
      </c>
      <c r="O565" s="76">
        <f t="shared" si="786"/>
        <v>95181.563308893659</v>
      </c>
      <c r="P565" s="390">
        <f t="shared" si="786"/>
        <v>866395.70235390856</v>
      </c>
      <c r="Q565" s="76">
        <f t="shared" si="786"/>
        <v>1526133.874934528</v>
      </c>
      <c r="R565" s="76">
        <f t="shared" si="786"/>
        <v>1346596.7037289718</v>
      </c>
      <c r="S565" s="76">
        <f t="shared" si="786"/>
        <v>1384065.2459852272</v>
      </c>
      <c r="T565" s="76">
        <f t="shared" si="786"/>
        <v>1457475.6964725128</v>
      </c>
      <c r="U565" s="76">
        <f t="shared" si="786"/>
        <v>1661657.2496009227</v>
      </c>
      <c r="V565" s="76">
        <f t="shared" si="786"/>
        <v>1830908.5518730804</v>
      </c>
      <c r="W565" s="76">
        <f t="shared" si="786"/>
        <v>2407466.7726662643</v>
      </c>
      <c r="X565" s="76">
        <f t="shared" si="786"/>
        <v>1793947.6886326305</v>
      </c>
      <c r="Y565" s="76">
        <f t="shared" si="786"/>
        <v>1696525.1468304726</v>
      </c>
      <c r="Z565" s="76">
        <f t="shared" si="786"/>
        <v>2108516.7242950485</v>
      </c>
      <c r="AA565" s="76">
        <f t="shared" si="786"/>
        <v>2171006.9730547816</v>
      </c>
      <c r="AB565" s="76">
        <f t="shared" ref="AB565" si="787">AB558*AB$560*AB$561</f>
        <v>726702.15250080265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1699877.3617733524</v>
      </c>
      <c r="L566" s="76">
        <f t="shared" ref="L566:AA566" si="789">SUM(L563:L565)</f>
        <v>1749207.8695249041</v>
      </c>
      <c r="M566" s="76">
        <f t="shared" si="789"/>
        <v>1911504.4348403348</v>
      </c>
      <c r="N566" s="76">
        <f t="shared" si="789"/>
        <v>2169034.4474645704</v>
      </c>
      <c r="O566" s="76">
        <f t="shared" si="789"/>
        <v>1786126.6593723423</v>
      </c>
      <c r="P566" s="390">
        <f t="shared" si="789"/>
        <v>3476698.6591867646</v>
      </c>
      <c r="Q566" s="76">
        <f t="shared" si="789"/>
        <v>5096100.4601155873</v>
      </c>
      <c r="R566" s="76">
        <f t="shared" si="789"/>
        <v>5398578.07763418</v>
      </c>
      <c r="S566" s="76">
        <f t="shared" si="789"/>
        <v>5696370.453031715</v>
      </c>
      <c r="T566" s="76">
        <f t="shared" si="789"/>
        <v>5974554.376210534</v>
      </c>
      <c r="U566" s="76">
        <f t="shared" si="789"/>
        <v>6875568.1946941074</v>
      </c>
      <c r="V566" s="76">
        <f t="shared" si="789"/>
        <v>7945088.0946884528</v>
      </c>
      <c r="W566" s="76">
        <f t="shared" si="789"/>
        <v>10132712.425453544</v>
      </c>
      <c r="X566" s="76">
        <f t="shared" si="789"/>
        <v>10653282.048285391</v>
      </c>
      <c r="Y566" s="76">
        <f t="shared" si="789"/>
        <v>11430866.588039648</v>
      </c>
      <c r="Z566" s="76">
        <f t="shared" si="789"/>
        <v>12748948.868627569</v>
      </c>
      <c r="AA566" s="76">
        <f t="shared" si="789"/>
        <v>13886075.231134355</v>
      </c>
      <c r="AB566" s="76">
        <f t="shared" ref="AB566" si="790">SUM(AB563:AB565)</f>
        <v>13588357.790156266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1678914.2122388673</v>
      </c>
      <c r="L568" s="76">
        <f t="shared" ref="L568:AA568" si="792">SUM(L569:L571)</f>
        <v>2465567.4858400784</v>
      </c>
      <c r="M568" s="76">
        <f t="shared" si="792"/>
        <v>3440622.2133887946</v>
      </c>
      <c r="N568" s="76">
        <f t="shared" si="792"/>
        <v>4615000.3503416395</v>
      </c>
      <c r="O568" s="76">
        <f t="shared" si="792"/>
        <v>3308792.2182979337</v>
      </c>
      <c r="P568" s="390">
        <f t="shared" si="792"/>
        <v>3627814.6144821085</v>
      </c>
      <c r="Q568" s="76">
        <f t="shared" si="792"/>
        <v>3460469.9342496451</v>
      </c>
      <c r="R568" s="76">
        <f t="shared" si="792"/>
        <v>3754866.6123364903</v>
      </c>
      <c r="S568" s="76">
        <f t="shared" si="792"/>
        <v>4473200.4203190152</v>
      </c>
      <c r="T568" s="76">
        <f t="shared" si="792"/>
        <v>5335816.8902867017</v>
      </c>
      <c r="U568" s="76">
        <f t="shared" si="792"/>
        <v>5730434.4707946591</v>
      </c>
      <c r="V568" s="76">
        <f t="shared" si="792"/>
        <v>5995135.4069166332</v>
      </c>
      <c r="W568" s="76">
        <f t="shared" si="792"/>
        <v>5720043.6270160787</v>
      </c>
      <c r="X568" s="76">
        <f t="shared" si="792"/>
        <v>5736382.6413844405</v>
      </c>
      <c r="Y568" s="76">
        <f t="shared" si="792"/>
        <v>6155082.0089444248</v>
      </c>
      <c r="Z568" s="76">
        <f t="shared" si="792"/>
        <v>6864818.6215686891</v>
      </c>
      <c r="AA568" s="76">
        <f t="shared" si="792"/>
        <v>7477117.4321492668</v>
      </c>
      <c r="AB568" s="76">
        <f t="shared" ref="AB568" si="793">SUM(AB569:AB571)</f>
        <v>7316808.0408533746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460374.74288296606</v>
      </c>
      <c r="L569" s="76">
        <f t="shared" ref="L569:AA569" si="795">L556-L563</f>
        <v>642631.17504869727</v>
      </c>
      <c r="M569" s="76">
        <f t="shared" si="795"/>
        <v>845234.79978852766</v>
      </c>
      <c r="N569" s="76">
        <f t="shared" si="795"/>
        <v>1073358.7843778711</v>
      </c>
      <c r="O569" s="76">
        <f t="shared" si="795"/>
        <v>1197378.6487859297</v>
      </c>
      <c r="P569" s="390">
        <f t="shared" si="795"/>
        <v>1029689.8361000695</v>
      </c>
      <c r="Q569" s="76">
        <f t="shared" si="795"/>
        <v>906088.40765371127</v>
      </c>
      <c r="R569" s="76">
        <f t="shared" si="795"/>
        <v>1035220.4243153695</v>
      </c>
      <c r="S569" s="76">
        <f t="shared" si="795"/>
        <v>1214879.3365964284</v>
      </c>
      <c r="T569" s="76">
        <f t="shared" si="795"/>
        <v>1455858.1105157982</v>
      </c>
      <c r="U569" s="76">
        <f t="shared" si="795"/>
        <v>1577390.5684690203</v>
      </c>
      <c r="V569" s="76">
        <f t="shared" si="795"/>
        <v>1664962.5249679321</v>
      </c>
      <c r="W569" s="76">
        <f t="shared" si="795"/>
        <v>1549309.8018119605</v>
      </c>
      <c r="X569" s="76">
        <f t="shared" si="795"/>
        <v>1684608.9785280009</v>
      </c>
      <c r="Y569" s="76">
        <f t="shared" si="795"/>
        <v>1839765.0917676496</v>
      </c>
      <c r="Z569" s="76">
        <f t="shared" si="795"/>
        <v>1998775.986254069</v>
      </c>
      <c r="AA569" s="76">
        <f t="shared" si="795"/>
        <v>2198499.6164247221</v>
      </c>
      <c r="AB569" s="76">
        <f t="shared" ref="AB569" si="796">AB556-AB563</f>
        <v>2411320.5185310924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734556.30861689185</v>
      </c>
      <c r="L570" s="76">
        <f t="shared" ref="L570:AA570" si="798">L557-L564</f>
        <v>1016441.5380022095</v>
      </c>
      <c r="M570" s="76">
        <f t="shared" si="798"/>
        <v>1342634.8645109418</v>
      </c>
      <c r="N570" s="76">
        <f t="shared" si="798"/>
        <v>1719576.936073404</v>
      </c>
      <c r="O570" s="76">
        <f t="shared" si="798"/>
        <v>1935090.1187929097</v>
      </c>
      <c r="P570" s="390">
        <f t="shared" si="798"/>
        <v>1694070.8758044685</v>
      </c>
      <c r="Q570" s="76">
        <f t="shared" si="798"/>
        <v>1518071.4241590877</v>
      </c>
      <c r="R570" s="76">
        <f t="shared" si="798"/>
        <v>1783049.3785645626</v>
      </c>
      <c r="S570" s="76">
        <f t="shared" si="798"/>
        <v>2171453.3508146987</v>
      </c>
      <c r="T570" s="76">
        <f t="shared" si="798"/>
        <v>2578301.2922457852</v>
      </c>
      <c r="U570" s="76">
        <f t="shared" si="798"/>
        <v>2768137.5626420132</v>
      </c>
      <c r="V570" s="76">
        <f t="shared" si="798"/>
        <v>2948621.8462214908</v>
      </c>
      <c r="W570" s="76">
        <f t="shared" si="798"/>
        <v>2811688.5476878919</v>
      </c>
      <c r="X570" s="76">
        <f t="shared" si="798"/>
        <v>3085801.8305157926</v>
      </c>
      <c r="Y570" s="76">
        <f t="shared" si="798"/>
        <v>3401803.3765757522</v>
      </c>
      <c r="Z570" s="76">
        <f t="shared" si="798"/>
        <v>3730687.4760788251</v>
      </c>
      <c r="AA570" s="76">
        <f t="shared" si="798"/>
        <v>4109614.0610027397</v>
      </c>
      <c r="AB570" s="76">
        <f t="shared" ref="AB570" si="799">AB557-AB564</f>
        <v>4514186.3632833883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483983.16073900933</v>
      </c>
      <c r="L571" s="76">
        <f t="shared" ref="L571:AA571" si="800">L558-L565</f>
        <v>806494.77278917143</v>
      </c>
      <c r="M571" s="76">
        <f t="shared" si="800"/>
        <v>1252752.5490893251</v>
      </c>
      <c r="N571" s="76">
        <f t="shared" si="800"/>
        <v>1822064.6298903648</v>
      </c>
      <c r="O571" s="76">
        <f t="shared" si="800"/>
        <v>176323.45071909419</v>
      </c>
      <c r="P571" s="390">
        <f t="shared" si="800"/>
        <v>904053.90257757052</v>
      </c>
      <c r="Q571" s="76">
        <f t="shared" si="800"/>
        <v>1036310.1024368461</v>
      </c>
      <c r="R571" s="76">
        <f t="shared" si="800"/>
        <v>936596.80945655773</v>
      </c>
      <c r="S571" s="76">
        <f t="shared" si="800"/>
        <v>1086867.732907888</v>
      </c>
      <c r="T571" s="76">
        <f t="shared" si="800"/>
        <v>1301657.4875251187</v>
      </c>
      <c r="U571" s="76">
        <f t="shared" si="800"/>
        <v>1384906.3396836263</v>
      </c>
      <c r="V571" s="76">
        <f t="shared" si="800"/>
        <v>1381551.0357272108</v>
      </c>
      <c r="W571" s="76">
        <f t="shared" si="800"/>
        <v>1359045.2775162267</v>
      </c>
      <c r="X571" s="76">
        <f t="shared" si="800"/>
        <v>965971.83234064723</v>
      </c>
      <c r="Y571" s="76">
        <f t="shared" si="800"/>
        <v>913513.54060102347</v>
      </c>
      <c r="Z571" s="76">
        <f t="shared" si="800"/>
        <v>1135355.159235795</v>
      </c>
      <c r="AA571" s="76">
        <f t="shared" si="800"/>
        <v>1169003.7547218055</v>
      </c>
      <c r="AB571" s="76">
        <f t="shared" ref="AB571" si="801">AB558-AB565</f>
        <v>391301.15903889365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915318.57941642054</v>
      </c>
      <c r="L573" s="229">
        <f t="shared" ref="L573:AA573" si="803">L554-L566</f>
        <v>941881.16051340941</v>
      </c>
      <c r="M573" s="229">
        <f t="shared" si="803"/>
        <v>1029271.6187601804</v>
      </c>
      <c r="N573" s="229">
        <f t="shared" si="803"/>
        <v>1167941.6255578455</v>
      </c>
      <c r="O573" s="229">
        <f t="shared" si="803"/>
        <v>961760.50889279926</v>
      </c>
      <c r="P573" s="414">
        <f t="shared" si="803"/>
        <v>1872068.5087928725</v>
      </c>
      <c r="Q573" s="229">
        <f t="shared" si="803"/>
        <v>2744054.0939083928</v>
      </c>
      <c r="R573" s="229">
        <f t="shared" si="803"/>
        <v>2906926.6571876332</v>
      </c>
      <c r="S573" s="229">
        <f t="shared" si="803"/>
        <v>3067276.3977863081</v>
      </c>
      <c r="T573" s="229">
        <f t="shared" si="803"/>
        <v>3217067.7410364421</v>
      </c>
      <c r="U573" s="229">
        <f t="shared" si="803"/>
        <v>3702229.0279122107</v>
      </c>
      <c r="V573" s="229">
        <f t="shared" si="803"/>
        <v>4278124.3586783968</v>
      </c>
      <c r="W573" s="229">
        <f t="shared" si="803"/>
        <v>5456075.9213980623</v>
      </c>
      <c r="X573" s="229">
        <f t="shared" si="803"/>
        <v>5736382.6413844414</v>
      </c>
      <c r="Y573" s="229">
        <f t="shared" si="803"/>
        <v>6155082.0089444257</v>
      </c>
      <c r="Z573" s="229">
        <f t="shared" si="803"/>
        <v>6864818.6215686891</v>
      </c>
      <c r="AA573" s="229">
        <f t="shared" si="803"/>
        <v>7477117.4321492687</v>
      </c>
      <c r="AB573" s="229">
        <f t="shared" ref="AB573" si="804">AB554-AB566</f>
        <v>7316808.0408533756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460374.74288296606</v>
      </c>
      <c r="L574" s="27">
        <f t="shared" ref="L574:AA574" si="806">MIN(L573,L569)</f>
        <v>642631.17504869727</v>
      </c>
      <c r="M574" s="27">
        <f t="shared" si="806"/>
        <v>845234.79978852766</v>
      </c>
      <c r="N574" s="27">
        <f t="shared" si="806"/>
        <v>1073358.7843778711</v>
      </c>
      <c r="O574" s="27">
        <f t="shared" si="806"/>
        <v>961760.50889279926</v>
      </c>
      <c r="P574" s="391">
        <f t="shared" si="806"/>
        <v>1029689.8361000695</v>
      </c>
      <c r="Q574" s="27">
        <f t="shared" si="806"/>
        <v>906088.40765371127</v>
      </c>
      <c r="R574" s="27">
        <f t="shared" si="806"/>
        <v>1035220.4243153695</v>
      </c>
      <c r="S574" s="27">
        <f t="shared" si="806"/>
        <v>1214879.3365964284</v>
      </c>
      <c r="T574" s="27">
        <f t="shared" si="806"/>
        <v>1455858.1105157982</v>
      </c>
      <c r="U574" s="27">
        <f t="shared" si="806"/>
        <v>1577390.5684690203</v>
      </c>
      <c r="V574" s="27">
        <f t="shared" si="806"/>
        <v>1664962.5249679321</v>
      </c>
      <c r="W574" s="27">
        <f t="shared" si="806"/>
        <v>1549309.8018119605</v>
      </c>
      <c r="X574" s="27">
        <f t="shared" si="806"/>
        <v>1684608.9785280009</v>
      </c>
      <c r="Y574" s="27">
        <f t="shared" si="806"/>
        <v>1839765.0917676496</v>
      </c>
      <c r="Z574" s="27">
        <f t="shared" si="806"/>
        <v>1998775.986254069</v>
      </c>
      <c r="AA574" s="27">
        <f t="shared" si="806"/>
        <v>2198499.6164247221</v>
      </c>
      <c r="AB574" s="27">
        <f t="shared" ref="AB574" si="807">MIN(AB573,AB569)</f>
        <v>2411320.5185310924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454943.83653345448</v>
      </c>
      <c r="L575" s="77">
        <f t="shared" ref="L575:AA575" si="809">MIN(L573-L574,L570)</f>
        <v>299249.98546471214</v>
      </c>
      <c r="M575" s="77">
        <f t="shared" si="809"/>
        <v>184036.81897165277</v>
      </c>
      <c r="N575" s="77">
        <f t="shared" si="809"/>
        <v>94582.841179974377</v>
      </c>
      <c r="O575" s="77">
        <f t="shared" si="809"/>
        <v>0</v>
      </c>
      <c r="P575" s="396">
        <f t="shared" si="809"/>
        <v>842378.67269280308</v>
      </c>
      <c r="Q575" s="77">
        <f t="shared" si="809"/>
        <v>1518071.4241590877</v>
      </c>
      <c r="R575" s="77">
        <f t="shared" si="809"/>
        <v>1783049.3785645626</v>
      </c>
      <c r="S575" s="77">
        <f t="shared" si="809"/>
        <v>1852397.0611898797</v>
      </c>
      <c r="T575" s="77">
        <f t="shared" si="809"/>
        <v>1761209.6305206439</v>
      </c>
      <c r="U575" s="77">
        <f t="shared" si="809"/>
        <v>2124838.4594431901</v>
      </c>
      <c r="V575" s="77">
        <f t="shared" si="809"/>
        <v>2613161.8337104646</v>
      </c>
      <c r="W575" s="77">
        <f t="shared" si="809"/>
        <v>2811688.5476878919</v>
      </c>
      <c r="X575" s="77">
        <f t="shared" si="809"/>
        <v>3085801.8305157926</v>
      </c>
      <c r="Y575" s="77">
        <f t="shared" si="809"/>
        <v>3401803.3765757522</v>
      </c>
      <c r="Z575" s="77">
        <f t="shared" si="809"/>
        <v>3730687.4760788251</v>
      </c>
      <c r="AA575" s="77">
        <f t="shared" si="809"/>
        <v>4109614.0610027397</v>
      </c>
      <c r="AB575" s="77">
        <f t="shared" ref="AB575" si="810">MIN(AB573-AB574,AB570)</f>
        <v>4514186.3632833883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0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319894.26209559385</v>
      </c>
      <c r="R576" s="27">
        <f t="shared" si="812"/>
        <v>88656.854307701113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1095077.5718982099</v>
      </c>
      <c r="X576" s="27">
        <f t="shared" si="812"/>
        <v>965971.83234064723</v>
      </c>
      <c r="Y576" s="27">
        <f t="shared" si="812"/>
        <v>913513.54060102347</v>
      </c>
      <c r="Z576" s="27">
        <f t="shared" si="812"/>
        <v>1135355.159235795</v>
      </c>
      <c r="AA576" s="27">
        <f t="shared" si="812"/>
        <v>1169003.7547218055</v>
      </c>
      <c r="AB576" s="27">
        <f t="shared" ref="AB576" si="813">MIN(AB573-AB574-AB575,AB571)</f>
        <v>391301.15903889365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1098548.7336038675</v>
      </c>
      <c r="M579" s="27">
        <f t="shared" si="815"/>
        <v>1314821.3943265604</v>
      </c>
      <c r="N579" s="27">
        <f t="shared" si="815"/>
        <v>1577833.7575232035</v>
      </c>
      <c r="O579" s="27">
        <f t="shared" si="815"/>
        <v>1608120.2029626579</v>
      </c>
      <c r="P579" s="391">
        <f t="shared" si="815"/>
        <v>2016488.1301078256</v>
      </c>
      <c r="Q579" s="27">
        <f t="shared" si="815"/>
        <v>2240449.8206653004</v>
      </c>
      <c r="R579" s="27">
        <f t="shared" si="815"/>
        <v>2523613.7189976783</v>
      </c>
      <c r="S579" s="27">
        <f t="shared" si="815"/>
        <v>2761960.1974385912</v>
      </c>
      <c r="T579" s="27">
        <f t="shared" si="815"/>
        <v>3085993.4064173033</v>
      </c>
      <c r="U579" s="27">
        <f t="shared" si="815"/>
        <v>3469996.8758005616</v>
      </c>
      <c r="V579" s="27">
        <f t="shared" si="815"/>
        <v>3871463.8026477625</v>
      </c>
      <c r="W579" s="27">
        <f t="shared" si="815"/>
        <v>4293818.7082739938</v>
      </c>
      <c r="X579" s="27">
        <f t="shared" si="815"/>
        <v>4813168.5100800022</v>
      </c>
      <c r="Y579" s="27">
        <f t="shared" si="815"/>
        <v>5256471.6907647131</v>
      </c>
      <c r="Z579" s="27">
        <f t="shared" si="815"/>
        <v>5710788.5321544837</v>
      </c>
      <c r="AA579" s="27">
        <f t="shared" si="815"/>
        <v>6281427.4754992062</v>
      </c>
      <c r="AB579" s="27">
        <f t="shared" ref="AB579" si="816">AB563+AB574</f>
        <v>6889487.1958031207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1198671.9143966744</v>
      </c>
      <c r="L580" s="27">
        <f t="shared" ref="L580:AA580" si="818">L564+L575</f>
        <v>1020368.9762838441</v>
      </c>
      <c r="M580" s="27">
        <f t="shared" si="818"/>
        <v>929963.67135807755</v>
      </c>
      <c r="N580" s="27">
        <f t="shared" si="818"/>
        <v>902778.14481254783</v>
      </c>
      <c r="O580" s="27">
        <f t="shared" si="818"/>
        <v>1044585.4019935898</v>
      </c>
      <c r="P580" s="391">
        <f t="shared" si="818"/>
        <v>2465883.3355179029</v>
      </c>
      <c r="Q580" s="27">
        <f t="shared" si="818"/>
        <v>3753676.5963285575</v>
      </c>
      <c r="R580" s="27">
        <f t="shared" si="818"/>
        <v>4346637.4577874616</v>
      </c>
      <c r="S580" s="27">
        <f t="shared" si="818"/>
        <v>4617621.4073942043</v>
      </c>
      <c r="T580" s="27">
        <f t="shared" si="818"/>
        <v>4648153.0143571608</v>
      </c>
      <c r="U580" s="27">
        <f t="shared" si="818"/>
        <v>5446143.0972048342</v>
      </c>
      <c r="V580" s="27">
        <f t="shared" si="818"/>
        <v>6520840.0988460071</v>
      </c>
      <c r="W580" s="27">
        <f t="shared" si="818"/>
        <v>7792425.2940131389</v>
      </c>
      <c r="X580" s="27">
        <f t="shared" si="818"/>
        <v>8816576.6586165521</v>
      </c>
      <c r="Y580" s="27">
        <f t="shared" si="818"/>
        <v>9719438.2187878639</v>
      </c>
      <c r="Z580" s="27">
        <f t="shared" si="818"/>
        <v>10659107.07451093</v>
      </c>
      <c r="AA580" s="27">
        <f t="shared" si="818"/>
        <v>11741754.46000783</v>
      </c>
      <c r="AB580" s="27">
        <f t="shared" ref="AB580" si="819">AB564+AB575</f>
        <v>12897675.323666824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490026.23982952168</v>
      </c>
      <c r="L581" s="27">
        <f t="shared" ref="L581:AA581" si="820">L565+L576</f>
        <v>572171.32015060191</v>
      </c>
      <c r="M581" s="27">
        <f t="shared" si="820"/>
        <v>695990.98791587725</v>
      </c>
      <c r="N581" s="27">
        <f t="shared" si="820"/>
        <v>856364.17068666429</v>
      </c>
      <c r="O581" s="27">
        <f t="shared" si="820"/>
        <v>95181.563308893659</v>
      </c>
      <c r="P581" s="391">
        <f t="shared" si="820"/>
        <v>866395.70235390856</v>
      </c>
      <c r="Q581" s="27">
        <f t="shared" si="820"/>
        <v>1846028.1370301219</v>
      </c>
      <c r="R581" s="27">
        <f t="shared" si="820"/>
        <v>1435253.5580366729</v>
      </c>
      <c r="S581" s="27">
        <f t="shared" si="820"/>
        <v>1384065.2459852272</v>
      </c>
      <c r="T581" s="27">
        <f t="shared" si="820"/>
        <v>1457475.6964725128</v>
      </c>
      <c r="U581" s="27">
        <f t="shared" si="820"/>
        <v>1661657.2496009227</v>
      </c>
      <c r="V581" s="27">
        <f t="shared" si="820"/>
        <v>1830908.5518730804</v>
      </c>
      <c r="W581" s="27">
        <f t="shared" si="820"/>
        <v>3502544.3445644742</v>
      </c>
      <c r="X581" s="27">
        <f t="shared" si="820"/>
        <v>2759919.5209732777</v>
      </c>
      <c r="Y581" s="27">
        <f t="shared" si="820"/>
        <v>2610038.6874314961</v>
      </c>
      <c r="Z581" s="27">
        <f t="shared" si="820"/>
        <v>3243871.8835308435</v>
      </c>
      <c r="AA581" s="27">
        <f t="shared" si="820"/>
        <v>3340010.727776587</v>
      </c>
      <c r="AB581" s="27">
        <f t="shared" ref="AB581" si="821">AB565+AB576</f>
        <v>1118003.3115396963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2920870.082070143</v>
      </c>
      <c r="L585" s="27">
        <f t="shared" ref="L585:AA585" si="823">L422</f>
        <v>5868372.334886685</v>
      </c>
      <c r="M585" s="27">
        <f t="shared" si="823"/>
        <v>3446743.8440001966</v>
      </c>
      <c r="N585" s="27">
        <f t="shared" si="823"/>
        <v>7335781.5198523905</v>
      </c>
      <c r="O585" s="27">
        <f t="shared" si="823"/>
        <v>7361227.6339074457</v>
      </c>
      <c r="P585" s="391">
        <f t="shared" si="823"/>
        <v>21174541.145432256</v>
      </c>
      <c r="Q585" s="27">
        <f t="shared" si="823"/>
        <v>10665616.577831279</v>
      </c>
      <c r="R585" s="27">
        <f t="shared" si="823"/>
        <v>23057032.344557345</v>
      </c>
      <c r="S585" s="27">
        <f t="shared" si="823"/>
        <v>8849888.9575857818</v>
      </c>
      <c r="T585" s="27">
        <f t="shared" si="823"/>
        <v>13974457.166904977</v>
      </c>
      <c r="U585" s="27">
        <f t="shared" si="823"/>
        <v>15829095.117340855</v>
      </c>
      <c r="V585" s="27">
        <f t="shared" si="823"/>
        <v>32523997.195297673</v>
      </c>
      <c r="W585" s="27">
        <f t="shared" si="823"/>
        <v>17117263.677874334</v>
      </c>
      <c r="X585" s="27">
        <f t="shared" si="823"/>
        <v>35894092.1825504</v>
      </c>
      <c r="Y585" s="27">
        <f t="shared" si="823"/>
        <v>30645609.022191986</v>
      </c>
      <c r="Z585" s="27">
        <f t="shared" si="823"/>
        <v>34988577.910646141</v>
      </c>
      <c r="AA585" s="27">
        <f t="shared" si="823"/>
        <v>37638113.858379543</v>
      </c>
      <c r="AB585" s="27">
        <f t="shared" ref="AB585" si="824">AB422</f>
        <v>30764878.134105999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9709034.2504997067</v>
      </c>
      <c r="M586" s="27">
        <f t="shared" si="826"/>
        <v>12353736.867343014</v>
      </c>
      <c r="N586" s="27">
        <f t="shared" si="826"/>
        <v>18161055.10713926</v>
      </c>
      <c r="O586" s="27">
        <f t="shared" si="826"/>
        <v>20086611.663404297</v>
      </c>
      <c r="P586" s="391">
        <f t="shared" si="826"/>
        <v>25306780.98072603</v>
      </c>
      <c r="Q586" s="27">
        <f t="shared" si="826"/>
        <v>18391084.097142804</v>
      </c>
      <c r="R586" s="27">
        <f t="shared" si="826"/>
        <v>23057032.344557345</v>
      </c>
      <c r="S586" s="27">
        <f t="shared" si="826"/>
        <v>16900803.76224307</v>
      </c>
      <c r="T586" s="27">
        <f t="shared" si="826"/>
        <v>23743970.463297743</v>
      </c>
      <c r="U586" s="27">
        <f t="shared" si="826"/>
        <v>28565336.083152011</v>
      </c>
      <c r="V586" s="27">
        <f t="shared" si="826"/>
        <v>33493079.127580013</v>
      </c>
      <c r="W586" s="27">
        <f t="shared" si="826"/>
        <v>26538366.049812853</v>
      </c>
      <c r="X586" s="27">
        <f t="shared" si="826"/>
        <v>35894092.1825504</v>
      </c>
      <c r="Y586" s="27">
        <f t="shared" si="826"/>
        <v>30645609.022191986</v>
      </c>
      <c r="Z586" s="27">
        <f t="shared" si="826"/>
        <v>34988577.910646148</v>
      </c>
      <c r="AA586" s="27">
        <f t="shared" si="826"/>
        <v>37638113.858379543</v>
      </c>
      <c r="AB586" s="27">
        <f t="shared" ref="AB586" si="827">SUM(AB587:AB589)</f>
        <v>30764878.134105999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703563.00706638023</v>
      </c>
      <c r="M587" s="27">
        <f t="shared" si="829"/>
        <v>850453.28427519382</v>
      </c>
      <c r="N587" s="27">
        <f t="shared" si="829"/>
        <v>994963.70007085754</v>
      </c>
      <c r="O587" s="27">
        <f t="shared" si="829"/>
        <v>1162785.392688324</v>
      </c>
      <c r="P587" s="391">
        <f t="shared" si="829"/>
        <v>1312236.4114660809</v>
      </c>
      <c r="Q587" s="27">
        <f t="shared" si="829"/>
        <v>1621434.6224281604</v>
      </c>
      <c r="R587" s="27">
        <f t="shared" si="829"/>
        <v>1756705.2883305603</v>
      </c>
      <c r="S587" s="27">
        <f t="shared" si="829"/>
        <v>2025709.8891618024</v>
      </c>
      <c r="T587" s="27">
        <f t="shared" si="829"/>
        <v>2194346.8577915006</v>
      </c>
      <c r="U587" s="27">
        <f t="shared" si="829"/>
        <v>2432814.1793114296</v>
      </c>
      <c r="V587" s="27">
        <f t="shared" si="829"/>
        <v>2678796.0591992647</v>
      </c>
      <c r="W587" s="27">
        <f t="shared" si="829"/>
        <v>3111475.1036189357</v>
      </c>
      <c r="X587" s="27">
        <f t="shared" si="829"/>
        <v>3327202.3463351787</v>
      </c>
      <c r="Y587" s="27">
        <f t="shared" si="829"/>
        <v>3710820.5225115828</v>
      </c>
      <c r="Z587" s="27">
        <f t="shared" si="829"/>
        <v>4023562.907454561</v>
      </c>
      <c r="AA587" s="27">
        <f t="shared" si="829"/>
        <v>4416645.0616576308</v>
      </c>
      <c r="AB587" s="27">
        <f t="shared" ref="AB587" si="830">AB29</f>
        <v>4837618.8205196485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2655033.9512657141</v>
      </c>
      <c r="M588" s="27">
        <f t="shared" si="832"/>
        <v>3223127.4701578221</v>
      </c>
      <c r="N588" s="27">
        <f t="shared" si="832"/>
        <v>3803035.687981457</v>
      </c>
      <c r="O588" s="27">
        <f t="shared" si="832"/>
        <v>4483484.9977517631</v>
      </c>
      <c r="P588" s="391">
        <f t="shared" si="832"/>
        <v>5150906.9255590765</v>
      </c>
      <c r="Q588" s="27">
        <f t="shared" si="832"/>
        <v>6481380.8455274953</v>
      </c>
      <c r="R588" s="27">
        <f t="shared" si="832"/>
        <v>7218981.2734570177</v>
      </c>
      <c r="S588" s="27">
        <f t="shared" si="832"/>
        <v>8638554.4434751533</v>
      </c>
      <c r="T588" s="27">
        <f t="shared" si="832"/>
        <v>9271849.2326909881</v>
      </c>
      <c r="U588" s="27">
        <f t="shared" si="832"/>
        <v>10186003.829788724</v>
      </c>
      <c r="V588" s="27">
        <f t="shared" si="832"/>
        <v>11318809.10159296</v>
      </c>
      <c r="W588" s="27">
        <f t="shared" si="832"/>
        <v>13472299.896671062</v>
      </c>
      <c r="X588" s="27">
        <f t="shared" si="832"/>
        <v>14541010.995605186</v>
      </c>
      <c r="Y588" s="27">
        <f t="shared" si="832"/>
        <v>16370549.276674926</v>
      </c>
      <c r="Z588" s="27">
        <f t="shared" si="832"/>
        <v>17917689.64644593</v>
      </c>
      <c r="AA588" s="27">
        <f t="shared" si="832"/>
        <v>19686557.772159137</v>
      </c>
      <c r="AB588" s="27">
        <f t="shared" ref="AB588" si="833">AB15</f>
        <v>21583158.70656161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6350437.2921676124</v>
      </c>
      <c r="M589" s="27">
        <f t="shared" si="835"/>
        <v>8280156.1129099978</v>
      </c>
      <c r="N589" s="27">
        <f t="shared" si="835"/>
        <v>13363055.719086943</v>
      </c>
      <c r="O589" s="27">
        <f t="shared" si="835"/>
        <v>14440341.272964209</v>
      </c>
      <c r="P589" s="391">
        <f t="shared" si="835"/>
        <v>18843637.643700872</v>
      </c>
      <c r="Q589" s="27">
        <f t="shared" si="835"/>
        <v>10288268.62918715</v>
      </c>
      <c r="R589" s="27">
        <f t="shared" si="835"/>
        <v>14081345.782769768</v>
      </c>
      <c r="S589" s="27">
        <f t="shared" si="835"/>
        <v>6236539.4296061136</v>
      </c>
      <c r="T589" s="27">
        <f t="shared" si="835"/>
        <v>12277774.372815255</v>
      </c>
      <c r="U589" s="27">
        <f t="shared" si="835"/>
        <v>15946518.074051859</v>
      </c>
      <c r="V589" s="27">
        <f t="shared" si="835"/>
        <v>19495473.966787789</v>
      </c>
      <c r="W589" s="27">
        <f t="shared" si="835"/>
        <v>9954591.0495228525</v>
      </c>
      <c r="X589" s="27">
        <f t="shared" si="835"/>
        <v>18025878.840610038</v>
      </c>
      <c r="Y589" s="27">
        <f t="shared" si="835"/>
        <v>10564239.223005475</v>
      </c>
      <c r="Z589" s="27">
        <f t="shared" si="835"/>
        <v>13047325.356745655</v>
      </c>
      <c r="AA589" s="27">
        <f t="shared" si="835"/>
        <v>13534911.024562776</v>
      </c>
      <c r="AB589" s="27">
        <f t="shared" ref="AB589" si="836">AB104</f>
        <v>4344100.6070247404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0.47507889304112189</v>
      </c>
      <c r="L592" s="76">
        <f t="shared" ref="L592:AA592" si="841">L585/L586</f>
        <v>0.60442389876054359</v>
      </c>
      <c r="M592" s="76">
        <f t="shared" si="841"/>
        <v>0.27900414919081135</v>
      </c>
      <c r="N592" s="76">
        <f t="shared" si="841"/>
        <v>0.40392925832644133</v>
      </c>
      <c r="O592" s="76">
        <f t="shared" si="841"/>
        <v>0.36647433411175223</v>
      </c>
      <c r="P592" s="390">
        <f t="shared" si="841"/>
        <v>0.83671412660342137</v>
      </c>
      <c r="Q592" s="76">
        <f t="shared" si="841"/>
        <v>0.57993408770765531</v>
      </c>
      <c r="R592" s="76">
        <f t="shared" si="841"/>
        <v>1</v>
      </c>
      <c r="S592" s="76">
        <f t="shared" si="841"/>
        <v>0.52363716436710028</v>
      </c>
      <c r="T592" s="76">
        <f t="shared" si="841"/>
        <v>0.58854761416191959</v>
      </c>
      <c r="U592" s="76">
        <f t="shared" si="841"/>
        <v>0.55413649155967537</v>
      </c>
      <c r="V592" s="76">
        <f t="shared" si="841"/>
        <v>0.97106620360012386</v>
      </c>
      <c r="W592" s="76">
        <f t="shared" si="841"/>
        <v>0.64500066227683384</v>
      </c>
      <c r="X592" s="76">
        <f t="shared" si="841"/>
        <v>1</v>
      </c>
      <c r="Y592" s="76">
        <f t="shared" si="841"/>
        <v>1</v>
      </c>
      <c r="Z592" s="76">
        <f t="shared" si="841"/>
        <v>0.99999999999999978</v>
      </c>
      <c r="AA592" s="76">
        <f t="shared" si="841"/>
        <v>1</v>
      </c>
      <c r="AB592" s="76">
        <f t="shared" ref="AB592" si="842">AB585/AB586</f>
        <v>1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145077.66337593639</v>
      </c>
      <c r="L594" s="27">
        <f t="shared" ref="L594:AA594" si="844">L587*L$591*L$592</f>
        <v>212625.1478773767</v>
      </c>
      <c r="M594" s="27">
        <f t="shared" si="844"/>
        <v>118639.99750286584</v>
      </c>
      <c r="N594" s="27">
        <f t="shared" si="844"/>
        <v>200947.47471567665</v>
      </c>
      <c r="O594" s="27">
        <f t="shared" si="844"/>
        <v>213065.50125016292</v>
      </c>
      <c r="P594" s="391">
        <f t="shared" si="844"/>
        <v>548983.37145852484</v>
      </c>
      <c r="Q594" s="27">
        <f t="shared" si="844"/>
        <v>470162.60426774085</v>
      </c>
      <c r="R594" s="27">
        <f t="shared" si="844"/>
        <v>878352.64416528016</v>
      </c>
      <c r="S594" s="27">
        <f t="shared" si="844"/>
        <v>530368.49109553965</v>
      </c>
      <c r="T594" s="27">
        <f t="shared" si="844"/>
        <v>645738.80389844638</v>
      </c>
      <c r="U594" s="27">
        <f t="shared" si="844"/>
        <v>674055.55697013333</v>
      </c>
      <c r="V594" s="27">
        <f t="shared" si="844"/>
        <v>1300644.1597128012</v>
      </c>
      <c r="W594" s="27">
        <f t="shared" si="844"/>
        <v>1003451.7512460469</v>
      </c>
      <c r="X594" s="27">
        <f t="shared" si="844"/>
        <v>1663601.1731675894</v>
      </c>
      <c r="Y594" s="27">
        <f t="shared" si="844"/>
        <v>1855410.2612557914</v>
      </c>
      <c r="Z594" s="27">
        <f t="shared" si="844"/>
        <v>2011781.45372728</v>
      </c>
      <c r="AA594" s="27">
        <f t="shared" si="844"/>
        <v>2208322.5308288154</v>
      </c>
      <c r="AB594" s="27">
        <f t="shared" ref="AB594" si="845">AB587*AB$591*AB$592</f>
        <v>2418809.4102598242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552281.66285164899</v>
      </c>
      <c r="L595" s="27">
        <f t="shared" ref="L595:AA595" si="847">L588*L$591*L$592</f>
        <v>802382.98608281696</v>
      </c>
      <c r="M595" s="27">
        <f t="shared" si="847"/>
        <v>449632.96877245768</v>
      </c>
      <c r="N595" s="27">
        <f t="shared" si="847"/>
        <v>768078.69241766876</v>
      </c>
      <c r="O595" s="27">
        <f t="shared" si="847"/>
        <v>821541.08952555421</v>
      </c>
      <c r="P595" s="391">
        <f t="shared" si="847"/>
        <v>2154918.2947173384</v>
      </c>
      <c r="Q595" s="27">
        <f t="shared" si="847"/>
        <v>1879386.8438684298</v>
      </c>
      <c r="R595" s="27">
        <f t="shared" si="847"/>
        <v>3609490.6367285089</v>
      </c>
      <c r="S595" s="27">
        <f t="shared" si="847"/>
        <v>2261734.0765060717</v>
      </c>
      <c r="T595" s="27">
        <f t="shared" si="847"/>
        <v>2728462.372384653</v>
      </c>
      <c r="U595" s="27">
        <f t="shared" si="847"/>
        <v>2822218.21262627</v>
      </c>
      <c r="V595" s="27">
        <f t="shared" si="847"/>
        <v>5495656.4917792017</v>
      </c>
      <c r="W595" s="27">
        <f t="shared" si="847"/>
        <v>4344821.177872478</v>
      </c>
      <c r="X595" s="27">
        <f t="shared" si="847"/>
        <v>7270505.4978025928</v>
      </c>
      <c r="Y595" s="27">
        <f t="shared" si="847"/>
        <v>8185274.6383374631</v>
      </c>
      <c r="Z595" s="27">
        <f t="shared" si="847"/>
        <v>8958844.8232229631</v>
      </c>
      <c r="AA595" s="27">
        <f t="shared" si="847"/>
        <v>9843278.8860795684</v>
      </c>
      <c r="AB595" s="27">
        <f t="shared" ref="AB595" si="848">AB588*AB$591*AB$592</f>
        <v>10791579.353280805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763075.71480748605</v>
      </c>
      <c r="L596" s="27">
        <f t="shared" ref="L596:AA596" si="849">L589*L$591*L$592</f>
        <v>1919178.0334831488</v>
      </c>
      <c r="M596" s="27">
        <f t="shared" si="849"/>
        <v>1155098.9557247749</v>
      </c>
      <c r="N596" s="27">
        <f t="shared" si="849"/>
        <v>2698864.5927928495</v>
      </c>
      <c r="O596" s="27">
        <f t="shared" si="849"/>
        <v>2646007.2261780058</v>
      </c>
      <c r="P596" s="391">
        <f t="shared" si="849"/>
        <v>7883368.9065402644</v>
      </c>
      <c r="Q596" s="27">
        <f t="shared" si="849"/>
        <v>2983258.8407794698</v>
      </c>
      <c r="R596" s="27">
        <f t="shared" si="849"/>
        <v>7040672.8913848838</v>
      </c>
      <c r="S596" s="27">
        <f t="shared" si="849"/>
        <v>1632841.9111912791</v>
      </c>
      <c r="T596" s="27">
        <f t="shared" si="849"/>
        <v>3613027.4071693886</v>
      </c>
      <c r="U596" s="27">
        <f t="shared" si="849"/>
        <v>4418273.7890740242</v>
      </c>
      <c r="V596" s="27">
        <f t="shared" si="849"/>
        <v>9465697.9461568333</v>
      </c>
      <c r="W596" s="27">
        <f t="shared" si="849"/>
        <v>3210358.9098186414</v>
      </c>
      <c r="X596" s="27">
        <f t="shared" si="849"/>
        <v>9012939.4203050192</v>
      </c>
      <c r="Y596" s="27">
        <f t="shared" si="849"/>
        <v>5282119.6115027377</v>
      </c>
      <c r="Z596" s="27">
        <f t="shared" si="849"/>
        <v>6523662.6783728255</v>
      </c>
      <c r="AA596" s="27">
        <f t="shared" si="849"/>
        <v>6767455.512281388</v>
      </c>
      <c r="AB596" s="27">
        <f t="shared" ref="AB596" si="850">AB589*AB$591*AB$592</f>
        <v>2172050.3035123702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1460435.0410350715</v>
      </c>
      <c r="L597" s="27">
        <f t="shared" ref="L597:AA597" si="852">SUM(L594:L596)</f>
        <v>2934186.1674433425</v>
      </c>
      <c r="M597" s="27">
        <f t="shared" si="852"/>
        <v>1723371.9220000985</v>
      </c>
      <c r="N597" s="27">
        <f t="shared" si="852"/>
        <v>3667890.7599261948</v>
      </c>
      <c r="O597" s="27">
        <f t="shared" si="852"/>
        <v>3680613.8169537229</v>
      </c>
      <c r="P597" s="391">
        <f t="shared" si="852"/>
        <v>10587270.572716128</v>
      </c>
      <c r="Q597" s="27">
        <f t="shared" si="852"/>
        <v>5332808.2889156397</v>
      </c>
      <c r="R597" s="27">
        <f t="shared" si="852"/>
        <v>11528516.172278672</v>
      </c>
      <c r="S597" s="27">
        <f t="shared" si="852"/>
        <v>4424944.4787928909</v>
      </c>
      <c r="T597" s="27">
        <f t="shared" si="852"/>
        <v>6987228.5834524874</v>
      </c>
      <c r="U597" s="27">
        <f t="shared" si="852"/>
        <v>7914547.5586704277</v>
      </c>
      <c r="V597" s="27">
        <f t="shared" si="852"/>
        <v>16261998.597648837</v>
      </c>
      <c r="W597" s="27">
        <f t="shared" si="852"/>
        <v>8558631.8389371671</v>
      </c>
      <c r="X597" s="27">
        <f t="shared" si="852"/>
        <v>17947046.0912752</v>
      </c>
      <c r="Y597" s="27">
        <f t="shared" si="852"/>
        <v>15322804.511095993</v>
      </c>
      <c r="Z597" s="27">
        <f t="shared" si="852"/>
        <v>17494288.95532307</v>
      </c>
      <c r="AA597" s="27">
        <f t="shared" si="852"/>
        <v>18819056.929189771</v>
      </c>
      <c r="AB597" s="27">
        <f t="shared" ref="AB597" si="853">SUM(AB594:AB596)</f>
        <v>15382439.067053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4687743.9769229377</v>
      </c>
      <c r="L599" s="27">
        <f t="shared" ref="L599:AA599" si="855">SUM(L600:L602)</f>
        <v>6774848.0830563642</v>
      </c>
      <c r="M599" s="27">
        <f t="shared" si="855"/>
        <v>10630364.945342915</v>
      </c>
      <c r="N599" s="27">
        <f t="shared" si="855"/>
        <v>14493164.347213063</v>
      </c>
      <c r="O599" s="27">
        <f t="shared" si="855"/>
        <v>16405997.846450575</v>
      </c>
      <c r="P599" s="391">
        <f t="shared" si="855"/>
        <v>14719510.408009902</v>
      </c>
      <c r="Q599" s="27">
        <f t="shared" si="855"/>
        <v>13058275.808227165</v>
      </c>
      <c r="R599" s="27">
        <f t="shared" si="855"/>
        <v>11528516.172278672</v>
      </c>
      <c r="S599" s="27">
        <f t="shared" si="855"/>
        <v>12475859.283450179</v>
      </c>
      <c r="T599" s="27">
        <f t="shared" si="855"/>
        <v>16756741.879845256</v>
      </c>
      <c r="U599" s="27">
        <f t="shared" si="855"/>
        <v>20650788.524481587</v>
      </c>
      <c r="V599" s="27">
        <f t="shared" si="855"/>
        <v>17231080.529931176</v>
      </c>
      <c r="W599" s="27">
        <f t="shared" si="855"/>
        <v>17979734.210875683</v>
      </c>
      <c r="X599" s="27">
        <f t="shared" si="855"/>
        <v>17947046.0912752</v>
      </c>
      <c r="Y599" s="27">
        <f t="shared" si="855"/>
        <v>15322804.511095993</v>
      </c>
      <c r="Z599" s="27">
        <f t="shared" si="855"/>
        <v>17494288.955323078</v>
      </c>
      <c r="AA599" s="27">
        <f t="shared" si="855"/>
        <v>18819056.929189771</v>
      </c>
      <c r="AB599" s="27">
        <f t="shared" ref="AB599" si="856">SUM(AB600:AB602)</f>
        <v>15382439.067053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465674.21594773099</v>
      </c>
      <c r="L600" s="27">
        <f t="shared" ref="L600:AA600" si="858">L587-L594</f>
        <v>490937.85918900353</v>
      </c>
      <c r="M600" s="27">
        <f t="shared" si="858"/>
        <v>731813.28677232796</v>
      </c>
      <c r="N600" s="27">
        <f t="shared" si="858"/>
        <v>794016.22535518091</v>
      </c>
      <c r="O600" s="27">
        <f t="shared" si="858"/>
        <v>949719.89143816102</v>
      </c>
      <c r="P600" s="391">
        <f t="shared" si="858"/>
        <v>763253.04000755609</v>
      </c>
      <c r="Q600" s="27">
        <f t="shared" si="858"/>
        <v>1151272.0181604195</v>
      </c>
      <c r="R600" s="27">
        <f t="shared" si="858"/>
        <v>878352.64416528016</v>
      </c>
      <c r="S600" s="27">
        <f t="shared" si="858"/>
        <v>1495341.3980662627</v>
      </c>
      <c r="T600" s="27">
        <f t="shared" si="858"/>
        <v>1548608.0538930544</v>
      </c>
      <c r="U600" s="27">
        <f t="shared" si="858"/>
        <v>1758758.6223412962</v>
      </c>
      <c r="V600" s="27">
        <f t="shared" si="858"/>
        <v>1378151.8994864635</v>
      </c>
      <c r="W600" s="27">
        <f t="shared" si="858"/>
        <v>2108023.3523728889</v>
      </c>
      <c r="X600" s="27">
        <f t="shared" si="858"/>
        <v>1663601.1731675894</v>
      </c>
      <c r="Y600" s="27">
        <f t="shared" si="858"/>
        <v>1855410.2612557914</v>
      </c>
      <c r="Z600" s="27">
        <f t="shared" si="858"/>
        <v>2011781.453727281</v>
      </c>
      <c r="AA600" s="27">
        <f t="shared" si="858"/>
        <v>2208322.5308288154</v>
      </c>
      <c r="AB600" s="27">
        <f t="shared" ref="AB600" si="859">AB587-AB594</f>
        <v>2418809.4102598242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1772728.6499253684</v>
      </c>
      <c r="L601" s="27">
        <f t="shared" ref="L601:AA601" si="861">L588-L595</f>
        <v>1852650.9651828972</v>
      </c>
      <c r="M601" s="27">
        <f t="shared" si="861"/>
        <v>2773494.5013853647</v>
      </c>
      <c r="N601" s="27">
        <f t="shared" si="861"/>
        <v>3034956.9955637883</v>
      </c>
      <c r="O601" s="27">
        <f t="shared" si="861"/>
        <v>3661943.9082262088</v>
      </c>
      <c r="P601" s="391">
        <f t="shared" si="861"/>
        <v>2995988.6308417381</v>
      </c>
      <c r="Q601" s="27">
        <f t="shared" si="861"/>
        <v>4601994.0016590655</v>
      </c>
      <c r="R601" s="27">
        <f t="shared" si="861"/>
        <v>3609490.6367285089</v>
      </c>
      <c r="S601" s="27">
        <f t="shared" si="861"/>
        <v>6376820.3669690816</v>
      </c>
      <c r="T601" s="27">
        <f t="shared" si="861"/>
        <v>6543386.8603063356</v>
      </c>
      <c r="U601" s="27">
        <f t="shared" si="861"/>
        <v>7363785.6171624539</v>
      </c>
      <c r="V601" s="27">
        <f t="shared" si="861"/>
        <v>5823152.6098137582</v>
      </c>
      <c r="W601" s="27">
        <f t="shared" si="861"/>
        <v>9127478.7187985852</v>
      </c>
      <c r="X601" s="27">
        <f t="shared" si="861"/>
        <v>7270505.4978025928</v>
      </c>
      <c r="Y601" s="27">
        <f t="shared" si="861"/>
        <v>8185274.6383374631</v>
      </c>
      <c r="Z601" s="27">
        <f t="shared" si="861"/>
        <v>8958844.8232229669</v>
      </c>
      <c r="AA601" s="27">
        <f t="shared" si="861"/>
        <v>9843278.8860795684</v>
      </c>
      <c r="AB601" s="27">
        <f t="shared" ref="AB601" si="862">AB588-AB595</f>
        <v>10791579.353280805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2449341.1110498384</v>
      </c>
      <c r="L602" s="27">
        <f t="shared" ref="L602:AA602" si="863">L589-L596</f>
        <v>4431259.2586844638</v>
      </c>
      <c r="M602" s="27">
        <f t="shared" si="863"/>
        <v>7125057.157185223</v>
      </c>
      <c r="N602" s="27">
        <f t="shared" si="863"/>
        <v>10664191.126294093</v>
      </c>
      <c r="O602" s="27">
        <f t="shared" si="863"/>
        <v>11794334.046786204</v>
      </c>
      <c r="P602" s="391">
        <f t="shared" si="863"/>
        <v>10960268.737160608</v>
      </c>
      <c r="Q602" s="27">
        <f t="shared" si="863"/>
        <v>7305009.7884076796</v>
      </c>
      <c r="R602" s="27">
        <f t="shared" si="863"/>
        <v>7040672.8913848838</v>
      </c>
      <c r="S602" s="27">
        <f t="shared" si="863"/>
        <v>4603697.5184148345</v>
      </c>
      <c r="T602" s="27">
        <f t="shared" si="863"/>
        <v>8664746.9656458665</v>
      </c>
      <c r="U602" s="27">
        <f t="shared" si="863"/>
        <v>11528244.284977835</v>
      </c>
      <c r="V602" s="27">
        <f t="shared" si="863"/>
        <v>10029776.020630956</v>
      </c>
      <c r="W602" s="27">
        <f t="shared" si="863"/>
        <v>6744232.1397042107</v>
      </c>
      <c r="X602" s="27">
        <f t="shared" si="863"/>
        <v>9012939.4203050192</v>
      </c>
      <c r="Y602" s="27">
        <f t="shared" si="863"/>
        <v>5282119.6115027377</v>
      </c>
      <c r="Z602" s="27">
        <f t="shared" si="863"/>
        <v>6523662.6783728292</v>
      </c>
      <c r="AA602" s="27">
        <f t="shared" si="863"/>
        <v>6767455.512281388</v>
      </c>
      <c r="AB602" s="27">
        <f t="shared" ref="AB602" si="864">AB589-AB596</f>
        <v>2172050.3035123702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1460435.0410350715</v>
      </c>
      <c r="L604" s="27">
        <f t="shared" ref="L604:AA604" si="866">L585-L597</f>
        <v>2934186.1674433425</v>
      </c>
      <c r="M604" s="27">
        <f t="shared" si="866"/>
        <v>1723371.922000098</v>
      </c>
      <c r="N604" s="27">
        <f t="shared" si="866"/>
        <v>3667890.7599261957</v>
      </c>
      <c r="O604" s="27">
        <f t="shared" si="866"/>
        <v>3680613.8169537229</v>
      </c>
      <c r="P604" s="391">
        <f t="shared" si="866"/>
        <v>10587270.572716128</v>
      </c>
      <c r="Q604" s="27">
        <f t="shared" si="866"/>
        <v>5332808.2889156397</v>
      </c>
      <c r="R604" s="27">
        <f t="shared" si="866"/>
        <v>11528516.172278672</v>
      </c>
      <c r="S604" s="27">
        <f t="shared" si="866"/>
        <v>4424944.4787928909</v>
      </c>
      <c r="T604" s="27">
        <f t="shared" si="866"/>
        <v>6987228.5834524892</v>
      </c>
      <c r="U604" s="27">
        <f t="shared" si="866"/>
        <v>7914547.5586704277</v>
      </c>
      <c r="V604" s="27">
        <f t="shared" si="866"/>
        <v>16261998.597648837</v>
      </c>
      <c r="W604" s="27">
        <f t="shared" si="866"/>
        <v>8558631.8389371671</v>
      </c>
      <c r="X604" s="27">
        <f t="shared" si="866"/>
        <v>17947046.0912752</v>
      </c>
      <c r="Y604" s="27">
        <f t="shared" si="866"/>
        <v>15322804.511095993</v>
      </c>
      <c r="Z604" s="27">
        <f t="shared" si="866"/>
        <v>17494288.95532307</v>
      </c>
      <c r="AA604" s="27">
        <f t="shared" si="866"/>
        <v>18819056.929189771</v>
      </c>
      <c r="AB604" s="27">
        <f t="shared" ref="AB604" si="867">AB585-AB597</f>
        <v>15382439.067053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465674.21594773099</v>
      </c>
      <c r="L605" s="27">
        <f t="shared" ref="L605:AA605" si="869">MIN(L604,L600)</f>
        <v>490937.85918900353</v>
      </c>
      <c r="M605" s="27">
        <f t="shared" si="869"/>
        <v>731813.28677232796</v>
      </c>
      <c r="N605" s="27">
        <f t="shared" si="869"/>
        <v>794016.22535518091</v>
      </c>
      <c r="O605" s="27">
        <f t="shared" si="869"/>
        <v>949719.89143816102</v>
      </c>
      <c r="P605" s="391">
        <f t="shared" si="869"/>
        <v>763253.04000755609</v>
      </c>
      <c r="Q605" s="27">
        <f t="shared" si="869"/>
        <v>1151272.0181604195</v>
      </c>
      <c r="R605" s="27">
        <f t="shared" si="869"/>
        <v>878352.64416528016</v>
      </c>
      <c r="S605" s="27">
        <f t="shared" si="869"/>
        <v>1495341.3980662627</v>
      </c>
      <c r="T605" s="27">
        <f t="shared" si="869"/>
        <v>1548608.0538930544</v>
      </c>
      <c r="U605" s="27">
        <f t="shared" si="869"/>
        <v>1758758.6223412962</v>
      </c>
      <c r="V605" s="27">
        <f t="shared" si="869"/>
        <v>1378151.8994864635</v>
      </c>
      <c r="W605" s="27">
        <f t="shared" si="869"/>
        <v>2108023.3523728889</v>
      </c>
      <c r="X605" s="27">
        <f t="shared" si="869"/>
        <v>1663601.1731675894</v>
      </c>
      <c r="Y605" s="27">
        <f t="shared" si="869"/>
        <v>1855410.2612557914</v>
      </c>
      <c r="Z605" s="27">
        <f t="shared" si="869"/>
        <v>2011781.453727281</v>
      </c>
      <c r="AA605" s="27">
        <f t="shared" si="869"/>
        <v>2208322.5308288154</v>
      </c>
      <c r="AB605" s="27">
        <f t="shared" ref="AB605" si="870">MIN(AB604,AB600)</f>
        <v>2418809.4102598242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994760.82508734055</v>
      </c>
      <c r="L606" s="27">
        <f t="shared" ref="L606:AA606" si="872">MIN(L604-L605,L601)</f>
        <v>1852650.9651828972</v>
      </c>
      <c r="M606" s="27">
        <f t="shared" si="872"/>
        <v>991558.63522777008</v>
      </c>
      <c r="N606" s="27">
        <f t="shared" si="872"/>
        <v>2873874.5345710148</v>
      </c>
      <c r="O606" s="27">
        <f t="shared" si="872"/>
        <v>2730893.9255155618</v>
      </c>
      <c r="P606" s="391">
        <f t="shared" si="872"/>
        <v>2995988.6308417381</v>
      </c>
      <c r="Q606" s="27">
        <f t="shared" si="872"/>
        <v>4181536.2707552202</v>
      </c>
      <c r="R606" s="27">
        <f t="shared" si="872"/>
        <v>3609490.6367285089</v>
      </c>
      <c r="S606" s="27">
        <f t="shared" si="872"/>
        <v>2929603.0807266282</v>
      </c>
      <c r="T606" s="27">
        <f t="shared" si="872"/>
        <v>5438620.5295594353</v>
      </c>
      <c r="U606" s="27">
        <f t="shared" si="872"/>
        <v>6155788.9363291319</v>
      </c>
      <c r="V606" s="27">
        <f t="shared" si="872"/>
        <v>5823152.6098137582</v>
      </c>
      <c r="W606" s="27">
        <f t="shared" si="872"/>
        <v>6450608.4865642786</v>
      </c>
      <c r="X606" s="27">
        <f t="shared" si="872"/>
        <v>7270505.4978025928</v>
      </c>
      <c r="Y606" s="27">
        <f t="shared" si="872"/>
        <v>8185274.6383374631</v>
      </c>
      <c r="Z606" s="27">
        <f t="shared" si="872"/>
        <v>8958844.8232229669</v>
      </c>
      <c r="AA606" s="27">
        <f t="shared" si="872"/>
        <v>9843278.8860795684</v>
      </c>
      <c r="AB606" s="27">
        <f t="shared" ref="AB606" si="873">MIN(AB604-AB605,AB601)</f>
        <v>10791579.353280805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590597.34307144163</v>
      </c>
      <c r="M607" s="27">
        <f t="shared" si="875"/>
        <v>0</v>
      </c>
      <c r="N607" s="27">
        <f t="shared" si="875"/>
        <v>0</v>
      </c>
      <c r="O607" s="27">
        <f t="shared" si="875"/>
        <v>0</v>
      </c>
      <c r="P607" s="391">
        <f t="shared" si="875"/>
        <v>6828028.9018668346</v>
      </c>
      <c r="Q607" s="27">
        <f t="shared" si="875"/>
        <v>0</v>
      </c>
      <c r="R607" s="27">
        <f t="shared" si="875"/>
        <v>7040672.8913848838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9060694.0883486159</v>
      </c>
      <c r="W607" s="27">
        <f t="shared" si="875"/>
        <v>0</v>
      </c>
      <c r="X607" s="27">
        <f t="shared" si="875"/>
        <v>9012939.4203050174</v>
      </c>
      <c r="Y607" s="27">
        <f t="shared" si="875"/>
        <v>5282119.6115027377</v>
      </c>
      <c r="Z607" s="27">
        <f t="shared" si="875"/>
        <v>6523662.6783728227</v>
      </c>
      <c r="AA607" s="27">
        <f t="shared" si="875"/>
        <v>6767455.512281388</v>
      </c>
      <c r="AB607" s="27">
        <f t="shared" ref="AB607" si="876">MIN(AB604-AB605-AB606,AB602)</f>
        <v>2172050.3035123702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703563.00706638023</v>
      </c>
      <c r="M610" s="300">
        <f t="shared" si="878"/>
        <v>850453.28427519382</v>
      </c>
      <c r="N610" s="300">
        <f t="shared" si="878"/>
        <v>994963.70007085754</v>
      </c>
      <c r="O610" s="300">
        <f t="shared" si="878"/>
        <v>1162785.392688324</v>
      </c>
      <c r="P610" s="415">
        <f t="shared" si="878"/>
        <v>1312236.4114660809</v>
      </c>
      <c r="Q610" s="300">
        <f t="shared" si="878"/>
        <v>1621434.6224281604</v>
      </c>
      <c r="R610" s="300">
        <f t="shared" si="878"/>
        <v>1756705.2883305603</v>
      </c>
      <c r="S610" s="300">
        <f t="shared" si="878"/>
        <v>2025709.8891618024</v>
      </c>
      <c r="T610" s="300">
        <f t="shared" si="878"/>
        <v>2194346.8577915006</v>
      </c>
      <c r="U610" s="300">
        <f t="shared" si="878"/>
        <v>2432814.1793114296</v>
      </c>
      <c r="V610" s="300">
        <f t="shared" si="878"/>
        <v>2678796.0591992647</v>
      </c>
      <c r="W610" s="300">
        <f t="shared" si="878"/>
        <v>3111475.1036189357</v>
      </c>
      <c r="X610" s="300">
        <f t="shared" si="878"/>
        <v>3327202.3463351787</v>
      </c>
      <c r="Y610" s="300">
        <f t="shared" si="878"/>
        <v>3710820.5225115828</v>
      </c>
      <c r="Z610" s="300">
        <f t="shared" si="878"/>
        <v>4023562.907454561</v>
      </c>
      <c r="AA610" s="300">
        <f t="shared" si="878"/>
        <v>4416645.0616576308</v>
      </c>
      <c r="AB610" s="300">
        <f t="shared" ref="AB610" si="879">AB594+AB605</f>
        <v>4837618.8205196485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1547042.4879389894</v>
      </c>
      <c r="L611" s="300">
        <f t="shared" ref="L611:AA611" si="881">L595+L606</f>
        <v>2655033.9512657141</v>
      </c>
      <c r="M611" s="300">
        <f t="shared" si="881"/>
        <v>1441191.6040002278</v>
      </c>
      <c r="N611" s="300">
        <f t="shared" si="881"/>
        <v>3641953.2269886835</v>
      </c>
      <c r="O611" s="300">
        <f t="shared" si="881"/>
        <v>3552435.0150411162</v>
      </c>
      <c r="P611" s="415">
        <f t="shared" si="881"/>
        <v>5150906.9255590765</v>
      </c>
      <c r="Q611" s="300">
        <f t="shared" si="881"/>
        <v>6060923.11462365</v>
      </c>
      <c r="R611" s="300">
        <f t="shared" si="881"/>
        <v>7218981.2734570177</v>
      </c>
      <c r="S611" s="300">
        <f t="shared" si="881"/>
        <v>5191337.1572326999</v>
      </c>
      <c r="T611" s="300">
        <f t="shared" si="881"/>
        <v>8167082.9019440878</v>
      </c>
      <c r="U611" s="300">
        <f t="shared" si="881"/>
        <v>8978007.148955401</v>
      </c>
      <c r="V611" s="300">
        <f t="shared" si="881"/>
        <v>11318809.10159296</v>
      </c>
      <c r="W611" s="300">
        <f t="shared" si="881"/>
        <v>10795429.664436758</v>
      </c>
      <c r="X611" s="300">
        <f t="shared" si="881"/>
        <v>14541010.995605186</v>
      </c>
      <c r="Y611" s="300">
        <f t="shared" si="881"/>
        <v>16370549.276674926</v>
      </c>
      <c r="Z611" s="300">
        <f t="shared" si="881"/>
        <v>17917689.64644593</v>
      </c>
      <c r="AA611" s="300">
        <f t="shared" si="881"/>
        <v>19686557.772159137</v>
      </c>
      <c r="AB611" s="300">
        <f t="shared" ref="AB611" si="882">AB595+AB606</f>
        <v>21583158.70656161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763075.71480748605</v>
      </c>
      <c r="L612" s="300">
        <f t="shared" ref="L612:AA612" si="883">L596+L607</f>
        <v>2509775.3765545906</v>
      </c>
      <c r="M612" s="300">
        <f t="shared" si="883"/>
        <v>1155098.9557247749</v>
      </c>
      <c r="N612" s="300">
        <f t="shared" si="883"/>
        <v>2698864.5927928495</v>
      </c>
      <c r="O612" s="300">
        <f t="shared" si="883"/>
        <v>2646007.2261780058</v>
      </c>
      <c r="P612" s="415">
        <f t="shared" si="883"/>
        <v>14711397.808407098</v>
      </c>
      <c r="Q612" s="300">
        <f t="shared" si="883"/>
        <v>2983258.8407794698</v>
      </c>
      <c r="R612" s="300">
        <f t="shared" si="883"/>
        <v>14081345.782769768</v>
      </c>
      <c r="S612" s="300">
        <f t="shared" si="883"/>
        <v>1632841.9111912791</v>
      </c>
      <c r="T612" s="300">
        <f t="shared" si="883"/>
        <v>3613027.4071693886</v>
      </c>
      <c r="U612" s="300">
        <f t="shared" si="883"/>
        <v>4418273.7890740242</v>
      </c>
      <c r="V612" s="300">
        <f t="shared" si="883"/>
        <v>18526392.034505449</v>
      </c>
      <c r="W612" s="300">
        <f t="shared" si="883"/>
        <v>3210358.9098186414</v>
      </c>
      <c r="X612" s="300">
        <f t="shared" si="883"/>
        <v>18025878.840610035</v>
      </c>
      <c r="Y612" s="300">
        <f t="shared" si="883"/>
        <v>10564239.223005475</v>
      </c>
      <c r="Z612" s="300">
        <f t="shared" si="883"/>
        <v>13047325.356745649</v>
      </c>
      <c r="AA612" s="300">
        <f t="shared" si="883"/>
        <v>13534911.024562776</v>
      </c>
      <c r="AB612" s="300">
        <f t="shared" ref="AB612" si="884">AB596+AB607</f>
        <v>4344100.6070247404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2144877.7071538703</v>
      </c>
      <c r="L616" s="299">
        <f t="shared" ref="L616:AA616" si="886">L423</f>
        <v>2590391.0593904965</v>
      </c>
      <c r="M616" s="299">
        <f t="shared" si="886"/>
        <v>2970333.4353161389</v>
      </c>
      <c r="N616" s="299">
        <f t="shared" si="886"/>
        <v>3486459.9897534759</v>
      </c>
      <c r="O616" s="299">
        <f t="shared" si="886"/>
        <v>12001723.785579454</v>
      </c>
      <c r="P616" s="416">
        <f t="shared" si="886"/>
        <v>7626823.4781170189</v>
      </c>
      <c r="Q616" s="299">
        <f t="shared" si="886"/>
        <v>14216811.54610366</v>
      </c>
      <c r="R616" s="299">
        <f t="shared" si="886"/>
        <v>8020778.8885989711</v>
      </c>
      <c r="S616" s="299">
        <f t="shared" si="886"/>
        <v>9278405.0993980989</v>
      </c>
      <c r="T616" s="299">
        <f t="shared" si="886"/>
        <v>17377155.753681559</v>
      </c>
      <c r="U616" s="299">
        <f t="shared" si="886"/>
        <v>6340572.3827880593</v>
      </c>
      <c r="V616" s="299">
        <f t="shared" si="886"/>
        <v>11359463.894708009</v>
      </c>
      <c r="W616" s="299">
        <f t="shared" si="886"/>
        <v>19818993.250283327</v>
      </c>
      <c r="X616" s="299">
        <f t="shared" si="886"/>
        <v>20974866.258446489</v>
      </c>
      <c r="Y616" s="299">
        <f t="shared" si="886"/>
        <v>18284233.236133389</v>
      </c>
      <c r="Z616" s="299">
        <f t="shared" si="886"/>
        <v>21525136.787183672</v>
      </c>
      <c r="AA616" s="299">
        <f t="shared" si="886"/>
        <v>22798489.263187617</v>
      </c>
      <c r="AB616" s="299">
        <f t="shared" ref="AB616" si="887">AB423</f>
        <v>14991849.056417227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7277402.5127487853</v>
      </c>
      <c r="M617" s="296">
        <f t="shared" si="889"/>
        <v>10899043.897270456</v>
      </c>
      <c r="N617" s="296">
        <f t="shared" si="889"/>
        <v>15631012.321971139</v>
      </c>
      <c r="O617" s="296">
        <f t="shared" si="889"/>
        <v>18342113.506730437</v>
      </c>
      <c r="P617" s="417">
        <f t="shared" si="889"/>
        <v>15191885.390780367</v>
      </c>
      <c r="Q617" s="296">
        <f t="shared" si="889"/>
        <v>17147768.004125465</v>
      </c>
      <c r="R617" s="296">
        <f t="shared" si="889"/>
        <v>12859229.304617111</v>
      </c>
      <c r="S617" s="296">
        <f t="shared" si="889"/>
        <v>15497470.927601624</v>
      </c>
      <c r="T617" s="296">
        <f t="shared" si="889"/>
        <v>17377155.753681559</v>
      </c>
      <c r="U617" s="296">
        <f t="shared" si="889"/>
        <v>11389441.73352091</v>
      </c>
      <c r="V617" s="296">
        <f t="shared" si="889"/>
        <v>17898746.778004959</v>
      </c>
      <c r="W617" s="296">
        <f t="shared" si="889"/>
        <v>22441228.265964177</v>
      </c>
      <c r="X617" s="296">
        <f t="shared" si="889"/>
        <v>19853971.759248052</v>
      </c>
      <c r="Y617" s="296">
        <f t="shared" si="889"/>
        <v>18284233.236133389</v>
      </c>
      <c r="Z617" s="296">
        <f t="shared" si="889"/>
        <v>21525136.787183672</v>
      </c>
      <c r="AA617" s="296">
        <f t="shared" si="889"/>
        <v>22798489.263187613</v>
      </c>
      <c r="AB617" s="296">
        <f t="shared" ref="AB617" si="890">SUM(AB618:AB620)</f>
        <v>14991849.056417229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836156.77768202929</v>
      </c>
      <c r="M618" s="296">
        <f t="shared" si="892"/>
        <v>983810.22950519598</v>
      </c>
      <c r="N618" s="296">
        <f t="shared" si="892"/>
        <v>1160792.6502760076</v>
      </c>
      <c r="O618" s="296">
        <f t="shared" si="892"/>
        <v>1333557.6158050664</v>
      </c>
      <c r="P618" s="417">
        <f t="shared" si="892"/>
        <v>1622924.7161485292</v>
      </c>
      <c r="Q618" s="296">
        <f t="shared" si="892"/>
        <v>1827065.1251004054</v>
      </c>
      <c r="R618" s="296">
        <f t="shared" si="892"/>
        <v>2101687.9706618222</v>
      </c>
      <c r="S618" s="296">
        <f t="shared" si="892"/>
        <v>2266970.4509516084</v>
      </c>
      <c r="T618" s="296">
        <f t="shared" si="892"/>
        <v>2519466.4734137668</v>
      </c>
      <c r="U618" s="296">
        <f t="shared" si="892"/>
        <v>2931933.2434086115</v>
      </c>
      <c r="V618" s="296">
        <f t="shared" si="892"/>
        <v>3174354.7619262324</v>
      </c>
      <c r="W618" s="296">
        <f t="shared" si="892"/>
        <v>3483089.4458584166</v>
      </c>
      <c r="X618" s="296">
        <f t="shared" si="892"/>
        <v>3876152.1158559541</v>
      </c>
      <c r="Y618" s="296">
        <f t="shared" si="892"/>
        <v>4240605.503528513</v>
      </c>
      <c r="Z618" s="296">
        <f t="shared" si="892"/>
        <v>4591234.0618349547</v>
      </c>
      <c r="AA618" s="296">
        <f t="shared" si="892"/>
        <v>5037214.9840262309</v>
      </c>
      <c r="AB618" s="296">
        <f t="shared" ref="AB618" si="893">AB30</f>
        <v>5513901.3675731393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665232.56630128599</v>
      </c>
      <c r="M619" s="296">
        <f t="shared" si="895"/>
        <v>786062.46298185829</v>
      </c>
      <c r="N619" s="296">
        <f t="shared" si="895"/>
        <v>935398.17670023418</v>
      </c>
      <c r="O619" s="296">
        <f t="shared" si="895"/>
        <v>1084043.3318514989</v>
      </c>
      <c r="P619" s="417">
        <f t="shared" si="895"/>
        <v>1343039.2266391998</v>
      </c>
      <c r="Q619" s="296">
        <f t="shared" si="895"/>
        <v>1539716.741255638</v>
      </c>
      <c r="R619" s="296">
        <f t="shared" si="895"/>
        <v>1820807.1491440234</v>
      </c>
      <c r="S619" s="296">
        <f t="shared" si="895"/>
        <v>2038113.617178482</v>
      </c>
      <c r="T619" s="296">
        <f t="shared" si="895"/>
        <v>2244338.5666639018</v>
      </c>
      <c r="U619" s="296">
        <f t="shared" si="895"/>
        <v>2588020.304922109</v>
      </c>
      <c r="V619" s="296">
        <f t="shared" si="895"/>
        <v>2827712.4905778556</v>
      </c>
      <c r="W619" s="296">
        <f t="shared" si="895"/>
        <v>3179499.3725332217</v>
      </c>
      <c r="X619" s="296">
        <f t="shared" si="895"/>
        <v>3571370.4944505743</v>
      </c>
      <c r="Y619" s="296">
        <f t="shared" si="895"/>
        <v>3944026.9982900545</v>
      </c>
      <c r="Z619" s="296">
        <f t="shared" si="895"/>
        <v>4310417.6531986259</v>
      </c>
      <c r="AA619" s="296">
        <f t="shared" si="895"/>
        <v>4730889.3329343852</v>
      </c>
      <c r="AB619" s="296">
        <f t="shared" ref="AB619" si="896">AB16</f>
        <v>5180523.8688110495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5776013.1687654695</v>
      </c>
      <c r="M620" s="299">
        <f t="shared" si="898"/>
        <v>9129171.2047834024</v>
      </c>
      <c r="N620" s="299">
        <f t="shared" si="898"/>
        <v>13534821.494994897</v>
      </c>
      <c r="O620" s="299">
        <f t="shared" si="898"/>
        <v>15924512.559073873</v>
      </c>
      <c r="P620" s="416">
        <f t="shared" si="898"/>
        <v>12225921.447992638</v>
      </c>
      <c r="Q620" s="299">
        <f t="shared" si="898"/>
        <v>13780986.137769422</v>
      </c>
      <c r="R620" s="299">
        <f t="shared" si="898"/>
        <v>8936734.1848112643</v>
      </c>
      <c r="S620" s="299">
        <f t="shared" si="898"/>
        <v>11192386.859471533</v>
      </c>
      <c r="T620" s="299">
        <f t="shared" si="898"/>
        <v>12613350.713603891</v>
      </c>
      <c r="U620" s="299">
        <f t="shared" si="898"/>
        <v>5869488.1851901887</v>
      </c>
      <c r="V620" s="299">
        <f t="shared" si="898"/>
        <v>11896679.525500869</v>
      </c>
      <c r="W620" s="299">
        <f t="shared" si="898"/>
        <v>15778639.447572539</v>
      </c>
      <c r="X620" s="299">
        <f t="shared" si="898"/>
        <v>12406449.148941522</v>
      </c>
      <c r="Y620" s="299">
        <f t="shared" si="898"/>
        <v>10099600.734314822</v>
      </c>
      <c r="Z620" s="299">
        <f t="shared" si="898"/>
        <v>12623485.072150093</v>
      </c>
      <c r="AA620" s="299">
        <f t="shared" si="898"/>
        <v>13030384.946226997</v>
      </c>
      <c r="AB620" s="299">
        <f t="shared" ref="AB620" si="899">AB105</f>
        <v>4297423.8200330399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0.48546312501694955</v>
      </c>
      <c r="L623" s="76">
        <f t="shared" ref="L623:AA623" si="904">L616/L617</f>
        <v>0.35594994984165945</v>
      </c>
      <c r="M623" s="76">
        <f t="shared" si="904"/>
        <v>0.27253155995270612</v>
      </c>
      <c r="N623" s="76">
        <f t="shared" si="904"/>
        <v>0.22304761316404734</v>
      </c>
      <c r="O623" s="76">
        <f t="shared" si="904"/>
        <v>0.65432611030214993</v>
      </c>
      <c r="P623" s="390">
        <f t="shared" si="904"/>
        <v>0.50203271561971996</v>
      </c>
      <c r="Q623" s="76">
        <f t="shared" si="904"/>
        <v>0.82907650387405141</v>
      </c>
      <c r="R623" s="76">
        <f t="shared" si="904"/>
        <v>0.62373713840837319</v>
      </c>
      <c r="S623" s="76">
        <f t="shared" si="904"/>
        <v>0.59870446879644623</v>
      </c>
      <c r="T623" s="76">
        <f t="shared" si="904"/>
        <v>1</v>
      </c>
      <c r="U623" s="76">
        <f t="shared" si="904"/>
        <v>0.55670616094612979</v>
      </c>
      <c r="V623" s="76">
        <f t="shared" si="904"/>
        <v>0.63465135495783376</v>
      </c>
      <c r="W623" s="76">
        <f t="shared" si="904"/>
        <v>0.88315100293962512</v>
      </c>
      <c r="X623" s="76">
        <f t="shared" si="904"/>
        <v>1.0564569403437536</v>
      </c>
      <c r="Y623" s="76">
        <f t="shared" si="904"/>
        <v>1</v>
      </c>
      <c r="Z623" s="76">
        <f t="shared" si="904"/>
        <v>1</v>
      </c>
      <c r="AA623" s="76">
        <f t="shared" si="904"/>
        <v>1.0000000000000002</v>
      </c>
      <c r="AB623" s="76">
        <f t="shared" ref="AB623" si="905">AB616/AB617</f>
        <v>0.99999999999999989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175121.56755443348</v>
      </c>
      <c r="L625" s="298">
        <f t="shared" ref="L625:AA625" si="907">L618*L$622*L$623</f>
        <v>148814.98153784097</v>
      </c>
      <c r="M625" s="298">
        <f t="shared" si="907"/>
        <v>134059.66827224044</v>
      </c>
      <c r="N625" s="298">
        <f t="shared" si="907"/>
        <v>129456.01501121612</v>
      </c>
      <c r="O625" s="298">
        <f t="shared" si="907"/>
        <v>436290.783806769</v>
      </c>
      <c r="P625" s="418">
        <f t="shared" si="907"/>
        <v>407380.65124720463</v>
      </c>
      <c r="Q625" s="298">
        <f t="shared" si="907"/>
        <v>757388.38313422527</v>
      </c>
      <c r="R625" s="298">
        <f t="shared" si="907"/>
        <v>655450.42032395303</v>
      </c>
      <c r="S625" s="298">
        <f t="shared" si="907"/>
        <v>678622.66980711138</v>
      </c>
      <c r="T625" s="298">
        <f t="shared" si="907"/>
        <v>1259733.2367068834</v>
      </c>
      <c r="U625" s="298">
        <f t="shared" si="907"/>
        <v>816112.65004417137</v>
      </c>
      <c r="V625" s="298">
        <f t="shared" si="907"/>
        <v>1007304.2753866676</v>
      </c>
      <c r="W625" s="298">
        <f t="shared" si="907"/>
        <v>1538046.9687191418</v>
      </c>
      <c r="X625" s="298">
        <f t="shared" si="907"/>
        <v>2047493.9023120741</v>
      </c>
      <c r="Y625" s="298">
        <f t="shared" si="907"/>
        <v>2120302.7517642565</v>
      </c>
      <c r="Z625" s="298">
        <f t="shared" si="907"/>
        <v>2295617.0309174773</v>
      </c>
      <c r="AA625" s="298">
        <f t="shared" si="907"/>
        <v>2518607.4920131159</v>
      </c>
      <c r="AB625" s="298">
        <f t="shared" ref="AB625" si="908">AB618*AB$622*AB$623</f>
        <v>2756950.6837865692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140545.97495436156</v>
      </c>
      <c r="L626" s="298">
        <f t="shared" ref="L626:AA626" si="910">L619*L$622*L$623</f>
        <v>118394.74930399057</v>
      </c>
      <c r="M626" s="298">
        <f t="shared" si="910"/>
        <v>107113.41462835607</v>
      </c>
      <c r="N626" s="298">
        <f t="shared" si="910"/>
        <v>104319.16533549452</v>
      </c>
      <c r="O626" s="298">
        <f t="shared" si="910"/>
        <v>354658.92836468702</v>
      </c>
      <c r="P626" s="418">
        <f t="shared" si="910"/>
        <v>337124.815066743</v>
      </c>
      <c r="Q626" s="298">
        <f t="shared" si="910"/>
        <v>638271.48639828584</v>
      </c>
      <c r="R626" s="298">
        <f t="shared" si="910"/>
        <v>567852.52040030062</v>
      </c>
      <c r="S626" s="298">
        <f t="shared" si="910"/>
        <v>610113.86525982327</v>
      </c>
      <c r="T626" s="298">
        <f t="shared" si="910"/>
        <v>1122169.2833319509</v>
      </c>
      <c r="U626" s="298">
        <f t="shared" si="910"/>
        <v>720383.4242019098</v>
      </c>
      <c r="V626" s="298">
        <f t="shared" si="910"/>
        <v>897305.78178821341</v>
      </c>
      <c r="W626" s="298">
        <f t="shared" si="910"/>
        <v>1403989.0298493118</v>
      </c>
      <c r="X626" s="298">
        <f t="shared" si="910"/>
        <v>1886499.572700606</v>
      </c>
      <c r="Y626" s="298">
        <f t="shared" si="910"/>
        <v>1972013.4991450273</v>
      </c>
      <c r="Z626" s="298">
        <f t="shared" si="910"/>
        <v>2155208.8265993129</v>
      </c>
      <c r="AA626" s="298">
        <f t="shared" si="910"/>
        <v>2365444.666467193</v>
      </c>
      <c r="AB626" s="298">
        <f t="shared" ref="AB626" si="911">AB619*AB$622*AB$623</f>
        <v>2590261.9344055243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756771.31106814009</v>
      </c>
      <c r="L627" s="298">
        <f t="shared" ref="L627:AA627" si="912">L620*L$622*L$623</f>
        <v>1027985.7988534167</v>
      </c>
      <c r="M627" s="298">
        <f t="shared" si="912"/>
        <v>1243993.6347574731</v>
      </c>
      <c r="N627" s="298">
        <f t="shared" si="912"/>
        <v>1509454.8145300273</v>
      </c>
      <c r="O627" s="298">
        <f t="shared" si="912"/>
        <v>5209912.1806182712</v>
      </c>
      <c r="P627" s="418">
        <f t="shared" si="912"/>
        <v>3068906.2727445615</v>
      </c>
      <c r="Q627" s="298">
        <f t="shared" si="912"/>
        <v>5712745.9035193194</v>
      </c>
      <c r="R627" s="298">
        <f t="shared" si="912"/>
        <v>2787086.5035752319</v>
      </c>
      <c r="S627" s="298">
        <f t="shared" si="912"/>
        <v>3350466.0146321147</v>
      </c>
      <c r="T627" s="298">
        <f t="shared" si="912"/>
        <v>6306675.3568019457</v>
      </c>
      <c r="U627" s="298">
        <f t="shared" si="912"/>
        <v>1633790.1171479481</v>
      </c>
      <c r="V627" s="298">
        <f t="shared" si="912"/>
        <v>3775121.8901791228</v>
      </c>
      <c r="W627" s="298">
        <f t="shared" si="912"/>
        <v>6967460.6265732097</v>
      </c>
      <c r="X627" s="298">
        <f t="shared" si="912"/>
        <v>6553439.6542105628</v>
      </c>
      <c r="Y627" s="298">
        <f t="shared" si="912"/>
        <v>5049800.3671574108</v>
      </c>
      <c r="Z627" s="298">
        <f t="shared" si="912"/>
        <v>6311742.5360750463</v>
      </c>
      <c r="AA627" s="298">
        <f t="shared" si="912"/>
        <v>6515192.4731135005</v>
      </c>
      <c r="AB627" s="298">
        <f t="shared" ref="AB627" si="913">AB620*AB$622*AB$623</f>
        <v>2148711.9100165195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1072438.8535769351</v>
      </c>
      <c r="L628" s="298">
        <f t="shared" ref="L628:AA628" si="915">SUM(L625:L627)</f>
        <v>1295195.5296952482</v>
      </c>
      <c r="M628" s="298">
        <f t="shared" si="915"/>
        <v>1485166.7176580697</v>
      </c>
      <c r="N628" s="298">
        <f t="shared" si="915"/>
        <v>1743229.9948767379</v>
      </c>
      <c r="O628" s="298">
        <f t="shared" si="915"/>
        <v>6000861.8927897271</v>
      </c>
      <c r="P628" s="418">
        <f t="shared" si="915"/>
        <v>3813411.7390585095</v>
      </c>
      <c r="Q628" s="298">
        <f t="shared" si="915"/>
        <v>7108405.77305183</v>
      </c>
      <c r="R628" s="298">
        <f t="shared" si="915"/>
        <v>4010389.4442994855</v>
      </c>
      <c r="S628" s="298">
        <f t="shared" si="915"/>
        <v>4639202.5496990494</v>
      </c>
      <c r="T628" s="298">
        <f t="shared" si="915"/>
        <v>8688577.8768407796</v>
      </c>
      <c r="U628" s="298">
        <f t="shared" si="915"/>
        <v>3170286.1913940292</v>
      </c>
      <c r="V628" s="298">
        <f t="shared" si="915"/>
        <v>5679731.9473540038</v>
      </c>
      <c r="W628" s="298">
        <f t="shared" si="915"/>
        <v>9909496.6251416635</v>
      </c>
      <c r="X628" s="298">
        <f t="shared" si="915"/>
        <v>10487433.129223242</v>
      </c>
      <c r="Y628" s="298">
        <f t="shared" si="915"/>
        <v>9142116.6180666946</v>
      </c>
      <c r="Z628" s="298">
        <f t="shared" si="915"/>
        <v>10762568.393591836</v>
      </c>
      <c r="AA628" s="298">
        <f t="shared" si="915"/>
        <v>11399244.631593809</v>
      </c>
      <c r="AB628" s="298">
        <f t="shared" ref="AB628" si="916">SUM(AB625:AB627)</f>
        <v>7495924.5282086134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3345770.4740192313</v>
      </c>
      <c r="L630" s="296">
        <f t="shared" si="917"/>
        <v>5982206.9830535362</v>
      </c>
      <c r="M630" s="296">
        <f t="shared" si="917"/>
        <v>9413877.179612387</v>
      </c>
      <c r="N630" s="296">
        <f t="shared" si="917"/>
        <v>13887782.3270944</v>
      </c>
      <c r="O630" s="296">
        <f t="shared" si="917"/>
        <v>12341251.613940712</v>
      </c>
      <c r="P630" s="417">
        <f t="shared" si="917"/>
        <v>11378473.651721857</v>
      </c>
      <c r="Q630" s="296">
        <f t="shared" si="917"/>
        <v>10039362.231073635</v>
      </c>
      <c r="R630" s="296">
        <f t="shared" si="917"/>
        <v>8848839.8603176251</v>
      </c>
      <c r="S630" s="296">
        <f t="shared" si="917"/>
        <v>10858268.377902575</v>
      </c>
      <c r="T630" s="296">
        <f t="shared" si="917"/>
        <v>8688577.8768407796</v>
      </c>
      <c r="U630" s="296">
        <f t="shared" si="917"/>
        <v>8219155.54212688</v>
      </c>
      <c r="V630" s="296">
        <f t="shared" si="917"/>
        <v>12219014.830650954</v>
      </c>
      <c r="W630" s="296">
        <f t="shared" si="917"/>
        <v>12531731.640822513</v>
      </c>
      <c r="X630" s="296">
        <f t="shared" si="917"/>
        <v>9366538.6300248075</v>
      </c>
      <c r="Y630" s="296">
        <f t="shared" si="917"/>
        <v>9142116.6180666946</v>
      </c>
      <c r="Z630" s="296">
        <f t="shared" si="917"/>
        <v>10762568.393591836</v>
      </c>
      <c r="AA630" s="296">
        <f t="shared" si="917"/>
        <v>11399244.631593805</v>
      </c>
      <c r="AB630" s="296">
        <f t="shared" ref="AB630" si="918">SUM(AB631:AB633)</f>
        <v>7495924.5282086153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546340.30474871723</v>
      </c>
      <c r="L631" s="296">
        <f t="shared" si="919"/>
        <v>687341.79614418838</v>
      </c>
      <c r="M631" s="296">
        <f t="shared" si="919"/>
        <v>849750.56123295554</v>
      </c>
      <c r="N631" s="296">
        <f t="shared" si="919"/>
        <v>1031336.6352647914</v>
      </c>
      <c r="O631" s="296">
        <f t="shared" si="919"/>
        <v>897266.83199829748</v>
      </c>
      <c r="P631" s="417">
        <f t="shared" si="919"/>
        <v>1215544.0649013245</v>
      </c>
      <c r="Q631" s="296">
        <f t="shared" si="919"/>
        <v>1069676.74196618</v>
      </c>
      <c r="R631" s="296">
        <f t="shared" si="919"/>
        <v>1446237.5503378692</v>
      </c>
      <c r="S631" s="296">
        <f t="shared" si="919"/>
        <v>1588347.781144497</v>
      </c>
      <c r="T631" s="296">
        <f t="shared" si="919"/>
        <v>1259733.2367068834</v>
      </c>
      <c r="U631" s="296">
        <f t="shared" si="919"/>
        <v>2115820.5933644399</v>
      </c>
      <c r="V631" s="296">
        <f t="shared" si="919"/>
        <v>2167050.486539565</v>
      </c>
      <c r="W631" s="296">
        <f t="shared" si="919"/>
        <v>1945042.4771392748</v>
      </c>
      <c r="X631" s="296">
        <f t="shared" si="919"/>
        <v>1828658.21354388</v>
      </c>
      <c r="Y631" s="296">
        <f t="shared" si="919"/>
        <v>2120302.7517642565</v>
      </c>
      <c r="Z631" s="296">
        <f t="shared" si="919"/>
        <v>2295617.0309174773</v>
      </c>
      <c r="AA631" s="296">
        <f t="shared" si="919"/>
        <v>2518607.492013115</v>
      </c>
      <c r="AB631" s="296">
        <f t="shared" ref="AB631" si="920">AB618-AB625</f>
        <v>2756950.6837865701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438472.15314529382</v>
      </c>
      <c r="L632" s="297">
        <f t="shared" ref="L632:AA632" si="922">L619-L626</f>
        <v>546837.81699729548</v>
      </c>
      <c r="M632" s="297">
        <f t="shared" si="922"/>
        <v>678949.04835350218</v>
      </c>
      <c r="N632" s="297">
        <f t="shared" si="922"/>
        <v>831079.01136473962</v>
      </c>
      <c r="O632" s="297">
        <f t="shared" si="922"/>
        <v>729384.40348681191</v>
      </c>
      <c r="P632" s="419">
        <f t="shared" si="922"/>
        <v>1005914.4115724568</v>
      </c>
      <c r="Q632" s="297">
        <f t="shared" si="922"/>
        <v>901445.25485735212</v>
      </c>
      <c r="R632" s="297">
        <f t="shared" si="922"/>
        <v>1252954.6287437228</v>
      </c>
      <c r="S632" s="297">
        <f t="shared" si="922"/>
        <v>1427999.7519186586</v>
      </c>
      <c r="T632" s="297">
        <f t="shared" si="922"/>
        <v>1122169.2833319509</v>
      </c>
      <c r="U632" s="297">
        <f t="shared" si="922"/>
        <v>1867636.8807201991</v>
      </c>
      <c r="V632" s="297">
        <f t="shared" si="922"/>
        <v>1930406.7087896422</v>
      </c>
      <c r="W632" s="297">
        <f t="shared" si="922"/>
        <v>1775510.3426839099</v>
      </c>
      <c r="X632" s="297">
        <f t="shared" si="922"/>
        <v>1684870.9217499683</v>
      </c>
      <c r="Y632" s="297">
        <f t="shared" si="922"/>
        <v>1972013.4991450273</v>
      </c>
      <c r="Z632" s="297">
        <f t="shared" si="922"/>
        <v>2155208.8265993129</v>
      </c>
      <c r="AA632" s="297">
        <f t="shared" si="922"/>
        <v>2365444.6664671921</v>
      </c>
      <c r="AB632" s="297">
        <f t="shared" ref="AB632" si="923">AB619-AB626</f>
        <v>2590261.9344055252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2360958.0161252203</v>
      </c>
      <c r="L633" s="104">
        <f t="shared" ref="L633:AA633" si="925">L620-L627</f>
        <v>4748027.3699120525</v>
      </c>
      <c r="M633" s="104">
        <f t="shared" si="925"/>
        <v>7885177.5700259292</v>
      </c>
      <c r="N633" s="104">
        <f t="shared" si="925"/>
        <v>12025366.680464869</v>
      </c>
      <c r="O633" s="104">
        <f t="shared" si="925"/>
        <v>10714600.378455602</v>
      </c>
      <c r="P633" s="420">
        <f t="shared" si="925"/>
        <v>9157015.1752480753</v>
      </c>
      <c r="Q633" s="104">
        <f t="shared" si="925"/>
        <v>8068240.2342501022</v>
      </c>
      <c r="R633" s="104">
        <f t="shared" si="925"/>
        <v>6149647.6812360324</v>
      </c>
      <c r="S633" s="104">
        <f t="shared" si="925"/>
        <v>7841920.8448394183</v>
      </c>
      <c r="T633" s="104">
        <f t="shared" si="925"/>
        <v>6306675.3568019457</v>
      </c>
      <c r="U633" s="104">
        <f t="shared" si="925"/>
        <v>4235698.068042241</v>
      </c>
      <c r="V633" s="104">
        <f t="shared" si="925"/>
        <v>8121557.6353217466</v>
      </c>
      <c r="W633" s="104">
        <f t="shared" si="925"/>
        <v>8811178.820999328</v>
      </c>
      <c r="X633" s="104">
        <f t="shared" si="925"/>
        <v>5853009.4947309596</v>
      </c>
      <c r="Y633" s="104">
        <f t="shared" si="925"/>
        <v>5049800.3671574108</v>
      </c>
      <c r="Z633" s="104">
        <f t="shared" si="925"/>
        <v>6311742.5360750463</v>
      </c>
      <c r="AA633" s="104">
        <f t="shared" si="925"/>
        <v>6515192.4731134968</v>
      </c>
      <c r="AB633" s="104">
        <f t="shared" ref="AB633" si="926">AB620-AB627</f>
        <v>2148711.9100165204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1072438.8535769351</v>
      </c>
      <c r="L635" s="104">
        <f t="shared" si="927"/>
        <v>1295195.5296952482</v>
      </c>
      <c r="M635" s="104">
        <f t="shared" si="927"/>
        <v>1485166.7176580692</v>
      </c>
      <c r="N635" s="104">
        <f t="shared" si="927"/>
        <v>1743229.9948767379</v>
      </c>
      <c r="O635" s="104">
        <f t="shared" si="927"/>
        <v>6000861.8927897271</v>
      </c>
      <c r="P635" s="420">
        <f t="shared" si="927"/>
        <v>3813411.7390585095</v>
      </c>
      <c r="Q635" s="104">
        <f t="shared" si="927"/>
        <v>7108405.77305183</v>
      </c>
      <c r="R635" s="104">
        <f t="shared" si="927"/>
        <v>4010389.4442994855</v>
      </c>
      <c r="S635" s="104">
        <f t="shared" si="927"/>
        <v>4639202.5496990494</v>
      </c>
      <c r="T635" s="104">
        <f t="shared" si="927"/>
        <v>8688577.8768407796</v>
      </c>
      <c r="U635" s="104">
        <f t="shared" si="927"/>
        <v>3170286.1913940301</v>
      </c>
      <c r="V635" s="104">
        <f t="shared" si="927"/>
        <v>5679731.9473540056</v>
      </c>
      <c r="W635" s="104">
        <f t="shared" si="927"/>
        <v>9909496.6251416635</v>
      </c>
      <c r="X635" s="104">
        <f t="shared" si="927"/>
        <v>10487433.129223246</v>
      </c>
      <c r="Y635" s="104">
        <f t="shared" si="927"/>
        <v>9142116.6180666946</v>
      </c>
      <c r="Z635" s="104">
        <f t="shared" si="927"/>
        <v>10762568.393591836</v>
      </c>
      <c r="AA635" s="104">
        <f t="shared" si="927"/>
        <v>11399244.631593809</v>
      </c>
      <c r="AB635" s="104">
        <f t="shared" ref="AB635" si="928">AB616-AB628</f>
        <v>7495924.5282086134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546340.30474871723</v>
      </c>
      <c r="L636" s="104">
        <f t="shared" si="929"/>
        <v>687341.79614418838</v>
      </c>
      <c r="M636" s="104">
        <f t="shared" si="929"/>
        <v>849750.56123295554</v>
      </c>
      <c r="N636" s="104">
        <f t="shared" si="929"/>
        <v>1031336.6352647914</v>
      </c>
      <c r="O636" s="104">
        <f t="shared" si="929"/>
        <v>897266.83199829748</v>
      </c>
      <c r="P636" s="420">
        <f t="shared" si="929"/>
        <v>1215544.0649013245</v>
      </c>
      <c r="Q636" s="104">
        <f t="shared" si="929"/>
        <v>1069676.74196618</v>
      </c>
      <c r="R636" s="104">
        <f t="shared" si="929"/>
        <v>1446237.5503378692</v>
      </c>
      <c r="S636" s="104">
        <f t="shared" si="929"/>
        <v>1588347.781144497</v>
      </c>
      <c r="T636" s="104">
        <f t="shared" si="929"/>
        <v>1259733.2367068834</v>
      </c>
      <c r="U636" s="104">
        <f t="shared" si="929"/>
        <v>2115820.5933644399</v>
      </c>
      <c r="V636" s="104">
        <f t="shared" si="929"/>
        <v>2167050.486539565</v>
      </c>
      <c r="W636" s="104">
        <f t="shared" si="929"/>
        <v>1945042.4771392748</v>
      </c>
      <c r="X636" s="104">
        <f t="shared" si="929"/>
        <v>1828658.21354388</v>
      </c>
      <c r="Y636" s="104">
        <f t="shared" si="929"/>
        <v>2120302.7517642565</v>
      </c>
      <c r="Z636" s="104">
        <f t="shared" si="929"/>
        <v>2295617.0309174773</v>
      </c>
      <c r="AA636" s="104">
        <f t="shared" si="929"/>
        <v>2518607.492013115</v>
      </c>
      <c r="AB636" s="104">
        <f t="shared" ref="AB636" si="930">MIN(AB635,AB631)</f>
        <v>2756950.6837865701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438472.15314529382</v>
      </c>
      <c r="L637" s="104">
        <f t="shared" si="931"/>
        <v>546837.81699729548</v>
      </c>
      <c r="M637" s="104">
        <f t="shared" si="931"/>
        <v>635416.15642511367</v>
      </c>
      <c r="N637" s="104">
        <f t="shared" si="931"/>
        <v>711893.35961194651</v>
      </c>
      <c r="O637" s="104">
        <f t="shared" si="931"/>
        <v>729384.40348681191</v>
      </c>
      <c r="P637" s="420">
        <f t="shared" si="931"/>
        <v>1005914.4115724568</v>
      </c>
      <c r="Q637" s="104">
        <f t="shared" si="931"/>
        <v>901445.25485735212</v>
      </c>
      <c r="R637" s="104">
        <f t="shared" si="931"/>
        <v>1252954.6287437228</v>
      </c>
      <c r="S637" s="104">
        <f t="shared" si="931"/>
        <v>1427999.7519186586</v>
      </c>
      <c r="T637" s="104">
        <f t="shared" si="931"/>
        <v>1122169.2833319509</v>
      </c>
      <c r="U637" s="104">
        <f t="shared" si="931"/>
        <v>1054465.5980295902</v>
      </c>
      <c r="V637" s="104">
        <f t="shared" si="931"/>
        <v>1930406.7087896422</v>
      </c>
      <c r="W637" s="104">
        <f t="shared" si="931"/>
        <v>1775510.3426839099</v>
      </c>
      <c r="X637" s="104">
        <f t="shared" si="931"/>
        <v>1684870.9217499683</v>
      </c>
      <c r="Y637" s="104">
        <f t="shared" si="931"/>
        <v>1972013.4991450273</v>
      </c>
      <c r="Z637" s="104">
        <f t="shared" si="931"/>
        <v>2155208.8265993129</v>
      </c>
      <c r="AA637" s="104">
        <f t="shared" si="931"/>
        <v>2365444.6664671921</v>
      </c>
      <c r="AB637" s="104">
        <f t="shared" ref="AB637" si="932">MIN(AB635-AB636,AB632)</f>
        <v>2590261.9344055252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87626.395682924078</v>
      </c>
      <c r="L638" s="104">
        <f t="shared" si="933"/>
        <v>61015.916553764371</v>
      </c>
      <c r="M638" s="104">
        <f t="shared" si="933"/>
        <v>0</v>
      </c>
      <c r="N638" s="104">
        <f t="shared" si="933"/>
        <v>0</v>
      </c>
      <c r="O638" s="104">
        <f t="shared" si="933"/>
        <v>4374210.6573046176</v>
      </c>
      <c r="P638" s="420">
        <f t="shared" si="933"/>
        <v>1591953.2625847282</v>
      </c>
      <c r="Q638" s="104">
        <f t="shared" si="933"/>
        <v>5137283.7762282975</v>
      </c>
      <c r="R638" s="104">
        <f t="shared" si="933"/>
        <v>1311197.2652178935</v>
      </c>
      <c r="S638" s="104">
        <f t="shared" si="933"/>
        <v>1622855.0166358938</v>
      </c>
      <c r="T638" s="104">
        <f t="shared" si="933"/>
        <v>6306675.3568019448</v>
      </c>
      <c r="U638" s="104">
        <f t="shared" si="933"/>
        <v>0</v>
      </c>
      <c r="V638" s="104">
        <f t="shared" si="933"/>
        <v>1582274.7520247984</v>
      </c>
      <c r="W638" s="104">
        <f t="shared" si="933"/>
        <v>6188943.8053184785</v>
      </c>
      <c r="X638" s="104">
        <f t="shared" si="933"/>
        <v>5853009.4947309596</v>
      </c>
      <c r="Y638" s="104">
        <f t="shared" si="933"/>
        <v>5049800.3671574108</v>
      </c>
      <c r="Z638" s="104">
        <f t="shared" si="933"/>
        <v>6311742.5360750463</v>
      </c>
      <c r="AA638" s="104">
        <f t="shared" si="933"/>
        <v>6515192.4731134968</v>
      </c>
      <c r="AB638" s="104">
        <f t="shared" ref="AB638" si="934">MIN(AB635-AB636-AB637,AB633)</f>
        <v>2148711.9100165181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836156.77768202941</v>
      </c>
      <c r="M641" s="83">
        <f t="shared" si="935"/>
        <v>983810.22950519598</v>
      </c>
      <c r="N641" s="83">
        <f t="shared" si="935"/>
        <v>1160792.6502760076</v>
      </c>
      <c r="O641" s="83">
        <f t="shared" si="935"/>
        <v>1333557.6158050664</v>
      </c>
      <c r="P641" s="421">
        <f t="shared" si="935"/>
        <v>1622924.7161485292</v>
      </c>
      <c r="Q641" s="83">
        <f t="shared" si="935"/>
        <v>1827065.1251004054</v>
      </c>
      <c r="R641" s="83">
        <f t="shared" si="935"/>
        <v>2101687.9706618222</v>
      </c>
      <c r="S641" s="83">
        <f t="shared" si="935"/>
        <v>2266970.4509516084</v>
      </c>
      <c r="T641" s="83">
        <f t="shared" si="935"/>
        <v>2519466.4734137668</v>
      </c>
      <c r="U641" s="83">
        <f t="shared" si="935"/>
        <v>2931933.243408611</v>
      </c>
      <c r="V641" s="83">
        <f t="shared" si="935"/>
        <v>3174354.7619262328</v>
      </c>
      <c r="W641" s="83">
        <f t="shared" si="935"/>
        <v>3483089.4458584166</v>
      </c>
      <c r="X641" s="83">
        <f t="shared" si="935"/>
        <v>3876152.1158559541</v>
      </c>
      <c r="Y641" s="83">
        <f t="shared" si="935"/>
        <v>4240605.503528513</v>
      </c>
      <c r="Z641" s="83">
        <f t="shared" si="935"/>
        <v>4591234.0618349547</v>
      </c>
      <c r="AA641" s="83">
        <f t="shared" si="935"/>
        <v>5037214.9840262309</v>
      </c>
      <c r="AB641" s="83">
        <f t="shared" ref="AB641" si="936">AB625+AB636</f>
        <v>5513901.3675731393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665232.56630128599</v>
      </c>
      <c r="M642" s="83">
        <f t="shared" si="938"/>
        <v>742529.57105346979</v>
      </c>
      <c r="N642" s="83">
        <f t="shared" si="938"/>
        <v>816212.52494744107</v>
      </c>
      <c r="O642" s="83">
        <f t="shared" si="938"/>
        <v>1084043.3318514989</v>
      </c>
      <c r="P642" s="421">
        <f t="shared" si="938"/>
        <v>1343039.2266391998</v>
      </c>
      <c r="Q642" s="83">
        <f t="shared" si="938"/>
        <v>1539716.741255638</v>
      </c>
      <c r="R642" s="83">
        <f t="shared" si="938"/>
        <v>1820807.1491440234</v>
      </c>
      <c r="S642" s="83">
        <f t="shared" si="938"/>
        <v>2038113.617178482</v>
      </c>
      <c r="T642" s="83">
        <f t="shared" si="938"/>
        <v>2244338.5666639018</v>
      </c>
      <c r="U642" s="83">
        <f t="shared" si="938"/>
        <v>1774849.0222315001</v>
      </c>
      <c r="V642" s="83">
        <f t="shared" si="938"/>
        <v>2827712.4905778556</v>
      </c>
      <c r="W642" s="83">
        <f t="shared" si="938"/>
        <v>3179499.3725332217</v>
      </c>
      <c r="X642" s="83">
        <f t="shared" si="938"/>
        <v>3571370.4944505743</v>
      </c>
      <c r="Y642" s="83">
        <f t="shared" si="938"/>
        <v>3944026.9982900545</v>
      </c>
      <c r="Z642" s="83">
        <f t="shared" si="938"/>
        <v>4310417.6531986259</v>
      </c>
      <c r="AA642" s="83">
        <f t="shared" si="938"/>
        <v>4730889.3329343852</v>
      </c>
      <c r="AB642" s="83">
        <f t="shared" ref="AB642" si="939">AB626+AB637</f>
        <v>5180523.8688110495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844397.70675106416</v>
      </c>
      <c r="L643" s="83">
        <f t="shared" ref="L643:AA643" si="940">L627+L638</f>
        <v>1089001.7154071811</v>
      </c>
      <c r="M643" s="83">
        <f t="shared" si="940"/>
        <v>1243993.6347574731</v>
      </c>
      <c r="N643" s="83">
        <f t="shared" si="940"/>
        <v>1509454.8145300273</v>
      </c>
      <c r="O643" s="83">
        <f t="shared" si="940"/>
        <v>9584122.8379228897</v>
      </c>
      <c r="P643" s="421">
        <f t="shared" si="940"/>
        <v>4660859.5353292897</v>
      </c>
      <c r="Q643" s="83">
        <f t="shared" si="940"/>
        <v>10850029.679747617</v>
      </c>
      <c r="R643" s="83">
        <f t="shared" si="940"/>
        <v>4098283.7687931256</v>
      </c>
      <c r="S643" s="83">
        <f t="shared" si="940"/>
        <v>4973321.0312680081</v>
      </c>
      <c r="T643" s="83">
        <f t="shared" si="940"/>
        <v>12613350.713603891</v>
      </c>
      <c r="U643" s="83">
        <f t="shared" si="940"/>
        <v>1633790.1171479481</v>
      </c>
      <c r="V643" s="83">
        <f t="shared" si="940"/>
        <v>5357396.6422039215</v>
      </c>
      <c r="W643" s="83">
        <f t="shared" si="940"/>
        <v>13156404.431891687</v>
      </c>
      <c r="X643" s="83">
        <f t="shared" si="940"/>
        <v>12406449.148941522</v>
      </c>
      <c r="Y643" s="83">
        <f t="shared" si="940"/>
        <v>10099600.734314822</v>
      </c>
      <c r="Z643" s="83">
        <f t="shared" si="940"/>
        <v>12623485.072150093</v>
      </c>
      <c r="AA643" s="83">
        <f t="shared" si="940"/>
        <v>13030384.946226997</v>
      </c>
      <c r="AB643" s="83">
        <f t="shared" ref="AB643" si="941">AB627+AB638</f>
        <v>4297423.820033038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10504839.304311709</v>
      </c>
      <c r="L663" s="38">
        <f t="shared" si="942"/>
        <v>9565685.5195411108</v>
      </c>
      <c r="M663" s="38">
        <f t="shared" si="942"/>
        <v>11828642.902785622</v>
      </c>
      <c r="N663" s="38">
        <f t="shared" si="942"/>
        <v>11176354.438544318</v>
      </c>
      <c r="O663" s="38">
        <f t="shared" si="942"/>
        <v>14922641.5411488</v>
      </c>
      <c r="P663" s="38">
        <f t="shared" si="942"/>
        <v>22206566.151088454</v>
      </c>
      <c r="Q663" s="38">
        <f t="shared" si="942"/>
        <v>27921906.478345174</v>
      </c>
      <c r="R663" s="38">
        <f t="shared" si="942"/>
        <v>29332941.089458931</v>
      </c>
      <c r="S663" s="38">
        <f t="shared" si="942"/>
        <v>33866652.125611566</v>
      </c>
      <c r="T663" s="38">
        <f t="shared" si="942"/>
        <v>33096085.469794687</v>
      </c>
      <c r="U663" s="38">
        <f t="shared" si="942"/>
        <v>41315212.124307446</v>
      </c>
      <c r="V663" s="38">
        <f t="shared" si="942"/>
        <v>44900332.875368014</v>
      </c>
      <c r="W663" s="38">
        <f t="shared" si="942"/>
        <v>51950997.278487623</v>
      </c>
      <c r="X663" s="38">
        <f t="shared" si="942"/>
        <v>57542520.285438396</v>
      </c>
      <c r="Y663" s="38">
        <f t="shared" si="942"/>
        <v>61815931.308152996</v>
      </c>
      <c r="Z663" s="38">
        <f t="shared" si="942"/>
        <v>66917978.145240486</v>
      </c>
      <c r="AA663" s="38">
        <f t="shared" si="942"/>
        <v>72852981.414227992</v>
      </c>
      <c r="AB663" s="38">
        <f t="shared" si="942"/>
        <v>79362041.172291368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1281548.9791053757</v>
      </c>
      <c r="L667" s="77">
        <f t="shared" ref="L667:AA667" si="947">L486</f>
        <v>1344508.1395802456</v>
      </c>
      <c r="M667" s="77">
        <f t="shared" si="947"/>
        <v>1373835.9441567969</v>
      </c>
      <c r="N667" s="77">
        <f t="shared" si="947"/>
        <v>1457585.9691849097</v>
      </c>
      <c r="O667" s="77">
        <f t="shared" si="947"/>
        <v>1455706.0936366105</v>
      </c>
      <c r="P667" s="396">
        <f t="shared" si="947"/>
        <v>2638348.3815323813</v>
      </c>
      <c r="Q667" s="77">
        <f t="shared" si="947"/>
        <v>3636115.0535113239</v>
      </c>
      <c r="R667" s="77">
        <f t="shared" si="947"/>
        <v>3916868.7724053059</v>
      </c>
      <c r="S667" s="77">
        <f t="shared" si="947"/>
        <v>3861565.6146892272</v>
      </c>
      <c r="T667" s="77">
        <f t="shared" si="947"/>
        <v>3946466.0903708944</v>
      </c>
      <c r="U667" s="77">
        <f t="shared" si="947"/>
        <v>4374463.0066415546</v>
      </c>
      <c r="V667" s="77">
        <f t="shared" si="947"/>
        <v>5352536.527681632</v>
      </c>
      <c r="W667" s="77">
        <f t="shared" si="947"/>
        <v>5808683.177594725</v>
      </c>
      <c r="X667" s="77">
        <f t="shared" si="947"/>
        <v>6152160.4231925989</v>
      </c>
      <c r="Y667" s="77">
        <f t="shared" si="947"/>
        <v>6124020.6432986874</v>
      </c>
      <c r="Z667" s="77">
        <f t="shared" si="947"/>
        <v>6678848.4445332754</v>
      </c>
      <c r="AA667" s="77">
        <f t="shared" si="947"/>
        <v>7005456.6339427857</v>
      </c>
      <c r="AB667" s="77">
        <f t="shared" ref="AB667" si="948">AB486</f>
        <v>7380479.0444676979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3385073.5840485515</v>
      </c>
      <c r="L668" s="77">
        <f t="shared" ref="L668:AA668" si="950">L517</f>
        <v>2921515.4818454054</v>
      </c>
      <c r="M668" s="77">
        <f t="shared" si="950"/>
        <v>2815313.7989488845</v>
      </c>
      <c r="N668" s="77">
        <f t="shared" si="950"/>
        <v>2912363.3498363933</v>
      </c>
      <c r="O668" s="77">
        <f t="shared" si="950"/>
        <v>4551670.2275164928</v>
      </c>
      <c r="P668" s="396">
        <f t="shared" si="950"/>
        <v>7121540.9609436188</v>
      </c>
      <c r="Q668" s="77">
        <f t="shared" si="950"/>
        <v>9081688.7266433965</v>
      </c>
      <c r="R668" s="77">
        <f t="shared" si="950"/>
        <v>9918646.9169510994</v>
      </c>
      <c r="S668" s="77">
        <f t="shared" si="950"/>
        <v>10330463.101024393</v>
      </c>
      <c r="T668" s="77">
        <f t="shared" si="950"/>
        <v>10536865.801405348</v>
      </c>
      <c r="U668" s="77">
        <f t="shared" si="950"/>
        <v>12004087.720673647</v>
      </c>
      <c r="V668" s="77">
        <f t="shared" si="950"/>
        <v>14064572.194407959</v>
      </c>
      <c r="W668" s="77">
        <f t="shared" si="950"/>
        <v>15171656.57141502</v>
      </c>
      <c r="X668" s="77">
        <f t="shared" si="950"/>
        <v>16094944.712603997</v>
      </c>
      <c r="Y668" s="77">
        <f t="shared" si="950"/>
        <v>17029783.263087254</v>
      </c>
      <c r="Z668" s="77">
        <f t="shared" si="950"/>
        <v>18135246.176588949</v>
      </c>
      <c r="AA668" s="77">
        <f t="shared" si="950"/>
        <v>19453257.156975418</v>
      </c>
      <c r="AB668" s="77">
        <f t="shared" ref="AB668" si="951">AB517</f>
        <v>21020454.89298987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2661393.3797631836</v>
      </c>
      <c r="M669" s="77">
        <f t="shared" si="953"/>
        <v>4490408.2515729889</v>
      </c>
      <c r="N669" s="77">
        <f t="shared" si="953"/>
        <v>3072815.011652946</v>
      </c>
      <c r="O669" s="77">
        <f t="shared" si="953"/>
        <v>4810802.0085396469</v>
      </c>
      <c r="P669" s="396">
        <f t="shared" si="953"/>
        <v>7495027.5508900154</v>
      </c>
      <c r="Q669" s="77">
        <f t="shared" si="953"/>
        <v>9515153.1299965922</v>
      </c>
      <c r="R669" s="77">
        <f t="shared" si="953"/>
        <v>9115418.4221124649</v>
      </c>
      <c r="S669" s="77">
        <f t="shared" si="953"/>
        <v>12619982.872345945</v>
      </c>
      <c r="T669" s="77">
        <f t="shared" si="953"/>
        <v>10812946.840395877</v>
      </c>
      <c r="U669" s="77">
        <f t="shared" si="953"/>
        <v>16101917.098471632</v>
      </c>
      <c r="V669" s="77">
        <f t="shared" si="953"/>
        <v>15758609.529505162</v>
      </c>
      <c r="W669" s="77">
        <f t="shared" si="953"/>
        <v>20082274.27172653</v>
      </c>
      <c r="X669" s="77">
        <f t="shared" si="953"/>
        <v>23278892.177370664</v>
      </c>
      <c r="Y669" s="77">
        <f t="shared" si="953"/>
        <v>25454229.68496225</v>
      </c>
      <c r="Z669" s="77">
        <f t="shared" si="953"/>
        <v>27778298.022674266</v>
      </c>
      <c r="AA669" s="77">
        <f t="shared" si="953"/>
        <v>30658980.102126718</v>
      </c>
      <c r="AB669" s="77">
        <f t="shared" ref="AB669" si="954">AB548</f>
        <v>33720099.850937888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1098548.7336038675</v>
      </c>
      <c r="M670" s="77">
        <f t="shared" si="956"/>
        <v>1314821.3943265604</v>
      </c>
      <c r="N670" s="77">
        <f t="shared" si="956"/>
        <v>1577833.7575232035</v>
      </c>
      <c r="O670" s="77">
        <f t="shared" si="956"/>
        <v>1608120.2029626579</v>
      </c>
      <c r="P670" s="396">
        <f t="shared" si="956"/>
        <v>2016488.1301078256</v>
      </c>
      <c r="Q670" s="77">
        <f t="shared" si="956"/>
        <v>2240449.8206653004</v>
      </c>
      <c r="R670" s="77">
        <f t="shared" si="956"/>
        <v>2523613.7189976783</v>
      </c>
      <c r="S670" s="77">
        <f t="shared" si="956"/>
        <v>2761960.1974385912</v>
      </c>
      <c r="T670" s="77">
        <f t="shared" si="956"/>
        <v>3085993.4064173033</v>
      </c>
      <c r="U670" s="77">
        <f t="shared" si="956"/>
        <v>3469996.8758005616</v>
      </c>
      <c r="V670" s="77">
        <f t="shared" si="956"/>
        <v>3871463.8026477625</v>
      </c>
      <c r="W670" s="77">
        <f t="shared" si="956"/>
        <v>4293818.7082739938</v>
      </c>
      <c r="X670" s="77">
        <f t="shared" si="956"/>
        <v>4813168.5100800022</v>
      </c>
      <c r="Y670" s="77">
        <f t="shared" si="956"/>
        <v>5256471.6907647131</v>
      </c>
      <c r="Z670" s="77">
        <f t="shared" si="956"/>
        <v>5710788.5321544837</v>
      </c>
      <c r="AA670" s="77">
        <f t="shared" si="956"/>
        <v>6281427.4754992062</v>
      </c>
      <c r="AB670" s="77">
        <f t="shared" ref="AB670" si="957">AB579</f>
        <v>6889487.1958031207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703563.00706638023</v>
      </c>
      <c r="M671" s="77">
        <f t="shared" si="959"/>
        <v>850453.28427519382</v>
      </c>
      <c r="N671" s="77">
        <f t="shared" si="959"/>
        <v>994963.70007085754</v>
      </c>
      <c r="O671" s="77">
        <f t="shared" si="959"/>
        <v>1162785.392688324</v>
      </c>
      <c r="P671" s="396">
        <f t="shared" si="959"/>
        <v>1312236.4114660809</v>
      </c>
      <c r="Q671" s="77">
        <f t="shared" si="959"/>
        <v>1621434.6224281604</v>
      </c>
      <c r="R671" s="77">
        <f t="shared" si="959"/>
        <v>1756705.2883305603</v>
      </c>
      <c r="S671" s="77">
        <f t="shared" si="959"/>
        <v>2025709.8891618024</v>
      </c>
      <c r="T671" s="77">
        <f t="shared" si="959"/>
        <v>2194346.8577915006</v>
      </c>
      <c r="U671" s="77">
        <f t="shared" si="959"/>
        <v>2432814.1793114296</v>
      </c>
      <c r="V671" s="77">
        <f t="shared" si="959"/>
        <v>2678796.0591992647</v>
      </c>
      <c r="W671" s="77">
        <f t="shared" si="959"/>
        <v>3111475.1036189357</v>
      </c>
      <c r="X671" s="77">
        <f t="shared" si="959"/>
        <v>3327202.3463351787</v>
      </c>
      <c r="Y671" s="77">
        <f t="shared" si="959"/>
        <v>3710820.5225115828</v>
      </c>
      <c r="Z671" s="77">
        <f t="shared" si="959"/>
        <v>4023562.907454561</v>
      </c>
      <c r="AA671" s="77">
        <f t="shared" si="959"/>
        <v>4416645.0616576308</v>
      </c>
      <c r="AB671" s="77">
        <f t="shared" ref="AB671" si="960">AB610</f>
        <v>4837618.8205196485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836156.77768202941</v>
      </c>
      <c r="M672" s="77">
        <f t="shared" si="962"/>
        <v>983810.22950519598</v>
      </c>
      <c r="N672" s="77">
        <f t="shared" si="962"/>
        <v>1160792.6502760076</v>
      </c>
      <c r="O672" s="77">
        <f t="shared" si="962"/>
        <v>1333557.6158050664</v>
      </c>
      <c r="P672" s="396">
        <f t="shared" si="962"/>
        <v>1622924.7161485292</v>
      </c>
      <c r="Q672" s="77">
        <f t="shared" si="962"/>
        <v>1827065.1251004054</v>
      </c>
      <c r="R672" s="77">
        <f t="shared" si="962"/>
        <v>2101687.9706618222</v>
      </c>
      <c r="S672" s="77">
        <f t="shared" si="962"/>
        <v>2266970.4509516084</v>
      </c>
      <c r="T672" s="77">
        <f t="shared" si="962"/>
        <v>2519466.4734137668</v>
      </c>
      <c r="U672" s="77">
        <f t="shared" si="962"/>
        <v>2931933.243408611</v>
      </c>
      <c r="V672" s="77">
        <f t="shared" si="962"/>
        <v>3174354.7619262328</v>
      </c>
      <c r="W672" s="77">
        <f t="shared" si="962"/>
        <v>3483089.4458584166</v>
      </c>
      <c r="X672" s="77">
        <f t="shared" si="962"/>
        <v>3876152.1158559541</v>
      </c>
      <c r="Y672" s="77">
        <f t="shared" si="962"/>
        <v>4240605.503528513</v>
      </c>
      <c r="Z672" s="77">
        <f t="shared" si="962"/>
        <v>4591234.0618349547</v>
      </c>
      <c r="AA672" s="77">
        <f t="shared" si="962"/>
        <v>5037214.9840262309</v>
      </c>
      <c r="AB672" s="77">
        <f t="shared" ref="AB672" si="963">AB641</f>
        <v>5513901.3675731393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10807613.523875168</v>
      </c>
      <c r="L677" s="168">
        <f>L456</f>
        <v>12210745.232622243</v>
      </c>
      <c r="M677" s="168">
        <f t="shared" ref="M677:AA677" si="965">M456</f>
        <v>13771605.022490077</v>
      </c>
      <c r="N677" s="168">
        <f t="shared" si="965"/>
        <v>15848052.103944901</v>
      </c>
      <c r="O677" s="168">
        <f t="shared" si="965"/>
        <v>23261147.44309843</v>
      </c>
      <c r="P677" s="422">
        <f t="shared" si="965"/>
        <v>26763670.300215431</v>
      </c>
      <c r="Q677" s="168">
        <f t="shared" si="965"/>
        <v>30220165.442651868</v>
      </c>
      <c r="R677" s="168">
        <f t="shared" si="965"/>
        <v>33784529.482887141</v>
      </c>
      <c r="S677" s="168">
        <f t="shared" si="965"/>
        <v>37492059.991663545</v>
      </c>
      <c r="T677" s="168">
        <f t="shared" si="965"/>
        <v>40781093.916084245</v>
      </c>
      <c r="U677" s="168">
        <f t="shared" si="965"/>
        <v>44594551.970814764</v>
      </c>
      <c r="V677" s="168">
        <f t="shared" si="965"/>
        <v>49174628.762843773</v>
      </c>
      <c r="W677" s="168">
        <f t="shared" si="965"/>
        <v>54705987.708984539</v>
      </c>
      <c r="X677" s="168">
        <f t="shared" si="965"/>
        <v>59387583.147415146</v>
      </c>
      <c r="Y677" s="168">
        <f t="shared" si="965"/>
        <v>64154274.478862472</v>
      </c>
      <c r="Z677" s="168">
        <f t="shared" si="965"/>
        <v>69503699.006806448</v>
      </c>
      <c r="AA677" s="168">
        <f t="shared" si="965"/>
        <v>75566834.900154933</v>
      </c>
      <c r="AB677" s="168">
        <f t="shared" ref="AB677" si="966">AB456</f>
        <v>81761033.634278774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553031.46480819362</v>
      </c>
      <c r="L678" s="169">
        <f>L487</f>
        <v>522131.25101262814</v>
      </c>
      <c r="M678" s="169">
        <f t="shared" ref="M678:AA678" si="968">M487</f>
        <v>503290.62338615424</v>
      </c>
      <c r="N678" s="169">
        <f t="shared" si="968"/>
        <v>514534.52887134807</v>
      </c>
      <c r="O678" s="169">
        <f t="shared" si="968"/>
        <v>767493.09157134139</v>
      </c>
      <c r="P678" s="423">
        <f t="shared" si="968"/>
        <v>1256557.1126097436</v>
      </c>
      <c r="Q678" s="169">
        <f t="shared" si="968"/>
        <v>1916543.1301304025</v>
      </c>
      <c r="R678" s="169">
        <f t="shared" si="968"/>
        <v>2284824.247121131</v>
      </c>
      <c r="S678" s="169">
        <f t="shared" si="968"/>
        <v>2049526.8831908407</v>
      </c>
      <c r="T678" s="169">
        <f t="shared" si="968"/>
        <v>2178830.6092092763</v>
      </c>
      <c r="U678" s="169">
        <f t="shared" si="968"/>
        <v>2310964.1384000145</v>
      </c>
      <c r="V678" s="169">
        <f t="shared" si="968"/>
        <v>2938481.1328754653</v>
      </c>
      <c r="W678" s="169">
        <f t="shared" si="968"/>
        <v>5219531.3068664186</v>
      </c>
      <c r="X678" s="169">
        <f t="shared" si="968"/>
        <v>4461590.3202700494</v>
      </c>
      <c r="Y678" s="169">
        <f t="shared" si="968"/>
        <v>3943857.230892343</v>
      </c>
      <c r="Z678" s="169">
        <f t="shared" si="968"/>
        <v>5117607.1185411401</v>
      </c>
      <c r="AA678" s="169">
        <f t="shared" si="968"/>
        <v>8000275.4961788673</v>
      </c>
      <c r="AB678" s="169">
        <f t="shared" ref="AB678" si="969">AB487</f>
        <v>9538125.5823911689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4117405.4873084188</v>
      </c>
      <c r="L679" s="169">
        <f>L518</f>
        <v>3507866.7049030839</v>
      </c>
      <c r="M679" s="169">
        <f t="shared" ref="M679:AA679" si="971">M518</f>
        <v>3328419.6151881386</v>
      </c>
      <c r="N679" s="169">
        <f t="shared" si="971"/>
        <v>3386624.2565065902</v>
      </c>
      <c r="O679" s="169">
        <f t="shared" si="971"/>
        <v>5300621.3719461644</v>
      </c>
      <c r="P679" s="423">
        <f t="shared" si="971"/>
        <v>8213431.3135790853</v>
      </c>
      <c r="Q679" s="169">
        <f t="shared" si="971"/>
        <v>11767764.746336853</v>
      </c>
      <c r="R679" s="169">
        <f t="shared" si="971"/>
        <v>13646443.154528247</v>
      </c>
      <c r="S679" s="169">
        <f t="shared" si="971"/>
        <v>13083145.167106815</v>
      </c>
      <c r="T679" s="169">
        <f t="shared" si="971"/>
        <v>13454405.64969291</v>
      </c>
      <c r="U679" s="169">
        <f t="shared" si="971"/>
        <v>15519624.706892038</v>
      </c>
      <c r="V679" s="169">
        <f t="shared" si="971"/>
        <v>18774595.22664775</v>
      </c>
      <c r="W679" s="169">
        <f t="shared" si="971"/>
        <v>24486805.946684182</v>
      </c>
      <c r="X679" s="169">
        <f t="shared" si="971"/>
        <v>32711878.768142406</v>
      </c>
      <c r="Y679" s="169">
        <f t="shared" si="971"/>
        <v>45978736.898451805</v>
      </c>
      <c r="Z679" s="169">
        <f t="shared" si="971"/>
        <v>56540332.234279417</v>
      </c>
      <c r="AA679" s="169">
        <f t="shared" si="971"/>
        <v>74538167.644120485</v>
      </c>
      <c r="AB679" s="169">
        <f t="shared" ref="AB679" si="972">AB518</f>
        <v>80754448.543603703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1649275.840760726</v>
      </c>
      <c r="L680" s="169">
        <f>L549</f>
        <v>784899.33255321451</v>
      </c>
      <c r="M680" s="169">
        <f t="shared" ref="M680:AA680" si="974">M549</f>
        <v>1256530.121151953</v>
      </c>
      <c r="N680" s="169">
        <f t="shared" si="974"/>
        <v>856973.35018405365</v>
      </c>
      <c r="O680" s="169">
        <f t="shared" si="974"/>
        <v>1397697.1492840084</v>
      </c>
      <c r="P680" s="423">
        <f t="shared" si="974"/>
        <v>2131424.0570970401</v>
      </c>
      <c r="Q680" s="169">
        <f t="shared" si="974"/>
        <v>6533527.604713086</v>
      </c>
      <c r="R680" s="169">
        <f t="shared" si="974"/>
        <v>3129266.5978497108</v>
      </c>
      <c r="S680" s="169">
        <f t="shared" si="974"/>
        <v>9244564.1684986558</v>
      </c>
      <c r="T680" s="169">
        <f t="shared" si="974"/>
        <v>3720832.0363383121</v>
      </c>
      <c r="U680" s="169">
        <f t="shared" si="974"/>
        <v>10560358.172686145</v>
      </c>
      <c r="V680" s="169">
        <f t="shared" si="974"/>
        <v>5358882.7109347219</v>
      </c>
      <c r="W680" s="169">
        <f t="shared" si="974"/>
        <v>14936613.899479462</v>
      </c>
      <c r="X680" s="169">
        <f t="shared" si="974"/>
        <v>17475980.337106992</v>
      </c>
      <c r="Y680" s="169">
        <f t="shared" si="974"/>
        <v>19289328.518992092</v>
      </c>
      <c r="Z680" s="169">
        <f t="shared" si="974"/>
        <v>21249107.637727767</v>
      </c>
      <c r="AA680" s="169">
        <f t="shared" si="974"/>
        <v>23501015.460754864</v>
      </c>
      <c r="AB680" s="169">
        <f t="shared" ref="AB680" si="975">AB549</f>
        <v>25900708.120472517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1198671.9143966744</v>
      </c>
      <c r="L681" s="169">
        <f>L580</f>
        <v>1020368.9762838441</v>
      </c>
      <c r="M681" s="169">
        <f t="shared" ref="M681:AA681" si="977">M580</f>
        <v>929963.67135807755</v>
      </c>
      <c r="N681" s="169">
        <f t="shared" si="977"/>
        <v>902778.14481254783</v>
      </c>
      <c r="O681" s="169">
        <f t="shared" si="977"/>
        <v>1044585.4019935898</v>
      </c>
      <c r="P681" s="423">
        <f t="shared" si="977"/>
        <v>2465883.3355179029</v>
      </c>
      <c r="Q681" s="169">
        <f t="shared" si="977"/>
        <v>3753676.5963285575</v>
      </c>
      <c r="R681" s="169">
        <f t="shared" si="977"/>
        <v>4346637.4577874616</v>
      </c>
      <c r="S681" s="169">
        <f t="shared" si="977"/>
        <v>4617621.4073942043</v>
      </c>
      <c r="T681" s="169">
        <f t="shared" si="977"/>
        <v>4648153.0143571608</v>
      </c>
      <c r="U681" s="169">
        <f t="shared" si="977"/>
        <v>5446143.0972048342</v>
      </c>
      <c r="V681" s="169">
        <f t="shared" si="977"/>
        <v>6520840.0988460071</v>
      </c>
      <c r="W681" s="169">
        <f t="shared" si="977"/>
        <v>7792425.2940131389</v>
      </c>
      <c r="X681" s="169">
        <f t="shared" si="977"/>
        <v>8816576.6586165521</v>
      </c>
      <c r="Y681" s="169">
        <f t="shared" si="977"/>
        <v>9719438.2187878639</v>
      </c>
      <c r="Z681" s="169">
        <f t="shared" si="977"/>
        <v>10659107.07451093</v>
      </c>
      <c r="AA681" s="169">
        <f t="shared" si="977"/>
        <v>11741754.46000783</v>
      </c>
      <c r="AB681" s="169">
        <f t="shared" ref="AB681" si="978">AB580</f>
        <v>12897675.323666824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1547042.4879389894</v>
      </c>
      <c r="L682" s="169">
        <f>L611</f>
        <v>2655033.9512657141</v>
      </c>
      <c r="M682" s="169">
        <f t="shared" ref="M682:AA682" si="980">M611</f>
        <v>1441191.6040002278</v>
      </c>
      <c r="N682" s="169">
        <f t="shared" si="980"/>
        <v>3641953.2269886835</v>
      </c>
      <c r="O682" s="169">
        <f t="shared" si="980"/>
        <v>3552435.0150411162</v>
      </c>
      <c r="P682" s="423">
        <f t="shared" si="980"/>
        <v>5150906.9255590765</v>
      </c>
      <c r="Q682" s="169">
        <f t="shared" si="980"/>
        <v>6060923.11462365</v>
      </c>
      <c r="R682" s="169">
        <f t="shared" si="980"/>
        <v>7218981.2734570177</v>
      </c>
      <c r="S682" s="169">
        <f t="shared" si="980"/>
        <v>5191337.1572326999</v>
      </c>
      <c r="T682" s="169">
        <f t="shared" si="980"/>
        <v>8167082.9019440878</v>
      </c>
      <c r="U682" s="169">
        <f t="shared" si="980"/>
        <v>8978007.148955401</v>
      </c>
      <c r="V682" s="169">
        <f t="shared" si="980"/>
        <v>11318809.10159296</v>
      </c>
      <c r="W682" s="169">
        <f t="shared" si="980"/>
        <v>10795429.664436758</v>
      </c>
      <c r="X682" s="169">
        <f t="shared" si="980"/>
        <v>14541010.995605186</v>
      </c>
      <c r="Y682" s="169">
        <f t="shared" si="980"/>
        <v>16370549.276674926</v>
      </c>
      <c r="Z682" s="169">
        <f t="shared" si="980"/>
        <v>17917689.64644593</v>
      </c>
      <c r="AA682" s="169">
        <f t="shared" si="980"/>
        <v>19686557.772159137</v>
      </c>
      <c r="AB682" s="169">
        <f t="shared" ref="AB682" si="981">AB611</f>
        <v>21583158.70656161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665232.56630128599</v>
      </c>
      <c r="M683" s="170">
        <f t="shared" ref="M683:AA683" si="983">M642</f>
        <v>742529.57105346979</v>
      </c>
      <c r="N683" s="170">
        <f t="shared" si="983"/>
        <v>816212.52494744107</v>
      </c>
      <c r="O683" s="170">
        <f t="shared" si="983"/>
        <v>1084043.3318514989</v>
      </c>
      <c r="P683" s="424">
        <f t="shared" si="983"/>
        <v>1343039.2266391998</v>
      </c>
      <c r="Q683" s="170">
        <f t="shared" si="983"/>
        <v>1539716.741255638</v>
      </c>
      <c r="R683" s="170">
        <f t="shared" si="983"/>
        <v>1820807.1491440234</v>
      </c>
      <c r="S683" s="170">
        <f t="shared" si="983"/>
        <v>2038113.617178482</v>
      </c>
      <c r="T683" s="170">
        <f t="shared" si="983"/>
        <v>2244338.5666639018</v>
      </c>
      <c r="U683" s="170">
        <f t="shared" si="983"/>
        <v>1774849.0222315001</v>
      </c>
      <c r="V683" s="170">
        <f t="shared" si="983"/>
        <v>2827712.4905778556</v>
      </c>
      <c r="W683" s="170">
        <f t="shared" si="983"/>
        <v>3179499.3725332217</v>
      </c>
      <c r="X683" s="170">
        <f t="shared" si="983"/>
        <v>3571370.4944505743</v>
      </c>
      <c r="Y683" s="170">
        <f t="shared" si="983"/>
        <v>3944026.9982900545</v>
      </c>
      <c r="Z683" s="170">
        <f t="shared" si="983"/>
        <v>4310417.6531986259</v>
      </c>
      <c r="AA683" s="170">
        <f t="shared" si="983"/>
        <v>4730889.3329343852</v>
      </c>
      <c r="AB683" s="170">
        <f t="shared" ref="AB683" si="984">AB642</f>
        <v>5180523.8688110495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11854275.377531121</v>
      </c>
      <c r="L688" s="83">
        <f>L457</f>
        <v>17939493.719934233</v>
      </c>
      <c r="M688" s="83">
        <f t="shared" ref="M688:AA688" si="986">M457</f>
        <v>22836956.963918664</v>
      </c>
      <c r="N688" s="83">
        <f t="shared" si="986"/>
        <v>28113962.535666224</v>
      </c>
      <c r="O688" s="83">
        <f t="shared" si="986"/>
        <v>43937989.924892485</v>
      </c>
      <c r="P688" s="421">
        <f t="shared" si="986"/>
        <v>72443970.369465053</v>
      </c>
      <c r="Q688" s="83">
        <f t="shared" si="986"/>
        <v>91396270.746997774</v>
      </c>
      <c r="R688" s="83">
        <f t="shared" si="986"/>
        <v>83421848.81943801</v>
      </c>
      <c r="S688" s="83">
        <f t="shared" si="986"/>
        <v>72428152.934833586</v>
      </c>
      <c r="T688" s="83">
        <f t="shared" si="986"/>
        <v>65554684.100288913</v>
      </c>
      <c r="U688" s="83">
        <f t="shared" si="986"/>
        <v>68415706.468836129</v>
      </c>
      <c r="V688" s="83">
        <f t="shared" si="986"/>
        <v>75553737.51947087</v>
      </c>
      <c r="W688" s="83">
        <f t="shared" si="986"/>
        <v>108474865.80566867</v>
      </c>
      <c r="X688" s="83">
        <f t="shared" si="986"/>
        <v>148161382.81995729</v>
      </c>
      <c r="Y688" s="83">
        <f t="shared" si="986"/>
        <v>208917249.66714486</v>
      </c>
      <c r="Z688" s="83">
        <f t="shared" si="986"/>
        <v>246561513.52794385</v>
      </c>
      <c r="AA688" s="83">
        <f t="shared" si="986"/>
        <v>172779477.47231174</v>
      </c>
      <c r="AB688" s="83">
        <f t="shared" ref="AB688" si="987">AB457</f>
        <v>130817427.29703304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756068.8072425368</v>
      </c>
      <c r="L689" s="83">
        <f>L488</f>
        <v>1013885.2142349094</v>
      </c>
      <c r="M689" s="83">
        <f t="shared" ref="M689:AA689" si="989">M488</f>
        <v>1165529.8029782567</v>
      </c>
      <c r="N689" s="83">
        <f t="shared" si="989"/>
        <v>1328684.0438265197</v>
      </c>
      <c r="O689" s="83">
        <f t="shared" si="989"/>
        <v>325682.43636472616</v>
      </c>
      <c r="P689" s="421">
        <f t="shared" si="989"/>
        <v>1195041.0356309428</v>
      </c>
      <c r="Q689" s="83">
        <f t="shared" si="989"/>
        <v>1982767.7390000159</v>
      </c>
      <c r="R689" s="83">
        <f t="shared" si="989"/>
        <v>1539390.9366617512</v>
      </c>
      <c r="S689" s="83">
        <f t="shared" si="989"/>
        <v>1399005.106460134</v>
      </c>
      <c r="T689" s="83">
        <f t="shared" si="989"/>
        <v>1062164.786970231</v>
      </c>
      <c r="U689" s="83">
        <f t="shared" si="989"/>
        <v>1508733.6238948784</v>
      </c>
      <c r="V689" s="83">
        <f t="shared" si="989"/>
        <v>2241718.9603731041</v>
      </c>
      <c r="W689" s="83">
        <f t="shared" si="989"/>
        <v>0</v>
      </c>
      <c r="X689" s="83">
        <f t="shared" si="989"/>
        <v>0</v>
      </c>
      <c r="Y689" s="83">
        <f t="shared" si="989"/>
        <v>0</v>
      </c>
      <c r="Z689" s="83">
        <f t="shared" si="989"/>
        <v>0</v>
      </c>
      <c r="AA689" s="83">
        <f t="shared" si="989"/>
        <v>0</v>
      </c>
      <c r="AB689" s="83">
        <f t="shared" ref="AB689" si="990">AB488</f>
        <v>0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996471.07307208946</v>
      </c>
      <c r="L690" s="83">
        <f>L519</f>
        <v>923978.11862609943</v>
      </c>
      <c r="M690" s="83">
        <f t="shared" ref="M690:AA690" si="992">M519</f>
        <v>1024030.8201674839</v>
      </c>
      <c r="N690" s="83">
        <f t="shared" si="992"/>
        <v>1220688.4989424362</v>
      </c>
      <c r="O690" s="83">
        <f t="shared" si="992"/>
        <v>1946818.5374856333</v>
      </c>
      <c r="P690" s="421">
        <f t="shared" si="992"/>
        <v>3398246.158353474</v>
      </c>
      <c r="Q690" s="83">
        <f t="shared" si="992"/>
        <v>4399199.9462112822</v>
      </c>
      <c r="R690" s="83">
        <f t="shared" si="992"/>
        <v>4241181.3228783179</v>
      </c>
      <c r="S690" s="83">
        <f t="shared" si="992"/>
        <v>3608406.190654587</v>
      </c>
      <c r="T690" s="83">
        <f t="shared" si="992"/>
        <v>3314404.0388940554</v>
      </c>
      <c r="U690" s="83">
        <f t="shared" si="992"/>
        <v>3215607.9428428295</v>
      </c>
      <c r="V690" s="83">
        <f t="shared" si="992"/>
        <v>2708540.4468108071</v>
      </c>
      <c r="W690" s="83">
        <f t="shared" si="992"/>
        <v>1950858.6228464739</v>
      </c>
      <c r="X690" s="83">
        <f t="shared" si="992"/>
        <v>3205052.7609493104</v>
      </c>
      <c r="Y690" s="83">
        <f t="shared" si="992"/>
        <v>4261370.242906495</v>
      </c>
      <c r="Z690" s="83">
        <f t="shared" si="992"/>
        <v>4302135.5009498112</v>
      </c>
      <c r="AA690" s="83">
        <f t="shared" si="992"/>
        <v>5910062.1602597004</v>
      </c>
      <c r="AB690" s="83">
        <f t="shared" ref="AB690" si="993">AB519</f>
        <v>2906477.3253035769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789059.6289522564</v>
      </c>
      <c r="L691" s="83">
        <f>L550</f>
        <v>698175.24092453823</v>
      </c>
      <c r="M691" s="83">
        <f t="shared" ref="M691:AA691" si="995">M550</f>
        <v>1568199.8109551459</v>
      </c>
      <c r="N691" s="83">
        <f t="shared" si="995"/>
        <v>1120512.4426725206</v>
      </c>
      <c r="O691" s="83">
        <f t="shared" si="995"/>
        <v>1507375.2809739336</v>
      </c>
      <c r="P691" s="421">
        <f t="shared" si="995"/>
        <v>2756278.3761583809</v>
      </c>
      <c r="Q691" s="83">
        <f t="shared" si="995"/>
        <v>8270557.9141400438</v>
      </c>
      <c r="R691" s="83">
        <f t="shared" si="995"/>
        <v>1133537.3379403146</v>
      </c>
      <c r="S691" s="83">
        <f t="shared" si="995"/>
        <v>4425110.9270928605</v>
      </c>
      <c r="T691" s="83">
        <f t="shared" si="995"/>
        <v>1713408.6952354542</v>
      </c>
      <c r="U691" s="83">
        <f t="shared" si="995"/>
        <v>4225289.8992436342</v>
      </c>
      <c r="V691" s="83">
        <f t="shared" si="995"/>
        <v>2812021.6863911822</v>
      </c>
      <c r="W691" s="83">
        <f t="shared" si="995"/>
        <v>9883157.9577794969</v>
      </c>
      <c r="X691" s="83">
        <f t="shared" si="995"/>
        <v>4814404.7769006612</v>
      </c>
      <c r="Y691" s="83">
        <f t="shared" si="995"/>
        <v>5042525.6387907797</v>
      </c>
      <c r="Z691" s="83">
        <f t="shared" si="995"/>
        <v>6226873.9142384594</v>
      </c>
      <c r="AA691" s="83">
        <f t="shared" si="995"/>
        <v>6425743.0106657781</v>
      </c>
      <c r="AB691" s="83">
        <f t="shared" ref="AB691" si="996">AB550</f>
        <v>1483514.8555806477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490026.23982952168</v>
      </c>
      <c r="L692" s="83">
        <f>L581</f>
        <v>572171.32015060191</v>
      </c>
      <c r="M692" s="83">
        <f t="shared" ref="M692:AA692" si="998">M581</f>
        <v>695990.98791587725</v>
      </c>
      <c r="N692" s="83">
        <f t="shared" si="998"/>
        <v>856364.17068666429</v>
      </c>
      <c r="O692" s="83">
        <f t="shared" si="998"/>
        <v>95181.563308893659</v>
      </c>
      <c r="P692" s="421">
        <f t="shared" si="998"/>
        <v>866395.70235390856</v>
      </c>
      <c r="Q692" s="83">
        <f t="shared" si="998"/>
        <v>1846028.1370301219</v>
      </c>
      <c r="R692" s="83">
        <f t="shared" si="998"/>
        <v>1435253.5580366729</v>
      </c>
      <c r="S692" s="83">
        <f t="shared" si="998"/>
        <v>1384065.2459852272</v>
      </c>
      <c r="T692" s="83">
        <f t="shared" si="998"/>
        <v>1457475.6964725128</v>
      </c>
      <c r="U692" s="83">
        <f t="shared" si="998"/>
        <v>1661657.2496009227</v>
      </c>
      <c r="V692" s="83">
        <f t="shared" si="998"/>
        <v>1830908.5518730804</v>
      </c>
      <c r="W692" s="83">
        <f t="shared" si="998"/>
        <v>3502544.3445644742</v>
      </c>
      <c r="X692" s="83">
        <f t="shared" si="998"/>
        <v>2759919.5209732777</v>
      </c>
      <c r="Y692" s="83">
        <f t="shared" si="998"/>
        <v>2610038.6874314961</v>
      </c>
      <c r="Z692" s="83">
        <f t="shared" si="998"/>
        <v>3243871.8835308435</v>
      </c>
      <c r="AA692" s="83">
        <f t="shared" si="998"/>
        <v>3340010.727776587</v>
      </c>
      <c r="AB692" s="83">
        <f t="shared" ref="AB692" si="999">AB581</f>
        <v>1118003.3115396963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763075.71480748605</v>
      </c>
      <c r="L693" s="83">
        <f>L612</f>
        <v>2509775.3765545906</v>
      </c>
      <c r="M693" s="83">
        <f t="shared" ref="M693:AA693" si="1001">M612</f>
        <v>1155098.9557247749</v>
      </c>
      <c r="N693" s="83">
        <f t="shared" si="1001"/>
        <v>2698864.5927928495</v>
      </c>
      <c r="O693" s="83">
        <f t="shared" si="1001"/>
        <v>2646007.2261780058</v>
      </c>
      <c r="P693" s="421">
        <f t="shared" si="1001"/>
        <v>14711397.808407098</v>
      </c>
      <c r="Q693" s="83">
        <f t="shared" si="1001"/>
        <v>2983258.8407794698</v>
      </c>
      <c r="R693" s="83">
        <f t="shared" si="1001"/>
        <v>14081345.782769768</v>
      </c>
      <c r="S693" s="83">
        <f t="shared" si="1001"/>
        <v>1632841.9111912791</v>
      </c>
      <c r="T693" s="83">
        <f t="shared" si="1001"/>
        <v>3613027.4071693886</v>
      </c>
      <c r="U693" s="83">
        <f t="shared" si="1001"/>
        <v>4418273.7890740242</v>
      </c>
      <c r="V693" s="83">
        <f t="shared" si="1001"/>
        <v>18526392.034505449</v>
      </c>
      <c r="W693" s="83">
        <f t="shared" si="1001"/>
        <v>3210358.9098186414</v>
      </c>
      <c r="X693" s="83">
        <f t="shared" si="1001"/>
        <v>18025878.840610035</v>
      </c>
      <c r="Y693" s="83">
        <f t="shared" si="1001"/>
        <v>10564239.223005475</v>
      </c>
      <c r="Z693" s="83">
        <f t="shared" si="1001"/>
        <v>13047325.356745649</v>
      </c>
      <c r="AA693" s="83">
        <f t="shared" si="1001"/>
        <v>13534911.024562776</v>
      </c>
      <c r="AB693" s="83">
        <f t="shared" ref="AB693" si="1002">AB612</f>
        <v>4344100.6070247404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844397.70675106416</v>
      </c>
      <c r="L694" s="83">
        <f>L643</f>
        <v>1089001.7154071811</v>
      </c>
      <c r="M694" s="83">
        <f t="shared" ref="M694:AA694" si="1004">M643</f>
        <v>1243993.6347574731</v>
      </c>
      <c r="N694" s="83">
        <f t="shared" si="1004"/>
        <v>1509454.8145300273</v>
      </c>
      <c r="O694" s="83">
        <f t="shared" si="1004"/>
        <v>9584122.8379228897</v>
      </c>
      <c r="P694" s="421">
        <f t="shared" si="1004"/>
        <v>4660859.5353292897</v>
      </c>
      <c r="Q694" s="83">
        <f t="shared" si="1004"/>
        <v>10850029.679747617</v>
      </c>
      <c r="R694" s="83">
        <f t="shared" si="1004"/>
        <v>4098283.7687931256</v>
      </c>
      <c r="S694" s="83">
        <f t="shared" si="1004"/>
        <v>4973321.0312680081</v>
      </c>
      <c r="T694" s="83">
        <f t="shared" si="1004"/>
        <v>12613350.713603891</v>
      </c>
      <c r="U694" s="83">
        <f t="shared" si="1004"/>
        <v>1633790.1171479481</v>
      </c>
      <c r="V694" s="83">
        <f t="shared" si="1004"/>
        <v>5357396.6422039215</v>
      </c>
      <c r="W694" s="83">
        <f t="shared" si="1004"/>
        <v>13156404.431891687</v>
      </c>
      <c r="X694" s="83">
        <f t="shared" si="1004"/>
        <v>12406449.148941522</v>
      </c>
      <c r="Y694" s="83">
        <f t="shared" si="1004"/>
        <v>10099600.734314822</v>
      </c>
      <c r="Z694" s="83">
        <f t="shared" si="1004"/>
        <v>12623485.072150093</v>
      </c>
      <c r="AA694" s="83">
        <f t="shared" si="1004"/>
        <v>13030384.946226997</v>
      </c>
      <c r="AB694" s="83">
        <f t="shared" ref="AB694" si="1005">AB643</f>
        <v>4297423.820033038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126081</v>
      </c>
      <c r="L700" s="102">
        <f t="shared" si="1006"/>
        <v>167371</v>
      </c>
      <c r="M700" s="102">
        <f t="shared" si="1006"/>
        <v>182106</v>
      </c>
      <c r="N700" s="102">
        <f t="shared" si="1006"/>
        <v>189987</v>
      </c>
      <c r="O700" s="102">
        <f t="shared" si="1006"/>
        <v>258193</v>
      </c>
      <c r="P700" s="397">
        <f t="shared" si="1006"/>
        <v>376729</v>
      </c>
      <c r="Q700" s="102">
        <f t="shared" si="1006"/>
        <v>428186</v>
      </c>
      <c r="R700" s="102">
        <f t="shared" si="1006"/>
        <v>355296</v>
      </c>
      <c r="S700" s="102">
        <f t="shared" si="1006"/>
        <v>280431</v>
      </c>
      <c r="T700" s="102">
        <f t="shared" si="1006"/>
        <v>235016</v>
      </c>
      <c r="U700" s="102">
        <f t="shared" si="1006"/>
        <v>225021</v>
      </c>
      <c r="V700" s="102">
        <f t="shared" si="1006"/>
        <v>225908</v>
      </c>
      <c r="W700" s="102">
        <f t="shared" si="1006"/>
        <v>292201</v>
      </c>
      <c r="X700" s="102">
        <f t="shared" si="1006"/>
        <v>369542</v>
      </c>
      <c r="Y700" s="102">
        <f t="shared" si="1006"/>
        <v>486989</v>
      </c>
      <c r="Z700" s="102">
        <f t="shared" si="1006"/>
        <v>537139</v>
      </c>
      <c r="AA700" s="102">
        <f t="shared" si="1006"/>
        <v>351779</v>
      </c>
      <c r="AB700" s="102">
        <f t="shared" ref="AB700" si="1007">ROUND(AB688/INDEX(NeobhBaKVLEdMosh,$A700,AB$699)/INDEX(KumIndPPP,NscenInfl,AB$699),0)</f>
        <v>248920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1029</v>
      </c>
      <c r="L701" s="102">
        <f t="shared" si="1008"/>
        <v>1211</v>
      </c>
      <c r="M701" s="102">
        <f t="shared" si="1008"/>
        <v>1190</v>
      </c>
      <c r="N701" s="102">
        <f t="shared" si="1008"/>
        <v>1149</v>
      </c>
      <c r="O701" s="102">
        <f t="shared" si="1008"/>
        <v>245</v>
      </c>
      <c r="P701" s="397">
        <f t="shared" si="1008"/>
        <v>795</v>
      </c>
      <c r="Q701" s="102">
        <f t="shared" si="1008"/>
        <v>1189</v>
      </c>
      <c r="R701" s="102">
        <f t="shared" si="1008"/>
        <v>839</v>
      </c>
      <c r="S701" s="102">
        <f t="shared" si="1008"/>
        <v>693</v>
      </c>
      <c r="T701" s="102">
        <f t="shared" si="1008"/>
        <v>487</v>
      </c>
      <c r="U701" s="102">
        <f t="shared" si="1008"/>
        <v>635</v>
      </c>
      <c r="V701" s="102">
        <f t="shared" si="1008"/>
        <v>858</v>
      </c>
      <c r="W701" s="102">
        <f t="shared" si="1008"/>
        <v>0</v>
      </c>
      <c r="X701" s="102">
        <f t="shared" si="1008"/>
        <v>0</v>
      </c>
      <c r="Y701" s="102">
        <f t="shared" si="1008"/>
        <v>0</v>
      </c>
      <c r="Z701" s="102">
        <f t="shared" si="1008"/>
        <v>0</v>
      </c>
      <c r="AA701" s="102">
        <f t="shared" si="1008"/>
        <v>0</v>
      </c>
      <c r="AB701" s="102">
        <f t="shared" ref="AB701" si="1009">ROUND(AB689/INDEX(NeobhBaKVLEdMosh,$A701,AB$699)/INDEX(KumIndPPP,NscenInfl,AB$699),0)</f>
        <v>0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3083</v>
      </c>
      <c r="L702" s="102">
        <f t="shared" si="1010"/>
        <v>2508</v>
      </c>
      <c r="M702" s="102">
        <f t="shared" si="1010"/>
        <v>2376</v>
      </c>
      <c r="N702" s="102">
        <f t="shared" si="1010"/>
        <v>2400</v>
      </c>
      <c r="O702" s="102">
        <f t="shared" si="1010"/>
        <v>3328</v>
      </c>
      <c r="P702" s="397">
        <f t="shared" si="1010"/>
        <v>5141</v>
      </c>
      <c r="Q702" s="102">
        <f t="shared" si="1010"/>
        <v>5996</v>
      </c>
      <c r="R702" s="102">
        <f t="shared" si="1010"/>
        <v>5255</v>
      </c>
      <c r="S702" s="102">
        <f t="shared" si="1010"/>
        <v>4064</v>
      </c>
      <c r="T702" s="102">
        <f t="shared" si="1010"/>
        <v>3457</v>
      </c>
      <c r="U702" s="102">
        <f t="shared" si="1010"/>
        <v>3077</v>
      </c>
      <c r="V702" s="102">
        <f t="shared" si="1010"/>
        <v>2356</v>
      </c>
      <c r="W702" s="102">
        <f t="shared" si="1010"/>
        <v>1529</v>
      </c>
      <c r="X702" s="102">
        <f t="shared" si="1010"/>
        <v>2326</v>
      </c>
      <c r="Y702" s="102">
        <f t="shared" si="1010"/>
        <v>2890</v>
      </c>
      <c r="Z702" s="102">
        <f t="shared" si="1010"/>
        <v>2726</v>
      </c>
      <c r="AA702" s="102">
        <f t="shared" si="1010"/>
        <v>3500</v>
      </c>
      <c r="AB702" s="102">
        <f t="shared" ref="AB702" si="1011">ROUND(AB690/INDEX(NeobhBaKVLEdMosh,$A702,AB$699)/INDEX(KumIndPPP,NscenInfl,AB$699),0)</f>
        <v>1609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597</v>
      </c>
      <c r="L703" s="102">
        <f t="shared" si="1012"/>
        <v>463</v>
      </c>
      <c r="M703" s="102">
        <f t="shared" si="1012"/>
        <v>889</v>
      </c>
      <c r="N703" s="102">
        <f t="shared" si="1012"/>
        <v>538</v>
      </c>
      <c r="O703" s="102">
        <f t="shared" si="1012"/>
        <v>630</v>
      </c>
      <c r="P703" s="397">
        <f t="shared" si="1012"/>
        <v>1019</v>
      </c>
      <c r="Q703" s="102">
        <f t="shared" si="1012"/>
        <v>2755</v>
      </c>
      <c r="R703" s="102">
        <f t="shared" si="1012"/>
        <v>343</v>
      </c>
      <c r="S703" s="102">
        <f t="shared" si="1012"/>
        <v>1218</v>
      </c>
      <c r="T703" s="102">
        <f t="shared" si="1012"/>
        <v>437</v>
      </c>
      <c r="U703" s="102">
        <f t="shared" si="1012"/>
        <v>988</v>
      </c>
      <c r="V703" s="102">
        <f t="shared" si="1012"/>
        <v>598</v>
      </c>
      <c r="W703" s="102">
        <f t="shared" si="1012"/>
        <v>1893</v>
      </c>
      <c r="X703" s="102">
        <f t="shared" si="1012"/>
        <v>854</v>
      </c>
      <c r="Y703" s="102">
        <f t="shared" si="1012"/>
        <v>836</v>
      </c>
      <c r="Z703" s="102">
        <f t="shared" si="1012"/>
        <v>965</v>
      </c>
      <c r="AA703" s="102">
        <f t="shared" si="1012"/>
        <v>930</v>
      </c>
      <c r="AB703" s="102">
        <f t="shared" ref="AB703" si="1013">ROUND(AB691/INDEX(NeobhBaKVLEdMosh,$A703,AB$699)/INDEX(KumIndPPP,NscenInfl,AB$699),0)</f>
        <v>201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1112</v>
      </c>
      <c r="L704" s="102">
        <f t="shared" si="1014"/>
        <v>1139</v>
      </c>
      <c r="M704" s="102">
        <f t="shared" si="1014"/>
        <v>1184</v>
      </c>
      <c r="N704" s="102">
        <f t="shared" si="1014"/>
        <v>1235</v>
      </c>
      <c r="O704" s="102">
        <f t="shared" si="1014"/>
        <v>119</v>
      </c>
      <c r="P704" s="397">
        <f t="shared" si="1014"/>
        <v>961</v>
      </c>
      <c r="Q704" s="102">
        <f t="shared" si="1014"/>
        <v>1845</v>
      </c>
      <c r="R704" s="102">
        <f t="shared" si="1014"/>
        <v>1304</v>
      </c>
      <c r="S704" s="102">
        <f t="shared" si="1014"/>
        <v>1143</v>
      </c>
      <c r="T704" s="102">
        <f t="shared" si="1014"/>
        <v>1115</v>
      </c>
      <c r="U704" s="102">
        <f t="shared" si="1014"/>
        <v>1166</v>
      </c>
      <c r="V704" s="102">
        <f t="shared" si="1014"/>
        <v>1168</v>
      </c>
      <c r="W704" s="102">
        <f t="shared" si="1014"/>
        <v>2013</v>
      </c>
      <c r="X704" s="102">
        <f t="shared" si="1014"/>
        <v>1469</v>
      </c>
      <c r="Y704" s="102">
        <f t="shared" si="1014"/>
        <v>1298</v>
      </c>
      <c r="Z704" s="102">
        <f t="shared" si="1014"/>
        <v>1508</v>
      </c>
      <c r="AA704" s="102">
        <f t="shared" si="1014"/>
        <v>1451</v>
      </c>
      <c r="AB704" s="102">
        <f t="shared" ref="AB704" si="1015">ROUND(AB692/INDEX(NeobhBaKVLEdMosh,$A704,AB$699)/INDEX(KumIndPPP,NscenInfl,AB$699),0)</f>
        <v>454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2597</v>
      </c>
      <c r="L705" s="102">
        <f t="shared" si="1016"/>
        <v>7493</v>
      </c>
      <c r="M705" s="102">
        <f t="shared" si="1016"/>
        <v>2948</v>
      </c>
      <c r="N705" s="102">
        <f t="shared" si="1016"/>
        <v>5836</v>
      </c>
      <c r="O705" s="102">
        <f t="shared" si="1016"/>
        <v>4976</v>
      </c>
      <c r="P705" s="397">
        <f t="shared" si="1016"/>
        <v>24481</v>
      </c>
      <c r="Q705" s="102">
        <f t="shared" si="1016"/>
        <v>4472</v>
      </c>
      <c r="R705" s="102">
        <f t="shared" si="1016"/>
        <v>19191</v>
      </c>
      <c r="S705" s="102">
        <f t="shared" si="1016"/>
        <v>2023</v>
      </c>
      <c r="T705" s="102">
        <f t="shared" si="1016"/>
        <v>4145</v>
      </c>
      <c r="U705" s="102">
        <f t="shared" si="1016"/>
        <v>4650</v>
      </c>
      <c r="V705" s="102">
        <f t="shared" si="1016"/>
        <v>17726</v>
      </c>
      <c r="W705" s="102">
        <f t="shared" si="1016"/>
        <v>2767</v>
      </c>
      <c r="X705" s="102">
        <f t="shared" si="1016"/>
        <v>14387</v>
      </c>
      <c r="Y705" s="102">
        <f t="shared" si="1016"/>
        <v>7880</v>
      </c>
      <c r="Z705" s="102">
        <f t="shared" si="1016"/>
        <v>9096</v>
      </c>
      <c r="AA705" s="102">
        <f t="shared" si="1016"/>
        <v>8818</v>
      </c>
      <c r="AB705" s="102">
        <f t="shared" ref="AB705" si="1017">ROUND(AB693/INDEX(NeobhBaKVLEdMosh,$A705,AB$699)/INDEX(KumIndPPP,NscenInfl,AB$699),0)</f>
        <v>2645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2874</v>
      </c>
      <c r="L706" s="102">
        <f t="shared" si="1018"/>
        <v>3251</v>
      </c>
      <c r="M706" s="102">
        <f t="shared" si="1018"/>
        <v>3174</v>
      </c>
      <c r="N706" s="102">
        <f t="shared" si="1018"/>
        <v>3264</v>
      </c>
      <c r="O706" s="102">
        <f t="shared" si="1018"/>
        <v>18022</v>
      </c>
      <c r="P706" s="397">
        <f t="shared" si="1018"/>
        <v>7756</v>
      </c>
      <c r="Q706" s="102">
        <f t="shared" si="1018"/>
        <v>16266</v>
      </c>
      <c r="R706" s="102">
        <f t="shared" si="1018"/>
        <v>5586</v>
      </c>
      <c r="S706" s="102">
        <f t="shared" si="1018"/>
        <v>6162</v>
      </c>
      <c r="T706" s="102">
        <f t="shared" si="1018"/>
        <v>14470</v>
      </c>
      <c r="U706" s="102">
        <f t="shared" si="1018"/>
        <v>1720</v>
      </c>
      <c r="V706" s="102">
        <f t="shared" si="1018"/>
        <v>5126</v>
      </c>
      <c r="W706" s="102">
        <f t="shared" si="1018"/>
        <v>11341</v>
      </c>
      <c r="X706" s="102">
        <f t="shared" si="1018"/>
        <v>9902</v>
      </c>
      <c r="Y706" s="102">
        <f t="shared" si="1018"/>
        <v>7534</v>
      </c>
      <c r="Z706" s="102">
        <f t="shared" si="1018"/>
        <v>8800</v>
      </c>
      <c r="AA706" s="102">
        <f t="shared" si="1018"/>
        <v>8490</v>
      </c>
      <c r="AB706" s="102">
        <f t="shared" ref="AB706" si="1019">ROUND(AB694/INDEX(NeobhBaKVLEdMosh,$A706,AB$699)/INDEX(KumIndPPP,NscenInfl,AB$699),0)</f>
        <v>2617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0.74985244699454623</v>
      </c>
      <c r="L715" s="174">
        <f t="shared" si="1020"/>
        <v>0.68426576455306265</v>
      </c>
      <c r="M715" s="174">
        <f t="shared" si="1020"/>
        <v>0.59872878616574765</v>
      </c>
      <c r="N715" s="174">
        <f t="shared" si="1020"/>
        <v>0.54222812825100397</v>
      </c>
      <c r="O715" s="174">
        <f t="shared" si="1020"/>
        <v>0.47498302210941301</v>
      </c>
      <c r="P715" s="425">
        <f t="shared" si="1020"/>
        <v>0.78823711436963895</v>
      </c>
      <c r="Q715" s="174">
        <f t="shared" si="1020"/>
        <v>1</v>
      </c>
      <c r="R715" s="174">
        <f t="shared" si="1020"/>
        <v>1</v>
      </c>
      <c r="S715" s="174">
        <f t="shared" si="1020"/>
        <v>0.92843924318454785</v>
      </c>
      <c r="T715" s="174">
        <f t="shared" si="1020"/>
        <v>0.87359186718086368</v>
      </c>
      <c r="U715" s="174">
        <f t="shared" si="1020"/>
        <v>0.88631654316678732</v>
      </c>
      <c r="V715" s="174">
        <f t="shared" si="1020"/>
        <v>1</v>
      </c>
      <c r="W715" s="174">
        <f t="shared" si="1020"/>
        <v>1</v>
      </c>
      <c r="X715" s="174">
        <f t="shared" si="1020"/>
        <v>1</v>
      </c>
      <c r="Y715" s="174">
        <f t="shared" si="1020"/>
        <v>0.95469870343048491</v>
      </c>
      <c r="Z715" s="174">
        <f t="shared" si="1020"/>
        <v>1</v>
      </c>
      <c r="AA715" s="174">
        <f t="shared" si="1020"/>
        <v>1</v>
      </c>
      <c r="AB715" s="174">
        <f t="shared" ref="AB715" si="1021">AB667/AB25</f>
        <v>1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0.80467062378411236</v>
      </c>
      <c r="L716" s="174">
        <f t="shared" si="1022"/>
        <v>0.6037378609128855</v>
      </c>
      <c r="M716" s="174">
        <f t="shared" si="1022"/>
        <v>0.50174647225065716</v>
      </c>
      <c r="N716" s="174">
        <f t="shared" si="1022"/>
        <v>0.44635536475894477</v>
      </c>
      <c r="O716" s="174">
        <f t="shared" si="1022"/>
        <v>0.61575695994838142</v>
      </c>
      <c r="P716" s="425">
        <f t="shared" si="1022"/>
        <v>0.8670570931909336</v>
      </c>
      <c r="Q716" s="174">
        <f t="shared" si="1022"/>
        <v>1</v>
      </c>
      <c r="R716" s="174">
        <f t="shared" si="1022"/>
        <v>1</v>
      </c>
      <c r="S716" s="174">
        <f t="shared" si="1022"/>
        <v>0.96772458483998558</v>
      </c>
      <c r="T716" s="174">
        <f t="shared" si="1022"/>
        <v>0.89987202028792834</v>
      </c>
      <c r="U716" s="174">
        <f t="shared" si="1022"/>
        <v>0.93005645050755414</v>
      </c>
      <c r="V716" s="174">
        <f t="shared" si="1022"/>
        <v>0.99991423174875316</v>
      </c>
      <c r="W716" s="174">
        <f t="shared" si="1022"/>
        <v>1</v>
      </c>
      <c r="X716" s="174">
        <f t="shared" si="1022"/>
        <v>1</v>
      </c>
      <c r="Y716" s="174">
        <f t="shared" si="1022"/>
        <v>1</v>
      </c>
      <c r="Z716" s="174">
        <f t="shared" si="1022"/>
        <v>1</v>
      </c>
      <c r="AA716" s="174">
        <f t="shared" si="1022"/>
        <v>1</v>
      </c>
      <c r="AB716" s="174">
        <f t="shared" ref="AB716" si="1023">AB668/AB26</f>
        <v>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0.62282263698994256</v>
      </c>
      <c r="M717" s="174">
        <f t="shared" si="1024"/>
        <v>0.8842467095939931</v>
      </c>
      <c r="N717" s="174">
        <f t="shared" si="1024"/>
        <v>0.49205992207923649</v>
      </c>
      <c r="O717" s="174">
        <f t="shared" si="1024"/>
        <v>0.6616637896705192</v>
      </c>
      <c r="P717" s="425">
        <f t="shared" si="1024"/>
        <v>0.90363830537916712</v>
      </c>
      <c r="Q717" s="174">
        <f t="shared" si="1024"/>
        <v>1</v>
      </c>
      <c r="R717" s="174">
        <f t="shared" si="1024"/>
        <v>0.76866861505927875</v>
      </c>
      <c r="S717" s="174">
        <f t="shared" si="1024"/>
        <v>1</v>
      </c>
      <c r="T717" s="174">
        <f t="shared" si="1024"/>
        <v>0.74382437088831255</v>
      </c>
      <c r="U717" s="174">
        <f t="shared" si="1024"/>
        <v>1</v>
      </c>
      <c r="V717" s="174">
        <f t="shared" si="1024"/>
        <v>0.86221762766739107</v>
      </c>
      <c r="W717" s="174">
        <f t="shared" si="1024"/>
        <v>1</v>
      </c>
      <c r="X717" s="174">
        <f t="shared" si="1024"/>
        <v>1</v>
      </c>
      <c r="Y717" s="174">
        <f t="shared" si="1024"/>
        <v>1</v>
      </c>
      <c r="Z717" s="174">
        <f t="shared" si="1024"/>
        <v>1</v>
      </c>
      <c r="AA717" s="174">
        <f t="shared" si="1024"/>
        <v>1</v>
      </c>
      <c r="AB717" s="174">
        <f t="shared" ref="AB717" si="1025">AB669/AB27</f>
        <v>1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0.87220630258837117</v>
      </c>
      <c r="P718" s="425">
        <f t="shared" si="1026"/>
        <v>1</v>
      </c>
      <c r="Q718" s="174">
        <f t="shared" si="1026"/>
        <v>1</v>
      </c>
      <c r="R718" s="174">
        <f t="shared" si="1026"/>
        <v>1</v>
      </c>
      <c r="S718" s="174">
        <f t="shared" si="1026"/>
        <v>1</v>
      </c>
      <c r="T718" s="174">
        <f t="shared" si="1026"/>
        <v>1</v>
      </c>
      <c r="U718" s="174">
        <f t="shared" si="1026"/>
        <v>1</v>
      </c>
      <c r="V718" s="174">
        <f t="shared" si="1026"/>
        <v>1</v>
      </c>
      <c r="W718" s="174">
        <f t="shared" si="1026"/>
        <v>1</v>
      </c>
      <c r="X718" s="174">
        <f t="shared" si="1026"/>
        <v>1</v>
      </c>
      <c r="Y718" s="174">
        <f t="shared" si="1026"/>
        <v>1</v>
      </c>
      <c r="Z718" s="174">
        <f t="shared" si="1026"/>
        <v>1</v>
      </c>
      <c r="AA718" s="174">
        <f t="shared" si="1026"/>
        <v>1</v>
      </c>
      <c r="AB718" s="174">
        <f t="shared" ref="AB718" si="1027">AB670/AB28</f>
        <v>1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1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1.0000000000000002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0.99999999999999989</v>
      </c>
      <c r="V720" s="174">
        <f t="shared" si="1030"/>
        <v>1.0000000000000002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0.83579177986859232</v>
      </c>
      <c r="L726" s="174">
        <f t="shared" si="1032"/>
        <v>0.82805279147490318</v>
      </c>
      <c r="M726" s="174">
        <f t="shared" si="1032"/>
        <v>0.79929994321099562</v>
      </c>
      <c r="N726" s="174">
        <f t="shared" si="1032"/>
        <v>0.78136434840015967</v>
      </c>
      <c r="O726" s="174">
        <f t="shared" si="1032"/>
        <v>1</v>
      </c>
      <c r="P726" s="425">
        <f t="shared" si="1032"/>
        <v>1</v>
      </c>
      <c r="Q726" s="174">
        <f t="shared" si="1032"/>
        <v>1</v>
      </c>
      <c r="R726" s="174">
        <f t="shared" si="1032"/>
        <v>1</v>
      </c>
      <c r="S726" s="174">
        <f t="shared" si="1032"/>
        <v>1</v>
      </c>
      <c r="T726" s="174">
        <f t="shared" si="1032"/>
        <v>1</v>
      </c>
      <c r="U726" s="174">
        <f t="shared" si="1032"/>
        <v>1</v>
      </c>
      <c r="V726" s="174">
        <f t="shared" si="1032"/>
        <v>1</v>
      </c>
      <c r="W726" s="174">
        <f t="shared" si="1032"/>
        <v>1.0000000000000002</v>
      </c>
      <c r="X726" s="174">
        <f t="shared" si="1032"/>
        <v>1</v>
      </c>
      <c r="Y726" s="174">
        <f t="shared" si="1032"/>
        <v>1</v>
      </c>
      <c r="Z726" s="174">
        <f t="shared" si="1032"/>
        <v>1</v>
      </c>
      <c r="AA726" s="174">
        <f t="shared" si="1032"/>
        <v>1</v>
      </c>
      <c r="AB726" s="174">
        <f t="shared" ref="AB726" si="1033">AB677/AB10</f>
        <v>1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0.29510478335704177</v>
      </c>
      <c r="L727" s="174">
        <f t="shared" si="1034"/>
        <v>0.24446678237990527</v>
      </c>
      <c r="M727" s="174">
        <f t="shared" si="1034"/>
        <v>0.20092452943702829</v>
      </c>
      <c r="N727" s="174">
        <f t="shared" si="1034"/>
        <v>0.17385416479928972</v>
      </c>
      <c r="O727" s="174">
        <f t="shared" si="1034"/>
        <v>0.22548028919388652</v>
      </c>
      <c r="P727" s="425">
        <f t="shared" si="1034"/>
        <v>0.3320329838225784</v>
      </c>
      <c r="Q727" s="174">
        <f t="shared" si="1034"/>
        <v>0.45778204691134855</v>
      </c>
      <c r="R727" s="174">
        <f t="shared" si="1034"/>
        <v>0.49281355666019899</v>
      </c>
      <c r="S727" s="174">
        <f t="shared" si="1034"/>
        <v>0.40116749659854556</v>
      </c>
      <c r="T727" s="174">
        <f t="shared" si="1034"/>
        <v>0.3962857591431273</v>
      </c>
      <c r="U727" s="174">
        <f t="shared" si="1034"/>
        <v>0.38824716396411907</v>
      </c>
      <c r="V727" s="174">
        <f t="shared" si="1034"/>
        <v>0.45107427333126549</v>
      </c>
      <c r="W727" s="174">
        <f t="shared" si="1034"/>
        <v>0.72048390134819651</v>
      </c>
      <c r="X727" s="174">
        <f t="shared" si="1034"/>
        <v>0.5760929012431778</v>
      </c>
      <c r="Y727" s="174">
        <f t="shared" si="1034"/>
        <v>0.48384186708207177</v>
      </c>
      <c r="Z727" s="174">
        <f t="shared" si="1034"/>
        <v>0.5973653315053078</v>
      </c>
      <c r="AA727" s="174">
        <f t="shared" si="1034"/>
        <v>0.88698562570239581</v>
      </c>
      <c r="AB727" s="174">
        <f t="shared" ref="AB727" si="1035">AB678/AB11</f>
        <v>1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0.2995962624427167</v>
      </c>
      <c r="L728" s="174">
        <f t="shared" si="1036"/>
        <v>0.22384067665388602</v>
      </c>
      <c r="M728" s="174">
        <f t="shared" si="1036"/>
        <v>0.18238594307718989</v>
      </c>
      <c r="N728" s="174">
        <f t="shared" si="1036"/>
        <v>0.15823474177483557</v>
      </c>
      <c r="O728" s="174">
        <f t="shared" si="1036"/>
        <v>0.21670651116468376</v>
      </c>
      <c r="P728" s="425">
        <f t="shared" si="1036"/>
        <v>0.29685852206707097</v>
      </c>
      <c r="Q728" s="174">
        <f t="shared" si="1036"/>
        <v>0.37773050286354221</v>
      </c>
      <c r="R728" s="174">
        <f t="shared" si="1036"/>
        <v>0.3901331227818805</v>
      </c>
      <c r="S728" s="174">
        <f t="shared" si="1036"/>
        <v>0.33489071602060305</v>
      </c>
      <c r="T728" s="174">
        <f t="shared" si="1036"/>
        <v>0.31688050669123979</v>
      </c>
      <c r="U728" s="174">
        <f t="shared" si="1036"/>
        <v>0.33464878896823297</v>
      </c>
      <c r="V728" s="174">
        <f t="shared" si="1036"/>
        <v>0.3681022841151928</v>
      </c>
      <c r="W728" s="174">
        <f t="shared" si="1036"/>
        <v>0.43435669047837427</v>
      </c>
      <c r="X728" s="174">
        <f t="shared" si="1036"/>
        <v>0.54190530214155974</v>
      </c>
      <c r="Y728" s="174">
        <f t="shared" si="1036"/>
        <v>0.71314428247147388</v>
      </c>
      <c r="Z728" s="174">
        <f t="shared" si="1036"/>
        <v>0.81580521541412432</v>
      </c>
      <c r="AA728" s="174">
        <f t="shared" si="1036"/>
        <v>1</v>
      </c>
      <c r="AB728" s="174">
        <f t="shared" ref="AB728" si="1037">AB679/AB12</f>
        <v>1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0.70460606700647122</v>
      </c>
      <c r="L729" s="174">
        <f t="shared" si="1038"/>
        <v>0.28335986996163087</v>
      </c>
      <c r="M729" s="174">
        <f t="shared" si="1038"/>
        <v>0.38007531194712707</v>
      </c>
      <c r="N729" s="174">
        <f t="shared" si="1038"/>
        <v>0.20900750472840798</v>
      </c>
      <c r="O729" s="174">
        <f t="shared" si="1038"/>
        <v>0.29023712329410351</v>
      </c>
      <c r="P729" s="425">
        <f t="shared" si="1038"/>
        <v>0.38111478268320453</v>
      </c>
      <c r="Q729" s="174">
        <f t="shared" si="1038"/>
        <v>1</v>
      </c>
      <c r="R729" s="174">
        <f t="shared" si="1038"/>
        <v>0.3738214767863553</v>
      </c>
      <c r="S729" s="174">
        <f t="shared" si="1038"/>
        <v>1</v>
      </c>
      <c r="T729" s="174">
        <f t="shared" si="1038"/>
        <v>0.35264803491977298</v>
      </c>
      <c r="U729" s="174">
        <f t="shared" si="1038"/>
        <v>0.91188971158564913</v>
      </c>
      <c r="V729" s="174">
        <f t="shared" si="1038"/>
        <v>0.40396926243513936</v>
      </c>
      <c r="W729" s="174">
        <f t="shared" si="1038"/>
        <v>1</v>
      </c>
      <c r="X729" s="174">
        <f t="shared" si="1038"/>
        <v>1</v>
      </c>
      <c r="Y729" s="174">
        <f t="shared" si="1038"/>
        <v>1</v>
      </c>
      <c r="Z729" s="174">
        <f t="shared" si="1038"/>
        <v>1</v>
      </c>
      <c r="AA729" s="174">
        <f t="shared" si="1038"/>
        <v>1</v>
      </c>
      <c r="AB729" s="174">
        <f t="shared" ref="AB729" si="1039">AB680/AB13</f>
        <v>1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0.81085339557078584</v>
      </c>
      <c r="L730" s="174">
        <f t="shared" si="1040"/>
        <v>0.58724226256221546</v>
      </c>
      <c r="M730" s="174">
        <f t="shared" si="1040"/>
        <v>0.44526511418564735</v>
      </c>
      <c r="N730" s="174">
        <f t="shared" si="1040"/>
        <v>0.35714378480458198</v>
      </c>
      <c r="O730" s="174">
        <f t="shared" si="1040"/>
        <v>0.35057018615163388</v>
      </c>
      <c r="P730" s="425">
        <f t="shared" si="1040"/>
        <v>0.74327873074941819</v>
      </c>
      <c r="Q730" s="174">
        <f t="shared" si="1040"/>
        <v>1</v>
      </c>
      <c r="R730" s="174">
        <f t="shared" si="1040"/>
        <v>1</v>
      </c>
      <c r="S730" s="174">
        <f t="shared" si="1040"/>
        <v>0.93537024103933719</v>
      </c>
      <c r="T730" s="174">
        <f t="shared" si="1040"/>
        <v>0.85049312333608751</v>
      </c>
      <c r="U730" s="174">
        <f t="shared" si="1040"/>
        <v>0.89435828733932643</v>
      </c>
      <c r="V730" s="174">
        <f t="shared" si="1040"/>
        <v>0.95107273499370926</v>
      </c>
      <c r="W730" s="174">
        <f t="shared" si="1040"/>
        <v>1</v>
      </c>
      <c r="X730" s="174">
        <f t="shared" si="1040"/>
        <v>1</v>
      </c>
      <c r="Y730" s="174">
        <f t="shared" si="1040"/>
        <v>1</v>
      </c>
      <c r="Z730" s="174">
        <f t="shared" si="1040"/>
        <v>1</v>
      </c>
      <c r="AA730" s="174">
        <f t="shared" si="1040"/>
        <v>1</v>
      </c>
      <c r="AB730" s="174">
        <f t="shared" ref="AB730" si="1041">AB681/AB14</f>
        <v>1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0.66539166705509589</v>
      </c>
      <c r="L731" s="174">
        <f t="shared" si="1042"/>
        <v>1</v>
      </c>
      <c r="M731" s="174">
        <f t="shared" si="1042"/>
        <v>0.44714074058313896</v>
      </c>
      <c r="N731" s="174">
        <f t="shared" si="1042"/>
        <v>0.95764371565014905</v>
      </c>
      <c r="O731" s="174">
        <f t="shared" si="1042"/>
        <v>0.79233788377177117</v>
      </c>
      <c r="P731" s="425">
        <f t="shared" si="1042"/>
        <v>1</v>
      </c>
      <c r="Q731" s="174">
        <f t="shared" si="1042"/>
        <v>0.93512837141887994</v>
      </c>
      <c r="R731" s="174">
        <f t="shared" si="1042"/>
        <v>1</v>
      </c>
      <c r="S731" s="174">
        <f t="shared" si="1042"/>
        <v>0.60094975278575746</v>
      </c>
      <c r="T731" s="174">
        <f t="shared" si="1042"/>
        <v>0.88084725031424382</v>
      </c>
      <c r="U731" s="174">
        <f t="shared" si="1042"/>
        <v>0.88140622161356685</v>
      </c>
      <c r="V731" s="174">
        <f t="shared" si="1042"/>
        <v>1</v>
      </c>
      <c r="W731" s="174">
        <f t="shared" si="1042"/>
        <v>0.8013056231849659</v>
      </c>
      <c r="X731" s="174">
        <f t="shared" si="1042"/>
        <v>1</v>
      </c>
      <c r="Y731" s="174">
        <f t="shared" si="1042"/>
        <v>1</v>
      </c>
      <c r="Z731" s="174">
        <f t="shared" si="1042"/>
        <v>1</v>
      </c>
      <c r="AA731" s="174">
        <f t="shared" si="1042"/>
        <v>1</v>
      </c>
      <c r="AB731" s="174">
        <f t="shared" ref="AB731" si="1043">AB682/AB15</f>
        <v>1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0.94461904240631167</v>
      </c>
      <c r="N732" s="174">
        <f t="shared" si="1044"/>
        <v>0.8725829761896271</v>
      </c>
      <c r="O732" s="174">
        <f t="shared" si="1044"/>
        <v>1</v>
      </c>
      <c r="P732" s="425">
        <f t="shared" si="1044"/>
        <v>1</v>
      </c>
      <c r="Q732" s="174">
        <f t="shared" si="1044"/>
        <v>1</v>
      </c>
      <c r="R732" s="174">
        <f t="shared" si="1044"/>
        <v>1</v>
      </c>
      <c r="S732" s="174">
        <f t="shared" si="1044"/>
        <v>1</v>
      </c>
      <c r="T732" s="174">
        <f t="shared" si="1044"/>
        <v>1</v>
      </c>
      <c r="U732" s="174">
        <f t="shared" si="1044"/>
        <v>0.68579408703090428</v>
      </c>
      <c r="V732" s="174">
        <f t="shared" si="1044"/>
        <v>1</v>
      </c>
      <c r="W732" s="174">
        <f t="shared" si="1044"/>
        <v>1</v>
      </c>
      <c r="X732" s="174">
        <f t="shared" si="1044"/>
        <v>1</v>
      </c>
      <c r="Y732" s="174">
        <f t="shared" si="1044"/>
        <v>1</v>
      </c>
      <c r="Z732" s="174">
        <f t="shared" si="1044"/>
        <v>1</v>
      </c>
      <c r="AA732" s="174">
        <f t="shared" si="1044"/>
        <v>1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0.31003406976222653</v>
      </c>
      <c r="L738" s="174">
        <f t="shared" si="1046"/>
        <v>0.21467525261018486</v>
      </c>
      <c r="M738" s="174">
        <f t="shared" si="1046"/>
        <v>0.16187486162492959</v>
      </c>
      <c r="N738" s="174">
        <f t="shared" si="1046"/>
        <v>0.13112006541939758</v>
      </c>
      <c r="O738" s="174">
        <f t="shared" si="1046"/>
        <v>0.1822002117283705</v>
      </c>
      <c r="P738" s="425">
        <f t="shared" si="1046"/>
        <v>0.28164049458317619</v>
      </c>
      <c r="Q738" s="174">
        <f t="shared" si="1046"/>
        <v>0.35926537812986986</v>
      </c>
      <c r="R738" s="174">
        <f t="shared" si="1046"/>
        <v>0.34169574479280851</v>
      </c>
      <c r="S738" s="174">
        <f t="shared" si="1046"/>
        <v>0.3181927616428803</v>
      </c>
      <c r="T738" s="174">
        <f t="shared" si="1046"/>
        <v>0.29567489761124688</v>
      </c>
      <c r="U738" s="174">
        <f t="shared" si="1046"/>
        <v>0.31836916560765988</v>
      </c>
      <c r="V738" s="174">
        <f t="shared" si="1046"/>
        <v>0.3651598395418843</v>
      </c>
      <c r="W738" s="174">
        <f t="shared" si="1046"/>
        <v>0.42858224425287222</v>
      </c>
      <c r="X738" s="174">
        <f t="shared" si="1046"/>
        <v>0.54100701595785439</v>
      </c>
      <c r="Y738" s="174">
        <f t="shared" si="1046"/>
        <v>0.75686898685493176</v>
      </c>
      <c r="Z738" s="174">
        <f t="shared" si="1046"/>
        <v>0.93544427760042914</v>
      </c>
      <c r="AA738" s="174">
        <f t="shared" si="1046"/>
        <v>1</v>
      </c>
      <c r="AB738" s="174">
        <f t="shared" ref="AB738" si="1047">AB688/AB99</f>
        <v>1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0.29510478335704177</v>
      </c>
      <c r="L739" s="174">
        <f t="shared" si="1048"/>
        <v>0.24446678237990527</v>
      </c>
      <c r="M739" s="174">
        <f t="shared" si="1048"/>
        <v>0.20092452943702829</v>
      </c>
      <c r="N739" s="174">
        <f t="shared" si="1048"/>
        <v>0.17385416479928975</v>
      </c>
      <c r="O739" s="174">
        <f t="shared" si="1048"/>
        <v>0.22548028919388652</v>
      </c>
      <c r="P739" s="425">
        <f t="shared" si="1048"/>
        <v>0.33203298382257834</v>
      </c>
      <c r="Q739" s="174">
        <f t="shared" si="1048"/>
        <v>0.42083049064624922</v>
      </c>
      <c r="R739" s="174">
        <f t="shared" si="1048"/>
        <v>0.45355991497317594</v>
      </c>
      <c r="S739" s="174">
        <f t="shared" si="1048"/>
        <v>0.40116749659854556</v>
      </c>
      <c r="T739" s="174">
        <f t="shared" si="1048"/>
        <v>0.39628575914312725</v>
      </c>
      <c r="U739" s="174">
        <f t="shared" si="1048"/>
        <v>0.38824716396411912</v>
      </c>
      <c r="V739" s="174">
        <f t="shared" si="1048"/>
        <v>0.43239414782133218</v>
      </c>
      <c r="W739" s="174" t="e">
        <f t="shared" si="1048"/>
        <v>#DIV/0!</v>
      </c>
      <c r="X739" s="174" t="e">
        <f t="shared" si="1048"/>
        <v>#DIV/0!</v>
      </c>
      <c r="Y739" s="174" t="e">
        <f t="shared" si="1048"/>
        <v>#DIV/0!</v>
      </c>
      <c r="Z739" s="174" t="e">
        <f t="shared" si="1048"/>
        <v>#DIV/0!</v>
      </c>
      <c r="AA739" s="174" t="e">
        <f t="shared" si="1048"/>
        <v>#DIV/0!</v>
      </c>
      <c r="AB739" s="174" t="e">
        <f t="shared" ref="AB739" si="1049">AB689/AB100</f>
        <v>#DIV/0!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0.2995962624427167</v>
      </c>
      <c r="L740" s="174">
        <f t="shared" si="1050"/>
        <v>0.22384067665388602</v>
      </c>
      <c r="M740" s="174">
        <f t="shared" si="1050"/>
        <v>0.18238594307718986</v>
      </c>
      <c r="N740" s="174">
        <f t="shared" si="1050"/>
        <v>0.15823474177483557</v>
      </c>
      <c r="O740" s="174">
        <f t="shared" si="1050"/>
        <v>0.21670651116468373</v>
      </c>
      <c r="P740" s="425">
        <f t="shared" si="1050"/>
        <v>0.29685852206707092</v>
      </c>
      <c r="Q740" s="174">
        <f t="shared" si="1050"/>
        <v>0.36130459513857333</v>
      </c>
      <c r="R740" s="174">
        <f t="shared" si="1050"/>
        <v>0.37003151630446085</v>
      </c>
      <c r="S740" s="174">
        <f t="shared" si="1050"/>
        <v>0.33489071602060311</v>
      </c>
      <c r="T740" s="174">
        <f t="shared" si="1050"/>
        <v>0.31688050669123979</v>
      </c>
      <c r="U740" s="174">
        <f t="shared" si="1050"/>
        <v>0.33464878896823297</v>
      </c>
      <c r="V740" s="174">
        <f t="shared" si="1050"/>
        <v>0.36810228411519275</v>
      </c>
      <c r="W740" s="174">
        <f t="shared" si="1050"/>
        <v>0.40891053529925159</v>
      </c>
      <c r="X740" s="174">
        <f t="shared" si="1050"/>
        <v>0.46827207954283967</v>
      </c>
      <c r="Y740" s="174">
        <f t="shared" si="1050"/>
        <v>0.56674015578085202</v>
      </c>
      <c r="Z740" s="174">
        <f t="shared" si="1050"/>
        <v>0.62820519638442862</v>
      </c>
      <c r="AA740" s="174">
        <f t="shared" si="1050"/>
        <v>0.99999999999999956</v>
      </c>
      <c r="AB740" s="174">
        <f t="shared" ref="AB740" si="1051">AB690/AB101</f>
        <v>0.99999999999999745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0.52743670071966653</v>
      </c>
      <c r="L741" s="174">
        <f t="shared" si="1052"/>
        <v>0.28335986996163093</v>
      </c>
      <c r="M741" s="174">
        <f t="shared" si="1052"/>
        <v>0.38007531194712713</v>
      </c>
      <c r="N741" s="174">
        <f t="shared" si="1052"/>
        <v>0.20900750472840796</v>
      </c>
      <c r="O741" s="174">
        <f t="shared" si="1052"/>
        <v>0.29023712329410356</v>
      </c>
      <c r="P741" s="425">
        <f t="shared" si="1052"/>
        <v>0.38111478268320464</v>
      </c>
      <c r="Q741" s="174">
        <f t="shared" si="1052"/>
        <v>1</v>
      </c>
      <c r="R741" s="174">
        <f t="shared" si="1052"/>
        <v>0.37382147678635536</v>
      </c>
      <c r="S741" s="174">
        <f t="shared" si="1052"/>
        <v>0.75625039220802526</v>
      </c>
      <c r="T741" s="174">
        <f t="shared" si="1052"/>
        <v>0.35264803491977292</v>
      </c>
      <c r="U741" s="174">
        <f t="shared" si="1052"/>
        <v>0.57261942313841774</v>
      </c>
      <c r="V741" s="174">
        <f t="shared" si="1052"/>
        <v>0.40396926243513931</v>
      </c>
      <c r="W741" s="174">
        <f t="shared" si="1052"/>
        <v>1</v>
      </c>
      <c r="X741" s="174">
        <f t="shared" si="1052"/>
        <v>0.99999999999999889</v>
      </c>
      <c r="Y741" s="174">
        <f t="shared" si="1052"/>
        <v>1</v>
      </c>
      <c r="Z741" s="174">
        <f t="shared" si="1052"/>
        <v>1</v>
      </c>
      <c r="AA741" s="174">
        <f t="shared" si="1052"/>
        <v>0.99999999999999944</v>
      </c>
      <c r="AB741" s="174">
        <f t="shared" ref="AB741" si="1053">AB691/AB102</f>
        <v>0.99999999999999656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0.50310216671778785</v>
      </c>
      <c r="L742" s="174">
        <f t="shared" si="1054"/>
        <v>0.41501805482902893</v>
      </c>
      <c r="M742" s="174">
        <f t="shared" si="1054"/>
        <v>0.35714858045685427</v>
      </c>
      <c r="N742" s="174">
        <f t="shared" si="1054"/>
        <v>0.31972631510763805</v>
      </c>
      <c r="O742" s="174">
        <f t="shared" si="1054"/>
        <v>0.35057018615163388</v>
      </c>
      <c r="P742" s="425">
        <f t="shared" si="1054"/>
        <v>0.48936479182497844</v>
      </c>
      <c r="Q742" s="174">
        <f t="shared" si="1054"/>
        <v>0.72041697431521157</v>
      </c>
      <c r="R742" s="174">
        <f t="shared" si="1054"/>
        <v>0.62861669400689379</v>
      </c>
      <c r="S742" s="174">
        <f t="shared" si="1054"/>
        <v>0.56013872403987108</v>
      </c>
      <c r="T742" s="174">
        <f t="shared" si="1054"/>
        <v>0.5282368045607776</v>
      </c>
      <c r="U742" s="174">
        <f t="shared" si="1054"/>
        <v>0.5454201761766424</v>
      </c>
      <c r="V742" s="174">
        <f t="shared" si="1054"/>
        <v>0.56993979284289453</v>
      </c>
      <c r="W742" s="174">
        <f t="shared" si="1054"/>
        <v>0.92991720135205003</v>
      </c>
      <c r="X742" s="174">
        <f t="shared" si="1054"/>
        <v>1</v>
      </c>
      <c r="Y742" s="174">
        <f t="shared" si="1054"/>
        <v>1</v>
      </c>
      <c r="Z742" s="174">
        <f t="shared" si="1054"/>
        <v>1</v>
      </c>
      <c r="AA742" s="174">
        <f t="shared" si="1054"/>
        <v>1</v>
      </c>
      <c r="AB742" s="174">
        <f t="shared" ref="AB742" si="1055">AB692/AB103</f>
        <v>1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0.23753944652056094</v>
      </c>
      <c r="L743" s="174">
        <f t="shared" si="1056"/>
        <v>0.39521300047321972</v>
      </c>
      <c r="M743" s="174">
        <f t="shared" si="1056"/>
        <v>0.13950207459540567</v>
      </c>
      <c r="N743" s="174">
        <f t="shared" si="1056"/>
        <v>0.20196462916322067</v>
      </c>
      <c r="O743" s="174">
        <f t="shared" si="1056"/>
        <v>0.18323716705587614</v>
      </c>
      <c r="P743" s="425">
        <f t="shared" si="1056"/>
        <v>0.78070901630423173</v>
      </c>
      <c r="Q743" s="174">
        <f t="shared" si="1056"/>
        <v>0.28996704385382766</v>
      </c>
      <c r="R743" s="174">
        <f t="shared" si="1056"/>
        <v>1</v>
      </c>
      <c r="S743" s="174">
        <f t="shared" si="1056"/>
        <v>0.26181858218355014</v>
      </c>
      <c r="T743" s="174">
        <f t="shared" si="1056"/>
        <v>0.29427380708095979</v>
      </c>
      <c r="U743" s="174">
        <f t="shared" si="1056"/>
        <v>0.27706824577983769</v>
      </c>
      <c r="V743" s="174">
        <f t="shared" si="1056"/>
        <v>0.95029195320240722</v>
      </c>
      <c r="W743" s="174">
        <f t="shared" si="1056"/>
        <v>0.32250033113841692</v>
      </c>
      <c r="X743" s="174">
        <f t="shared" si="1056"/>
        <v>0.99999999999999978</v>
      </c>
      <c r="Y743" s="174">
        <f t="shared" si="1056"/>
        <v>1</v>
      </c>
      <c r="Z743" s="174">
        <f t="shared" si="1056"/>
        <v>0.99999999999999956</v>
      </c>
      <c r="AA743" s="174">
        <f t="shared" si="1056"/>
        <v>1</v>
      </c>
      <c r="AB743" s="174">
        <f t="shared" ref="AB743" si="1057">AB693/AB104</f>
        <v>1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0.27083740059988054</v>
      </c>
      <c r="L744" s="174">
        <f t="shared" si="1058"/>
        <v>0.18853864830088984</v>
      </c>
      <c r="M744" s="174">
        <f t="shared" si="1058"/>
        <v>0.13626577997635306</v>
      </c>
      <c r="N744" s="174">
        <f t="shared" si="1058"/>
        <v>0.11152380658202367</v>
      </c>
      <c r="O744" s="174">
        <f t="shared" si="1058"/>
        <v>0.60184717129453391</v>
      </c>
      <c r="P744" s="425">
        <f t="shared" si="1058"/>
        <v>0.38122766902731503</v>
      </c>
      <c r="Q744" s="174">
        <f t="shared" si="1058"/>
        <v>0.78731881530676828</v>
      </c>
      <c r="R744" s="174">
        <f t="shared" si="1058"/>
        <v>0.45858852731219257</v>
      </c>
      <c r="S744" s="174">
        <f t="shared" si="1058"/>
        <v>0.44434856422598956</v>
      </c>
      <c r="T744" s="174">
        <f t="shared" si="1058"/>
        <v>1</v>
      </c>
      <c r="U744" s="174">
        <f t="shared" si="1058"/>
        <v>0.2783530804730649</v>
      </c>
      <c r="V744" s="174">
        <f t="shared" si="1058"/>
        <v>0.45032705392460054</v>
      </c>
      <c r="W744" s="174">
        <f t="shared" si="1058"/>
        <v>0.83381108210288257</v>
      </c>
      <c r="X744" s="174">
        <f t="shared" si="1058"/>
        <v>1</v>
      </c>
      <c r="Y744" s="174">
        <f t="shared" si="1058"/>
        <v>1</v>
      </c>
      <c r="Z744" s="174">
        <f t="shared" si="1058"/>
        <v>1</v>
      </c>
      <c r="AA744" s="174">
        <f t="shared" si="1058"/>
        <v>1</v>
      </c>
      <c r="AB744" s="174">
        <f t="shared" ref="AB744" si="1059">AB694/AB105</f>
        <v>0.99999999999999956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280588</v>
      </c>
      <c r="L752" s="98">
        <f t="shared" si="1060"/>
        <v>612278</v>
      </c>
      <c r="M752" s="98">
        <f t="shared" si="1060"/>
        <v>942871</v>
      </c>
      <c r="N752" s="98">
        <f t="shared" si="1060"/>
        <v>1258971</v>
      </c>
      <c r="O752" s="98">
        <f t="shared" si="1060"/>
        <v>1158893</v>
      </c>
      <c r="P752" s="389">
        <f t="shared" si="1060"/>
        <v>960894</v>
      </c>
      <c r="Q752" s="98">
        <f t="shared" si="1060"/>
        <v>763651</v>
      </c>
      <c r="R752" s="98">
        <f t="shared" si="1060"/>
        <v>684507</v>
      </c>
      <c r="S752" s="98">
        <f t="shared" si="1060"/>
        <v>600892</v>
      </c>
      <c r="T752" s="98">
        <f t="shared" si="1060"/>
        <v>559831</v>
      </c>
      <c r="U752" s="98">
        <f t="shared" si="1060"/>
        <v>481773</v>
      </c>
      <c r="V752" s="98">
        <f t="shared" si="1060"/>
        <v>392747</v>
      </c>
      <c r="W752" s="98">
        <f t="shared" si="1060"/>
        <v>389584</v>
      </c>
      <c r="X752" s="98">
        <f t="shared" si="1060"/>
        <v>313521</v>
      </c>
      <c r="Y752" s="98">
        <f t="shared" si="1060"/>
        <v>156437</v>
      </c>
      <c r="Z752" s="98">
        <f t="shared" si="1060"/>
        <v>37068</v>
      </c>
      <c r="AA752" s="98">
        <f t="shared" si="1060"/>
        <v>0</v>
      </c>
      <c r="AB752" s="98">
        <f t="shared" ref="AB752" si="1061">ROUND(AB83-AB700,0)</f>
        <v>0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2459</v>
      </c>
      <c r="L753" s="98">
        <f t="shared" si="1062"/>
        <v>3742</v>
      </c>
      <c r="M753" s="98">
        <f t="shared" si="1062"/>
        <v>4731</v>
      </c>
      <c r="N753" s="98">
        <f t="shared" si="1062"/>
        <v>5462</v>
      </c>
      <c r="O753" s="98">
        <f t="shared" si="1062"/>
        <v>841</v>
      </c>
      <c r="P753" s="389">
        <f t="shared" si="1062"/>
        <v>1601</v>
      </c>
      <c r="Q753" s="98">
        <f t="shared" si="1062"/>
        <v>1636</v>
      </c>
      <c r="R753" s="98">
        <f t="shared" si="1062"/>
        <v>1011</v>
      </c>
      <c r="S753" s="98">
        <f t="shared" si="1062"/>
        <v>1035</v>
      </c>
      <c r="T753" s="98">
        <f t="shared" si="1062"/>
        <v>743</v>
      </c>
      <c r="U753" s="98">
        <f t="shared" si="1062"/>
        <v>1001</v>
      </c>
      <c r="V753" s="98">
        <f t="shared" si="1062"/>
        <v>1126</v>
      </c>
      <c r="W753" s="98">
        <f t="shared" si="1062"/>
        <v>0</v>
      </c>
      <c r="X753" s="98">
        <f t="shared" si="1062"/>
        <v>0</v>
      </c>
      <c r="Y753" s="98">
        <f t="shared" si="1062"/>
        <v>0</v>
      </c>
      <c r="Z753" s="98">
        <f t="shared" si="1062"/>
        <v>0</v>
      </c>
      <c r="AA753" s="98">
        <f t="shared" si="1062"/>
        <v>0</v>
      </c>
      <c r="AB753" s="98">
        <f t="shared" ref="AB753" si="1063">ROUND(AB87-AB701,0)</f>
        <v>0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7208</v>
      </c>
      <c r="L754" s="98">
        <f t="shared" si="1064"/>
        <v>8695</v>
      </c>
      <c r="M754" s="98">
        <f t="shared" si="1064"/>
        <v>10649</v>
      </c>
      <c r="N754" s="98">
        <f t="shared" si="1064"/>
        <v>12766</v>
      </c>
      <c r="O754" s="98">
        <f t="shared" si="1064"/>
        <v>12029</v>
      </c>
      <c r="P754" s="389">
        <f t="shared" si="1064"/>
        <v>12177</v>
      </c>
      <c r="Q754" s="98">
        <f t="shared" si="1064"/>
        <v>10598</v>
      </c>
      <c r="R754" s="98">
        <f t="shared" si="1064"/>
        <v>8946</v>
      </c>
      <c r="S754" s="98">
        <f t="shared" si="1064"/>
        <v>8072</v>
      </c>
      <c r="T754" s="98">
        <f t="shared" si="1064"/>
        <v>7451</v>
      </c>
      <c r="U754" s="98">
        <f t="shared" si="1064"/>
        <v>6117</v>
      </c>
      <c r="V754" s="98">
        <f t="shared" si="1064"/>
        <v>4044</v>
      </c>
      <c r="W754" s="98">
        <f t="shared" si="1064"/>
        <v>2210</v>
      </c>
      <c r="X754" s="98">
        <f t="shared" si="1064"/>
        <v>2640</v>
      </c>
      <c r="Y754" s="98">
        <f t="shared" si="1064"/>
        <v>2209</v>
      </c>
      <c r="Z754" s="98">
        <f t="shared" si="1064"/>
        <v>1614</v>
      </c>
      <c r="AA754" s="98">
        <f t="shared" si="1064"/>
        <v>0</v>
      </c>
      <c r="AB754" s="98">
        <f t="shared" ref="AB754" si="1065">ROUND(AB88-AB702,0)</f>
        <v>0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534</v>
      </c>
      <c r="L755" s="98">
        <f t="shared" si="1066"/>
        <v>1172</v>
      </c>
      <c r="M755" s="98">
        <f t="shared" si="1066"/>
        <v>1451</v>
      </c>
      <c r="N755" s="98">
        <f t="shared" si="1066"/>
        <v>2038</v>
      </c>
      <c r="O755" s="98">
        <f t="shared" si="1066"/>
        <v>1540</v>
      </c>
      <c r="P755" s="389">
        <f t="shared" si="1066"/>
        <v>1655</v>
      </c>
      <c r="Q755" s="98">
        <f t="shared" si="1066"/>
        <v>0</v>
      </c>
      <c r="R755" s="98">
        <f t="shared" si="1066"/>
        <v>575</v>
      </c>
      <c r="S755" s="98">
        <f t="shared" si="1066"/>
        <v>393</v>
      </c>
      <c r="T755" s="98">
        <f t="shared" si="1066"/>
        <v>802</v>
      </c>
      <c r="U755" s="98">
        <f t="shared" si="1066"/>
        <v>738</v>
      </c>
      <c r="V755" s="98">
        <f t="shared" si="1066"/>
        <v>882</v>
      </c>
      <c r="W755" s="98">
        <f t="shared" si="1066"/>
        <v>0</v>
      </c>
      <c r="X755" s="98">
        <f t="shared" si="1066"/>
        <v>0</v>
      </c>
      <c r="Y755" s="98">
        <f t="shared" si="1066"/>
        <v>0</v>
      </c>
      <c r="Z755" s="98">
        <f t="shared" si="1066"/>
        <v>0</v>
      </c>
      <c r="AA755" s="98">
        <f t="shared" si="1066"/>
        <v>0</v>
      </c>
      <c r="AB755" s="98">
        <f t="shared" ref="AB755" si="1067">ROUND(AB89-AB703,0)</f>
        <v>0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1098</v>
      </c>
      <c r="L756" s="98">
        <f t="shared" si="1068"/>
        <v>1605</v>
      </c>
      <c r="M756" s="98">
        <f t="shared" si="1068"/>
        <v>2131</v>
      </c>
      <c r="N756" s="98">
        <f t="shared" si="1068"/>
        <v>2626</v>
      </c>
      <c r="O756" s="98">
        <f t="shared" si="1068"/>
        <v>221</v>
      </c>
      <c r="P756" s="389">
        <f t="shared" si="1068"/>
        <v>1003</v>
      </c>
      <c r="Q756" s="98">
        <f t="shared" si="1068"/>
        <v>716</v>
      </c>
      <c r="R756" s="98">
        <f t="shared" si="1068"/>
        <v>770</v>
      </c>
      <c r="S756" s="98">
        <f t="shared" si="1068"/>
        <v>898</v>
      </c>
      <c r="T756" s="98">
        <f t="shared" si="1068"/>
        <v>995</v>
      </c>
      <c r="U756" s="98">
        <f t="shared" si="1068"/>
        <v>972</v>
      </c>
      <c r="V756" s="98">
        <f t="shared" si="1068"/>
        <v>881</v>
      </c>
      <c r="W756" s="98">
        <f t="shared" si="1068"/>
        <v>151</v>
      </c>
      <c r="X756" s="98">
        <f t="shared" si="1068"/>
        <v>0</v>
      </c>
      <c r="Y756" s="98">
        <f t="shared" si="1068"/>
        <v>0</v>
      </c>
      <c r="Z756" s="98">
        <f t="shared" si="1068"/>
        <v>0</v>
      </c>
      <c r="AA756" s="98">
        <f t="shared" si="1068"/>
        <v>0</v>
      </c>
      <c r="AB756" s="98">
        <f t="shared" ref="AB756" si="1069">ROUND(AB90-AB704,0)</f>
        <v>0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8336</v>
      </c>
      <c r="L757" s="98">
        <f t="shared" si="1070"/>
        <v>11466</v>
      </c>
      <c r="M757" s="98">
        <f t="shared" si="1070"/>
        <v>18181</v>
      </c>
      <c r="N757" s="98">
        <f t="shared" si="1070"/>
        <v>23061</v>
      </c>
      <c r="O757" s="98">
        <f t="shared" si="1070"/>
        <v>22178</v>
      </c>
      <c r="P757" s="389">
        <f t="shared" si="1070"/>
        <v>6876</v>
      </c>
      <c r="Q757" s="98">
        <f t="shared" si="1070"/>
        <v>10952</v>
      </c>
      <c r="R757" s="98">
        <f t="shared" si="1070"/>
        <v>0</v>
      </c>
      <c r="S757" s="98">
        <f t="shared" si="1070"/>
        <v>5704</v>
      </c>
      <c r="T757" s="98">
        <f t="shared" si="1070"/>
        <v>9940</v>
      </c>
      <c r="U757" s="98">
        <f t="shared" si="1070"/>
        <v>12134</v>
      </c>
      <c r="V757" s="98">
        <f t="shared" si="1070"/>
        <v>927</v>
      </c>
      <c r="W757" s="98">
        <f t="shared" si="1070"/>
        <v>5814</v>
      </c>
      <c r="X757" s="98">
        <f t="shared" si="1070"/>
        <v>0</v>
      </c>
      <c r="Y757" s="98">
        <f t="shared" si="1070"/>
        <v>0</v>
      </c>
      <c r="Z757" s="98">
        <f t="shared" si="1070"/>
        <v>0</v>
      </c>
      <c r="AA757" s="98">
        <f t="shared" si="1070"/>
        <v>0</v>
      </c>
      <c r="AB757" s="98">
        <f t="shared" ref="AB757" si="1071">ROUND(AB91-AB705,0)</f>
        <v>0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7737</v>
      </c>
      <c r="L758" s="98">
        <f t="shared" si="1072"/>
        <v>13993</v>
      </c>
      <c r="M758" s="98">
        <f t="shared" si="1072"/>
        <v>20121</v>
      </c>
      <c r="N758" s="98">
        <f t="shared" si="1072"/>
        <v>26005</v>
      </c>
      <c r="O758" s="98">
        <f t="shared" si="1072"/>
        <v>11923</v>
      </c>
      <c r="P758" s="389">
        <f t="shared" si="1072"/>
        <v>12589</v>
      </c>
      <c r="Q758" s="98">
        <f t="shared" si="1072"/>
        <v>4394</v>
      </c>
      <c r="R758" s="98">
        <f t="shared" si="1072"/>
        <v>6594</v>
      </c>
      <c r="S758" s="98">
        <f t="shared" si="1072"/>
        <v>7705</v>
      </c>
      <c r="T758" s="98">
        <f t="shared" si="1072"/>
        <v>0</v>
      </c>
      <c r="U758" s="98">
        <f t="shared" si="1072"/>
        <v>4458</v>
      </c>
      <c r="V758" s="98">
        <f t="shared" si="1072"/>
        <v>6257</v>
      </c>
      <c r="W758" s="98">
        <f t="shared" si="1072"/>
        <v>2260</v>
      </c>
      <c r="X758" s="98">
        <f t="shared" si="1072"/>
        <v>0</v>
      </c>
      <c r="Y758" s="98">
        <f t="shared" si="1072"/>
        <v>0</v>
      </c>
      <c r="Z758" s="98">
        <f t="shared" si="1072"/>
        <v>0</v>
      </c>
      <c r="AA758" s="98">
        <f t="shared" si="1072"/>
        <v>0</v>
      </c>
      <c r="AB758" s="98">
        <f t="shared" ref="AB758" si="1073">ROUND(AB92-AB706,0)</f>
        <v>0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AF59"/>
  <sheetViews>
    <sheetView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2020-06-14T13:43:11Z</dcterms:modified>
</cp:coreProperties>
</file>