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always" codeName="ЭтаКнига" defaultThemeVersion="124226"/>
  <bookViews>
    <workbookView xWindow="0" yWindow="450" windowWidth="10110" windowHeight="6420" tabRatio="536"/>
  </bookViews>
  <sheets>
    <sheet name="ЖКХ" sheetId="1" r:id="rId1"/>
    <sheet name="Дошкольное" sheetId="2" r:id="rId2"/>
    <sheet name="Общее образование" sheetId="3" r:id="rId3"/>
    <sheet name="Больницы" sheetId="4" r:id="rId4"/>
    <sheet name="Поликлиники" sheetId="5" r:id="rId5"/>
    <sheet name="Культура" sheetId="6" r:id="rId6"/>
    <sheet name="Физкультура" sheetId="7" r:id="rId7"/>
  </sheets>
  <externalReferences>
    <externalReference r:id="rId8"/>
    <externalReference r:id="rId9"/>
  </externalReferences>
  <definedNames>
    <definedName name="reexpl1">ЖКХ!$B$31:$I$33</definedName>
    <definedName name="reexpl2">Дошкольное!$B$31:$I$33</definedName>
    <definedName name="reexpl3">'Общее образование'!$B$31:$I$33</definedName>
    <definedName name="reexpl4">Больницы!$B$31:$I$33</definedName>
    <definedName name="reexpl5">Поликлиники!$B$31:$I$33</definedName>
    <definedName name="reexpl6">Культура!$B$31:$I$33</definedName>
    <definedName name="reexpl7">Физкультура!$B$31:$I$33</definedName>
    <definedName name="remo1">ЖКХ!$B$4:$I$5</definedName>
    <definedName name="remo2">Дошкольное!$B$4:$I$5</definedName>
    <definedName name="remo3">'Общее образование'!$B$4:$I$5</definedName>
    <definedName name="remo4">Больницы!$B$4:$I$5</definedName>
    <definedName name="remo5">Поликлиники!$B$4:$I$5</definedName>
    <definedName name="remo6">Культура!$B$4:$I$5</definedName>
    <definedName name="remo7">Физкультура!$B$4:$I$5</definedName>
    <definedName name="revvod1">ЖКХ!$B$57:$I$58</definedName>
    <definedName name="revvod2">Дошкольное!$B$57:$I$58</definedName>
    <definedName name="revvod3">'Общее образование'!$B$57:$I$58</definedName>
    <definedName name="revvod4">Больницы!$B$57:$I$58</definedName>
    <definedName name="revvod5">Поликлиники!$B$57:$I$58</definedName>
    <definedName name="revvod6">Культура!$B$88:$I$89</definedName>
    <definedName name="revvod66">Культура!$B$88:$I$89</definedName>
    <definedName name="revvod666">Культура!$B$57:$I$58</definedName>
    <definedName name="revvod7">Физкультура!$B$57:$I$58</definedName>
  </definedNames>
  <calcPr calcId="145621"/>
</workbook>
</file>

<file path=xl/calcChain.xml><?xml version="1.0" encoding="utf-8"?>
<calcChain xmlns="http://schemas.openxmlformats.org/spreadsheetml/2006/main">
  <c r="M63" i="3" l="1"/>
  <c r="C88" i="7" l="1"/>
  <c r="D88" i="7"/>
  <c r="E88" i="7"/>
  <c r="F88" i="7"/>
  <c r="G88" i="7"/>
  <c r="H88" i="7"/>
  <c r="I88" i="7"/>
  <c r="B88" i="7"/>
  <c r="C88" i="6"/>
  <c r="D88" i="6"/>
  <c r="E88" i="6"/>
  <c r="F88" i="6"/>
  <c r="G88" i="6"/>
  <c r="H88" i="6"/>
  <c r="I88" i="6"/>
  <c r="B88" i="6"/>
  <c r="D87" i="5"/>
  <c r="E87" i="5"/>
  <c r="F87" i="5"/>
  <c r="G87" i="5"/>
  <c r="H87" i="5"/>
  <c r="I87" i="5"/>
  <c r="C87" i="5"/>
  <c r="B87" i="5"/>
  <c r="D87" i="4"/>
  <c r="E87" i="4"/>
  <c r="F87" i="4"/>
  <c r="G87" i="4"/>
  <c r="H87" i="4"/>
  <c r="I87" i="4"/>
  <c r="C87" i="4"/>
  <c r="B87" i="4"/>
  <c r="C4" i="4"/>
  <c r="D4" i="4"/>
  <c r="E4" i="4"/>
  <c r="F4" i="4"/>
  <c r="G4" i="4"/>
  <c r="H4" i="4"/>
  <c r="I4" i="4"/>
  <c r="C88" i="3"/>
  <c r="D88" i="3"/>
  <c r="E88" i="3"/>
  <c r="F88" i="3"/>
  <c r="G88" i="3"/>
  <c r="H88" i="3"/>
  <c r="I88" i="3"/>
  <c r="B88" i="3"/>
  <c r="C4" i="3"/>
  <c r="D4" i="3"/>
  <c r="E4" i="3"/>
  <c r="F4" i="3"/>
  <c r="G4" i="3"/>
  <c r="H4" i="3"/>
  <c r="I4" i="3"/>
  <c r="C88" i="2"/>
  <c r="D88" i="2"/>
  <c r="E88" i="2"/>
  <c r="F88" i="2"/>
  <c r="G88" i="2"/>
  <c r="H88" i="2"/>
  <c r="I88" i="2"/>
  <c r="B88" i="2"/>
  <c r="C4" i="2" l="1"/>
  <c r="D4" i="2"/>
  <c r="E4" i="2"/>
  <c r="F4" i="2"/>
  <c r="G4" i="2"/>
  <c r="H4" i="2"/>
  <c r="I4" i="2"/>
  <c r="B4" i="2"/>
  <c r="D88" i="1"/>
  <c r="E88" i="1"/>
  <c r="F88" i="1"/>
  <c r="G88" i="1"/>
  <c r="H88" i="1"/>
  <c r="I88" i="1"/>
  <c r="C88" i="1"/>
  <c r="B88" i="1"/>
  <c r="C57" i="1"/>
  <c r="D57" i="1"/>
  <c r="E57" i="1"/>
  <c r="F57" i="1"/>
  <c r="G57" i="1"/>
  <c r="H57" i="1"/>
  <c r="I57" i="1"/>
  <c r="B57" i="1"/>
  <c r="G57" i="3" l="1"/>
  <c r="B4" i="1" l="1"/>
  <c r="I57" i="7" l="1"/>
  <c r="H57" i="7"/>
  <c r="G57" i="7"/>
  <c r="F57" i="7"/>
  <c r="E57" i="7"/>
  <c r="D57" i="7"/>
  <c r="C57" i="7"/>
  <c r="B57" i="7"/>
  <c r="I4" i="7"/>
  <c r="H4" i="7"/>
  <c r="G4" i="7"/>
  <c r="F4" i="7"/>
  <c r="E4" i="7"/>
  <c r="D4" i="7"/>
  <c r="C4" i="7"/>
  <c r="B4" i="7"/>
  <c r="I57" i="6"/>
  <c r="H57" i="6"/>
  <c r="G57" i="6"/>
  <c r="F57" i="6"/>
  <c r="E57" i="6"/>
  <c r="D57" i="6"/>
  <c r="C57" i="6"/>
  <c r="B57" i="6"/>
  <c r="I4" i="6"/>
  <c r="H4" i="6"/>
  <c r="G4" i="6"/>
  <c r="F4" i="6"/>
  <c r="E4" i="6"/>
  <c r="D4" i="6"/>
  <c r="C4" i="6"/>
  <c r="B4" i="6"/>
  <c r="I57" i="5"/>
  <c r="H57" i="5"/>
  <c r="G57" i="5"/>
  <c r="F57" i="5"/>
  <c r="E57" i="5"/>
  <c r="D57" i="5"/>
  <c r="C57" i="5"/>
  <c r="B57" i="5"/>
  <c r="I4" i="5"/>
  <c r="H4" i="5"/>
  <c r="G4" i="5"/>
  <c r="F4" i="5"/>
  <c r="E4" i="5"/>
  <c r="D4" i="5"/>
  <c r="C4" i="5"/>
  <c r="B4" i="5"/>
  <c r="I57" i="4"/>
  <c r="H57" i="4"/>
  <c r="G57" i="4"/>
  <c r="F57" i="4"/>
  <c r="E57" i="4"/>
  <c r="D57" i="4"/>
  <c r="C57" i="4"/>
  <c r="B57" i="4"/>
  <c r="B4" i="4"/>
  <c r="I57" i="3"/>
  <c r="H57" i="3"/>
  <c r="F57" i="3"/>
  <c r="E57" i="3"/>
  <c r="D57" i="3"/>
  <c r="C57" i="3"/>
  <c r="B57" i="3"/>
  <c r="B4" i="3"/>
  <c r="I57" i="2" l="1"/>
  <c r="H57" i="2"/>
  <c r="G57" i="2"/>
  <c r="F57" i="2"/>
  <c r="E57" i="2"/>
  <c r="D57" i="2"/>
  <c r="C57" i="2"/>
  <c r="B57" i="2"/>
  <c r="I4" i="1" l="1"/>
  <c r="H4" i="1"/>
  <c r="G4" i="1"/>
  <c r="F4" i="1"/>
  <c r="E4" i="1"/>
  <c r="D4" i="1"/>
  <c r="C4" i="1"/>
  <c r="B5" i="5" l="1"/>
  <c r="B5" i="4"/>
  <c r="B5" i="1"/>
  <c r="B5" i="6" l="1"/>
  <c r="B5" i="7"/>
  <c r="B5" i="2"/>
  <c r="B31" i="1"/>
  <c r="B31" i="4" l="1"/>
  <c r="B31" i="7"/>
  <c r="B31" i="5"/>
  <c r="B31" i="6"/>
  <c r="B31" i="2"/>
  <c r="B32" i="6" l="1"/>
  <c r="B32" i="4"/>
  <c r="B32" i="2"/>
  <c r="B32" i="7"/>
  <c r="B32" i="5"/>
  <c r="B32" i="1"/>
  <c r="B89" i="6"/>
  <c r="B88" i="4"/>
  <c r="B89" i="2"/>
  <c r="B89" i="1"/>
  <c r="B88" i="5"/>
  <c r="B89" i="7"/>
  <c r="B5" i="3" l="1"/>
  <c r="B31" i="3" l="1"/>
  <c r="B32" i="3" l="1"/>
  <c r="B89" i="3"/>
  <c r="B33" i="7" l="1"/>
  <c r="B34" i="7" s="1"/>
  <c r="B33" i="5"/>
  <c r="B34" i="5" s="1"/>
  <c r="B33" i="3"/>
  <c r="B34" i="3" s="1"/>
  <c r="B33" i="6" l="1"/>
  <c r="B34" i="6" s="1"/>
  <c r="B33" i="4"/>
  <c r="B34" i="4" s="1"/>
  <c r="B33" i="2"/>
  <c r="B34" i="2" s="1"/>
  <c r="B34" i="1" l="1"/>
  <c r="B33" i="1"/>
  <c r="C31" i="1" l="1"/>
  <c r="B58" i="1"/>
  <c r="C5" i="1" l="1"/>
  <c r="C32" i="1" l="1"/>
  <c r="C89" i="1" l="1"/>
  <c r="B58" i="5" l="1"/>
  <c r="B58" i="4"/>
  <c r="B58" i="6"/>
  <c r="B58" i="7"/>
  <c r="B58" i="3"/>
  <c r="C5" i="6" l="1"/>
  <c r="B58" i="2"/>
  <c r="C5" i="4"/>
  <c r="C5" i="7"/>
  <c r="C5" i="3"/>
  <c r="C5" i="5"/>
  <c r="C31" i="3" l="1"/>
  <c r="C31" i="5"/>
  <c r="C31" i="6"/>
  <c r="C31" i="7"/>
  <c r="C31" i="4"/>
  <c r="C32" i="4" l="1"/>
  <c r="C5" i="2"/>
  <c r="C32" i="3"/>
  <c r="C32" i="6"/>
  <c r="C32" i="5"/>
  <c r="C31" i="2"/>
  <c r="C32" i="7"/>
  <c r="C88" i="5" l="1"/>
  <c r="C89" i="7"/>
  <c r="C32" i="2"/>
  <c r="C88" i="4"/>
  <c r="C89" i="6"/>
  <c r="C89" i="3"/>
  <c r="C89" i="2" l="1"/>
  <c r="C33" i="3" l="1"/>
  <c r="C34" i="3" s="1"/>
  <c r="C33" i="2"/>
  <c r="C34" i="2" s="1"/>
  <c r="C33" i="7"/>
  <c r="C34" i="7" s="1"/>
  <c r="C33" i="4" l="1"/>
  <c r="C34" i="4" s="1"/>
  <c r="C33" i="6"/>
  <c r="C34" i="6" s="1"/>
  <c r="C33" i="5" l="1"/>
  <c r="C34" i="5" s="1"/>
  <c r="C58" i="3" l="1"/>
  <c r="C34" i="1"/>
  <c r="C33" i="1"/>
  <c r="C58" i="6"/>
  <c r="C58" i="2"/>
  <c r="C58" i="4"/>
  <c r="C58" i="7" l="1"/>
  <c r="D5" i="4"/>
  <c r="C58" i="5"/>
  <c r="D5" i="3"/>
  <c r="D5" i="6"/>
  <c r="D5" i="7" l="1"/>
  <c r="C58" i="1"/>
  <c r="D31" i="3"/>
  <c r="D5" i="2"/>
  <c r="D31" i="4"/>
  <c r="D31" i="6"/>
  <c r="D31" i="2"/>
  <c r="D5" i="5"/>
  <c r="D31" i="7" l="1"/>
  <c r="D32" i="4"/>
  <c r="D32" i="3"/>
  <c r="D31" i="5"/>
  <c r="D32" i="6"/>
  <c r="D32" i="2"/>
  <c r="D31" i="1"/>
  <c r="D5" i="1"/>
  <c r="D32" i="7" l="1"/>
  <c r="D89" i="2"/>
  <c r="D89" i="3"/>
  <c r="D89" i="6"/>
  <c r="D88" i="4"/>
  <c r="D32" i="5"/>
  <c r="D89" i="7" l="1"/>
  <c r="D88" i="5"/>
  <c r="D32" i="1"/>
  <c r="D89" i="1" l="1"/>
  <c r="D33" i="5" l="1"/>
  <c r="D34" i="5" s="1"/>
  <c r="D33" i="6"/>
  <c r="D34" i="6" s="1"/>
  <c r="D33" i="4" l="1"/>
  <c r="D34" i="4" s="1"/>
  <c r="D34" i="1"/>
  <c r="D33" i="1"/>
  <c r="D33" i="2"/>
  <c r="D34" i="2" s="1"/>
  <c r="D33" i="7" l="1"/>
  <c r="D34" i="7" s="1"/>
  <c r="D33" i="3"/>
  <c r="D34" i="3" s="1"/>
  <c r="D58" i="6" l="1"/>
  <c r="D58" i="5"/>
  <c r="D58" i="7" l="1"/>
  <c r="D58" i="3"/>
  <c r="D58" i="1"/>
  <c r="E5" i="5"/>
  <c r="E5" i="6"/>
  <c r="D58" i="2"/>
  <c r="D58" i="4"/>
  <c r="E31" i="6" l="1"/>
  <c r="E5" i="3"/>
  <c r="E31" i="1"/>
  <c r="E5" i="1"/>
  <c r="E5" i="4"/>
  <c r="E31" i="5"/>
  <c r="E5" i="7"/>
  <c r="E31" i="7" l="1"/>
  <c r="E31" i="4"/>
  <c r="E31" i="3"/>
  <c r="E32" i="5"/>
  <c r="E31" i="2"/>
  <c r="E32" i="6"/>
  <c r="E5" i="2"/>
  <c r="E32" i="4" l="1"/>
  <c r="E32" i="1"/>
  <c r="E88" i="5"/>
  <c r="E32" i="3"/>
  <c r="E89" i="6"/>
  <c r="E32" i="2"/>
  <c r="E32" i="7"/>
  <c r="E89" i="7" l="1"/>
  <c r="E88" i="4"/>
  <c r="E89" i="1"/>
  <c r="E89" i="2"/>
  <c r="E89" i="3"/>
  <c r="E33" i="4" l="1"/>
  <c r="E34" i="4" s="1"/>
  <c r="E33" i="6"/>
  <c r="E34" i="6" s="1"/>
  <c r="E33" i="3" l="1"/>
  <c r="E34" i="3" s="1"/>
  <c r="E33" i="2"/>
  <c r="E34" i="2" s="1"/>
  <c r="E34" i="1"/>
  <c r="E33" i="1"/>
  <c r="E33" i="5"/>
  <c r="E34" i="5" s="1"/>
  <c r="E33" i="7" l="1"/>
  <c r="E34" i="7" s="1"/>
  <c r="E58" i="4" l="1"/>
  <c r="E58" i="3"/>
  <c r="E58" i="6"/>
  <c r="E58" i="7" l="1"/>
  <c r="E58" i="1"/>
  <c r="E58" i="5"/>
  <c r="F5" i="4"/>
  <c r="F5" i="3"/>
  <c r="F5" i="6"/>
  <c r="E58" i="2"/>
  <c r="F5" i="7" l="1"/>
  <c r="F5" i="5"/>
  <c r="F31" i="6"/>
  <c r="F31" i="4"/>
  <c r="F31" i="1"/>
  <c r="F5" i="1"/>
  <c r="F31" i="3"/>
  <c r="F31" i="7" l="1"/>
  <c r="F32" i="4"/>
  <c r="F31" i="2"/>
  <c r="F5" i="2"/>
  <c r="F32" i="6"/>
  <c r="F32" i="3"/>
  <c r="F31" i="5"/>
  <c r="F32" i="7" l="1"/>
  <c r="F32" i="5"/>
  <c r="F32" i="2"/>
  <c r="F32" i="1"/>
  <c r="F89" i="6"/>
  <c r="F88" i="4"/>
  <c r="F89" i="3"/>
  <c r="F89" i="7" l="1"/>
  <c r="F89" i="1"/>
  <c r="F89" i="2"/>
  <c r="F88" i="5"/>
  <c r="F33" i="5" l="1"/>
  <c r="F34" i="5" s="1"/>
  <c r="F33" i="2"/>
  <c r="F34" i="2" s="1"/>
  <c r="F33" i="6"/>
  <c r="F34" i="6" s="1"/>
  <c r="F33" i="4" l="1"/>
  <c r="F34" i="4" s="1"/>
  <c r="F33" i="7"/>
  <c r="F34" i="7" s="1"/>
  <c r="F33" i="3" l="1"/>
  <c r="F34" i="3" s="1"/>
  <c r="F33" i="1" l="1"/>
  <c r="F34" i="1"/>
  <c r="F58" i="6"/>
  <c r="F58" i="4"/>
  <c r="F58" i="5"/>
  <c r="F58" i="7"/>
  <c r="F58" i="2" l="1"/>
  <c r="G5" i="7"/>
  <c r="F58" i="3"/>
  <c r="G5" i="4"/>
  <c r="G5" i="6"/>
  <c r="G5" i="5"/>
  <c r="F58" i="1" l="1"/>
  <c r="G31" i="6"/>
  <c r="G31" i="4"/>
  <c r="G5" i="3"/>
  <c r="G31" i="7"/>
  <c r="G31" i="5"/>
  <c r="G31" i="2" l="1"/>
  <c r="G5" i="2"/>
  <c r="G31" i="1"/>
  <c r="G5" i="1"/>
  <c r="G32" i="6"/>
  <c r="G31" i="3"/>
  <c r="G32" i="5"/>
  <c r="G32" i="4"/>
  <c r="G32" i="7"/>
  <c r="G32" i="2" l="1"/>
  <c r="G89" i="6"/>
  <c r="G89" i="7"/>
  <c r="G88" i="5"/>
  <c r="G32" i="3"/>
  <c r="G88" i="4"/>
  <c r="G89" i="2" l="1"/>
  <c r="G32" i="1"/>
  <c r="G89" i="3"/>
  <c r="G89" i="1" l="1"/>
  <c r="G33" i="6" l="1"/>
  <c r="G34" i="6" s="1"/>
  <c r="G33" i="2"/>
  <c r="G34" i="2" s="1"/>
  <c r="G33" i="4" l="1"/>
  <c r="G34" i="4" s="1"/>
  <c r="G34" i="1"/>
  <c r="G33" i="1"/>
  <c r="G33" i="7" l="1"/>
  <c r="G34" i="7" s="1"/>
  <c r="G33" i="3"/>
  <c r="G34" i="3" s="1"/>
  <c r="G33" i="5"/>
  <c r="G34" i="5" s="1"/>
  <c r="G58" i="4" l="1"/>
  <c r="G58" i="6"/>
  <c r="G58" i="2"/>
  <c r="H5" i="4" l="1"/>
  <c r="G58" i="1"/>
  <c r="G58" i="3"/>
  <c r="H5" i="6"/>
  <c r="G58" i="5"/>
  <c r="G58" i="7"/>
  <c r="H31" i="6" l="1"/>
  <c r="H5" i="5"/>
  <c r="H5" i="2"/>
  <c r="H5" i="7"/>
  <c r="H5" i="3"/>
  <c r="H31" i="2"/>
  <c r="H31" i="1"/>
  <c r="H5" i="1"/>
  <c r="H31" i="4"/>
  <c r="H31" i="7" l="1"/>
  <c r="H32" i="6"/>
  <c r="H32" i="2"/>
  <c r="H31" i="3"/>
  <c r="H32" i="4"/>
  <c r="H31" i="5"/>
  <c r="H32" i="3" l="1"/>
  <c r="H32" i="1"/>
  <c r="H88" i="4"/>
  <c r="H32" i="7"/>
  <c r="H32" i="5"/>
  <c r="H89" i="2"/>
  <c r="H89" i="6"/>
  <c r="H88" i="5" l="1"/>
  <c r="H89" i="7"/>
  <c r="H89" i="3"/>
  <c r="H89" i="1"/>
  <c r="H33" i="7" l="1"/>
  <c r="H34" i="7" s="1"/>
  <c r="H33" i="3" l="1"/>
  <c r="H34" i="3" s="1"/>
  <c r="H33" i="6"/>
  <c r="H34" i="6" s="1"/>
  <c r="H33" i="2"/>
  <c r="H34" i="2" s="1"/>
  <c r="H33" i="4" l="1"/>
  <c r="H34" i="4" s="1"/>
  <c r="H33" i="5"/>
  <c r="H34" i="5" s="1"/>
  <c r="H34" i="1" l="1"/>
  <c r="H33" i="1"/>
  <c r="H58" i="6"/>
  <c r="H58" i="7"/>
  <c r="H58" i="3" l="1"/>
  <c r="H58" i="2"/>
  <c r="I5" i="6"/>
  <c r="H58" i="4"/>
  <c r="H58" i="5"/>
  <c r="I5" i="7"/>
  <c r="I5" i="3" l="1"/>
  <c r="I5" i="5"/>
  <c r="H58" i="1"/>
  <c r="I31" i="7"/>
  <c r="I31" i="6"/>
  <c r="I5" i="4"/>
  <c r="I31" i="3" l="1"/>
  <c r="I31" i="4"/>
  <c r="I32" i="7"/>
  <c r="I32" i="6"/>
  <c r="I31" i="2"/>
  <c r="I31" i="1"/>
  <c r="I5" i="1"/>
  <c r="I5" i="2"/>
  <c r="I31" i="5"/>
  <c r="I32" i="3" l="1"/>
  <c r="I32" i="4"/>
  <c r="I32" i="5"/>
  <c r="I89" i="6"/>
  <c r="I89" i="7"/>
  <c r="I32" i="2"/>
  <c r="I89" i="3" l="1"/>
  <c r="I88" i="4"/>
  <c r="I32" i="1"/>
  <c r="I89" i="2"/>
  <c r="I88" i="5"/>
  <c r="I89" i="1" l="1"/>
  <c r="I33" i="2" l="1"/>
  <c r="I33" i="6"/>
  <c r="I33" i="3" l="1"/>
  <c r="I33" i="4"/>
  <c r="I34" i="3"/>
  <c r="I34" i="6"/>
  <c r="I34" i="2"/>
  <c r="I33" i="7" l="1"/>
  <c r="I33" i="5"/>
  <c r="I34" i="1"/>
  <c r="I33" i="1"/>
  <c r="I34" i="4"/>
  <c r="I58" i="2"/>
  <c r="I34" i="5" l="1"/>
  <c r="I58" i="3"/>
  <c r="I34" i="7"/>
  <c r="I58" i="6" l="1"/>
  <c r="I58" i="5"/>
  <c r="I58" i="4"/>
  <c r="I58" i="7"/>
  <c r="I58" i="1" l="1"/>
</calcChain>
</file>

<file path=xl/comments1.xml><?xml version="1.0" encoding="utf-8"?>
<comments xmlns="http://schemas.openxmlformats.org/spreadsheetml/2006/main">
  <authors>
    <author>Windows User</author>
  </authors>
  <commentList>
    <comment ref="G57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было 1200 по статистике, но добавили ещё ввод за счёт передачи НПО и СПО</t>
        </r>
      </text>
    </comment>
  </commentList>
</comments>
</file>

<file path=xl/sharedStrings.xml><?xml version="1.0" encoding="utf-8"?>
<sst xmlns="http://schemas.openxmlformats.org/spreadsheetml/2006/main" count="119" uniqueCount="37">
  <si>
    <t>ретро</t>
  </si>
  <si>
    <t>модель</t>
  </si>
  <si>
    <t>Мощности (нат ед)</t>
  </si>
  <si>
    <t>Ввод новых мощностей текущего года ЗА СЧЕТ БЮДЖЕТА- факт, нат.ед.</t>
  </si>
  <si>
    <t>Обеспеченность мощностями (кв. метров на человека)</t>
  </si>
  <si>
    <t>Обеспеченность мощностями (мест в дет садах на детей дошкольного возраста)</t>
  </si>
  <si>
    <t>Обеспеченность мощностями (мест в образов учреждениях на реципиентов отрасли)</t>
  </si>
  <si>
    <t>Обеспеченность мощностями (посещений поликлиник на 1000 человек)</t>
  </si>
  <si>
    <t>Обеспеченность мощностями (кв метров учрежд культуры на человека)</t>
  </si>
  <si>
    <t>Обеспеченность мощностями (кв метров учрежд физич культуры  на человека)</t>
  </si>
  <si>
    <t>Обеспеченность мощностями (коек в больницах на 1 человека)</t>
  </si>
  <si>
    <t>% удовлетворения заявки по статье</t>
  </si>
  <si>
    <t>модель(лист Распределение)</t>
  </si>
  <si>
    <t>модель (лист Прогноз)</t>
  </si>
  <si>
    <t>remo1</t>
  </si>
  <si>
    <t>reexpl1</t>
  </si>
  <si>
    <t>revvod1</t>
  </si>
  <si>
    <t>remo2</t>
  </si>
  <si>
    <t>reexpl2</t>
  </si>
  <si>
    <t>revvod2</t>
  </si>
  <si>
    <t>remo3</t>
  </si>
  <si>
    <t>reexpl3</t>
  </si>
  <si>
    <t>revvod3</t>
  </si>
  <si>
    <t>remo4</t>
  </si>
  <si>
    <t>reexpl4</t>
  </si>
  <si>
    <t>revvod4</t>
  </si>
  <si>
    <t>remo5</t>
  </si>
  <si>
    <t>reexpl5</t>
  </si>
  <si>
    <t>revvod5</t>
  </si>
  <si>
    <t>remo6</t>
  </si>
  <si>
    <t>reexpl6</t>
  </si>
  <si>
    <t>remo7</t>
  </si>
  <si>
    <t>reexpl7</t>
  </si>
  <si>
    <t>revvod7</t>
  </si>
  <si>
    <t>revvod666</t>
  </si>
  <si>
    <t>эксплуатационные затраты факт(лист Распределение)</t>
  </si>
  <si>
    <t>Эксплозатраты в прогнозных ценах (тыс.руб)  совокупное финансирование  с населением!!!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</si>
</sst>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_-* #,##0.00_р_._-;\-* #,##0.00_р_._-;_-* &quot;-&quot;??_р_._-;_-@_-"/>
    <numFmt numFmtId="165" formatCode="_-* #,##0.0000\ _₽_-;\-* #,##0.0000\ _₽_-;_-* &quot;-&quot;??\ _₽_-;_-@_-"/>
    <numFmt numFmtId="166" formatCode="_-* #,##0\ _₽_-;\-* #,##0\ _₽_-;_-* &quot;-&quot;??\ _₽_-;_-@_-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name val="Calibri"/>
      <family val="2"/>
      <charset val="204"/>
    </font>
    <font>
      <sz val="14"/>
      <color indexed="8"/>
      <name val="Arial"/>
      <family val="2"/>
      <charset val="204"/>
    </font>
    <font>
      <b/>
      <sz val="11"/>
      <color indexed="10"/>
      <name val="Calibri"/>
      <family val="2"/>
      <charset val="204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indexed="10"/>
      <name val="Calibri"/>
      <family val="2"/>
      <charset val="204"/>
    </font>
    <font>
      <b/>
      <i/>
      <sz val="11"/>
      <color indexed="12"/>
      <name val="Calibri"/>
      <family val="2"/>
      <charset val="204"/>
    </font>
    <font>
      <sz val="8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65" fontId="0" fillId="0" borderId="0" xfId="1" applyNumberFormat="1" applyFont="1"/>
    <xf numFmtId="0" fontId="0" fillId="0" borderId="0" xfId="0" applyFill="1" applyBorder="1"/>
    <xf numFmtId="43" fontId="0" fillId="0" borderId="0" xfId="1" applyNumberFormat="1" applyFont="1"/>
    <xf numFmtId="0" fontId="8" fillId="0" borderId="0" xfId="0" applyFont="1"/>
    <xf numFmtId="164" fontId="0" fillId="0" borderId="0" xfId="0" applyNumberFormat="1"/>
    <xf numFmtId="9" fontId="0" fillId="0" borderId="0" xfId="0" applyNumberFormat="1"/>
    <xf numFmtId="43" fontId="0" fillId="2" borderId="1" xfId="1" applyFont="1" applyFill="1" applyBorder="1"/>
    <xf numFmtId="43" fontId="0" fillId="2" borderId="2" xfId="1" applyFont="1" applyFill="1" applyBorder="1"/>
    <xf numFmtId="0" fontId="9" fillId="0" borderId="0" xfId="0" applyFont="1"/>
    <xf numFmtId="43" fontId="0" fillId="2" borderId="3" xfId="1" applyFont="1" applyFill="1" applyBorder="1"/>
    <xf numFmtId="165" fontId="0" fillId="0" borderId="1" xfId="1" applyNumberFormat="1" applyFont="1" applyFill="1" applyBorder="1"/>
    <xf numFmtId="165" fontId="0" fillId="0" borderId="2" xfId="1" applyNumberFormat="1" applyFont="1" applyFill="1" applyBorder="1"/>
    <xf numFmtId="166" fontId="0" fillId="2" borderId="1" xfId="1" applyNumberFormat="1" applyFont="1" applyFill="1" applyBorder="1"/>
    <xf numFmtId="166" fontId="0" fillId="2" borderId="3" xfId="1" applyNumberFormat="1" applyFont="1" applyFill="1" applyBorder="1"/>
    <xf numFmtId="166" fontId="0" fillId="2" borderId="2" xfId="1" applyNumberFormat="1" applyFont="1" applyFill="1" applyBorder="1"/>
    <xf numFmtId="43" fontId="0" fillId="0" borderId="0" xfId="0" applyNumberFormat="1"/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horizontal="right" wrapText="1"/>
    </xf>
    <xf numFmtId="0" fontId="0" fillId="0" borderId="0" xfId="0" applyBorder="1"/>
    <xf numFmtId="0" fontId="7" fillId="0" borderId="0" xfId="0" applyFont="1" applyBorder="1" applyAlignment="1">
      <alignment horizontal="center" wrapText="1"/>
    </xf>
    <xf numFmtId="9" fontId="0" fillId="0" borderId="0" xfId="2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Мощности</a:t>
            </a:r>
            <a:r>
              <a:rPr lang="ru-RU" baseline="0"/>
              <a:t> ЖКХ 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46956979824021"/>
          <c:y val="0.16588248337066244"/>
          <c:w val="0.65583981441080186"/>
          <c:h val="0.73462242635580088"/>
        </c:manualLayout>
      </c:layout>
      <c:lineChart>
        <c:grouping val="standard"/>
        <c:varyColors val="0"/>
        <c:ser>
          <c:idx val="0"/>
          <c:order val="0"/>
          <c:tx>
            <c:strRef>
              <c:f>ЖКХ!$A$4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ЖКХ!$B$3:$I$3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ЖКХ!$B$4:$I$4</c:f>
              <c:numCache>
                <c:formatCode>_(* #,##0.00_);_(* \(#,##0.00\);_(* "-"??_);_(@_)</c:formatCode>
                <c:ptCount val="8"/>
                <c:pt idx="0">
                  <c:v>21169000</c:v>
                </c:pt>
                <c:pt idx="1">
                  <c:v>21239000</c:v>
                </c:pt>
                <c:pt idx="2">
                  <c:v>21391000</c:v>
                </c:pt>
                <c:pt idx="3">
                  <c:v>21475000</c:v>
                </c:pt>
                <c:pt idx="4">
                  <c:v>21540000</c:v>
                </c:pt>
                <c:pt idx="5">
                  <c:v>21660000</c:v>
                </c:pt>
                <c:pt idx="6">
                  <c:v>21856000</c:v>
                </c:pt>
                <c:pt idx="7">
                  <c:v>21796000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ЖКХ!$A$5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ЖКХ!$B$3:$I$3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ЖКХ!$B$5:$I$5</c:f>
              <c:numCache>
                <c:formatCode>_(* #,##0.00_);_(* \(#,##0.00\);_(* "-"??_);_(@_)</c:formatCode>
                <c:ptCount val="8"/>
                <c:pt idx="0">
                  <c:v>21169000</c:v>
                </c:pt>
                <c:pt idx="1">
                  <c:v>21241429</c:v>
                </c:pt>
                <c:pt idx="2">
                  <c:v>21387661.283999998</c:v>
                </c:pt>
                <c:pt idx="3">
                  <c:v>21475591.993728001</c:v>
                </c:pt>
                <c:pt idx="4">
                  <c:v>21531013.073790722</c:v>
                </c:pt>
                <c:pt idx="5">
                  <c:v>21652238.982274186</c:v>
                </c:pt>
                <c:pt idx="6">
                  <c:v>21822583.787362814</c:v>
                </c:pt>
                <c:pt idx="7">
                  <c:v>21812319.606017236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17184"/>
        <c:axId val="196956544"/>
      </c:lineChart>
      <c:catAx>
        <c:axId val="19671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56544"/>
        <c:crosses val="autoZero"/>
        <c:auto val="1"/>
        <c:lblAlgn val="ctr"/>
        <c:lblOffset val="100"/>
        <c:noMultiLvlLbl val="0"/>
      </c:catAx>
      <c:valAx>
        <c:axId val="19695654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96717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60962462919437"/>
          <c:y val="0.48816845106223755"/>
          <c:w val="0.12891507802349444"/>
          <c:h val="0.1398152359838440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177" l="0.70000000000000062" r="0.70000000000000062" t="0.750000000000011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Эксплозатраты</a:t>
            </a:r>
            <a:r>
              <a:rPr lang="ru-RU" baseline="0"/>
              <a:t> дошкольное (распределение)</a:t>
            </a:r>
            <a:endParaRPr lang="ru-RU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Дошкольное!$A$31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Дошкольное!$B$30:$I$30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Дошкольное!$B$31:$I$31</c:f>
              <c:numCache>
                <c:formatCode>_(* #,##0.00_);_(* \(#,##0.00\);_(* "-"??_);_(@_)</c:formatCode>
                <c:ptCount val="8"/>
                <c:pt idx="0">
                  <c:v>522130.92072973103</c:v>
                </c:pt>
                <c:pt idx="1">
                  <c:v>565907.91162916506</c:v>
                </c:pt>
                <c:pt idx="2">
                  <c:v>834252.94752652524</c:v>
                </c:pt>
                <c:pt idx="3">
                  <c:v>938842.82349918853</c:v>
                </c:pt>
                <c:pt idx="4">
                  <c:v>697282.45784926601</c:v>
                </c:pt>
                <c:pt idx="5">
                  <c:v>1057050.360413528</c:v>
                </c:pt>
                <c:pt idx="6">
                  <c:v>1276039.6602296242</c:v>
                </c:pt>
                <c:pt idx="7">
                  <c:v>1386835.9151430614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Дошкольное!$A$33</c:f>
              <c:strCache>
                <c:ptCount val="1"/>
                <c:pt idx="0">
                  <c:v>модель(лист Распределение)</c:v>
                </c:pt>
              </c:strCache>
            </c:strRef>
          </c:tx>
          <c:cat>
            <c:numRef>
              <c:f>Дошкольное!$B$30:$I$30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Дошкольное!$B$33:$I$33</c:f>
              <c:numCache>
                <c:formatCode>_(* #,##0.00_);_(* \(#,##0.00\);_(* "-"??_);_(@_)</c:formatCode>
                <c:ptCount val="8"/>
                <c:pt idx="0">
                  <c:v>517851.25999999995</c:v>
                </c:pt>
                <c:pt idx="1">
                  <c:v>574921.54836200003</c:v>
                </c:pt>
                <c:pt idx="2">
                  <c:v>833107.02980692452</c:v>
                </c:pt>
                <c:pt idx="3">
                  <c:v>961204.41795173066</c:v>
                </c:pt>
                <c:pt idx="4">
                  <c:v>707559.91504491819</c:v>
                </c:pt>
                <c:pt idx="5">
                  <c:v>1045387.6478586518</c:v>
                </c:pt>
                <c:pt idx="6">
                  <c:v>1262301.0564856397</c:v>
                </c:pt>
                <c:pt idx="7">
                  <c:v>1408768.1236271264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89312"/>
        <c:axId val="74590848"/>
      </c:lineChart>
      <c:catAx>
        <c:axId val="7458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590848"/>
        <c:crosses val="autoZero"/>
        <c:auto val="1"/>
        <c:lblAlgn val="ctr"/>
        <c:lblOffset val="100"/>
        <c:noMultiLvlLbl val="0"/>
      </c:catAx>
      <c:valAx>
        <c:axId val="7459084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4589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826518473535132"/>
          <c:y val="0.48942727485715604"/>
          <c:w val="0.22665535413285123"/>
          <c:h val="0.2329485587060484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Мощности</a:t>
            </a:r>
            <a:r>
              <a:rPr lang="ru-RU" baseline="0"/>
              <a:t> общее полное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'Общее образование'!$A$4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'Общее образование'!$B$3:$I$3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'Общее образование'!$B$4:$I$4</c:f>
              <c:numCache>
                <c:formatCode>_(* #,##0.00_);_(* \(#,##0.00\);_(* "-"??_);_(@_)</c:formatCode>
                <c:ptCount val="8"/>
                <c:pt idx="0">
                  <c:v>198878</c:v>
                </c:pt>
                <c:pt idx="1">
                  <c:v>190332</c:v>
                </c:pt>
                <c:pt idx="2">
                  <c:v>183772</c:v>
                </c:pt>
                <c:pt idx="3">
                  <c:v>179224</c:v>
                </c:pt>
                <c:pt idx="4">
                  <c:v>175880</c:v>
                </c:pt>
                <c:pt idx="5">
                  <c:v>173763</c:v>
                </c:pt>
                <c:pt idx="6">
                  <c:v>171985</c:v>
                </c:pt>
                <c:pt idx="7">
                  <c:v>171885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'Общее образование'!$A$5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'Общее образование'!$B$3:$I$3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'Общее образование'!$B$5:$I$5</c:f>
              <c:numCache>
                <c:formatCode>_(* #,##0.00_);_(* \(#,##0.00\);_(* "-"??_);_(@_)</c:formatCode>
                <c:ptCount val="8"/>
                <c:pt idx="0">
                  <c:v>198878</c:v>
                </c:pt>
                <c:pt idx="1">
                  <c:v>190776.1</c:v>
                </c:pt>
                <c:pt idx="2">
                  <c:v>184004.17550000001</c:v>
                </c:pt>
                <c:pt idx="3">
                  <c:v>180768.09199000002</c:v>
                </c:pt>
                <c:pt idx="4">
                  <c:v>176089.04923030001</c:v>
                </c:pt>
                <c:pt idx="5">
                  <c:v>175725.158737997</c:v>
                </c:pt>
                <c:pt idx="6">
                  <c:v>170577.06431802158</c:v>
                </c:pt>
                <c:pt idx="7">
                  <c:v>162674.03403626775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05920"/>
        <c:axId val="74307456"/>
      </c:lineChart>
      <c:catAx>
        <c:axId val="7430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307456"/>
        <c:crosses val="autoZero"/>
        <c:auto val="1"/>
        <c:lblAlgn val="ctr"/>
        <c:lblOffset val="100"/>
        <c:noMultiLvlLbl val="0"/>
      </c:catAx>
      <c:valAx>
        <c:axId val="7430745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4305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644394420684933"/>
          <c:y val="0.48816845106223755"/>
          <c:w val="0.13088089948561638"/>
          <c:h val="0.1398152359838440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199" l="0.70000000000000062" r="0.70000000000000062" t="0.7500000000000119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Эксплозатраты </a:t>
            </a:r>
            <a:r>
              <a:rPr lang="ru-RU" baseline="0"/>
              <a:t>общее полное(в прогнозных ценах)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'Общее образование'!$A$31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'Общее образование'!$B$30:$I$30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'Общее образование'!$B$31:$I$31</c:f>
              <c:numCache>
                <c:formatCode>_(* #,##0.00_);_(* \(#,##0.00\);_(* "-"??_);_(@_)</c:formatCode>
                <c:ptCount val="8"/>
                <c:pt idx="0">
                  <c:v>2296999.3805503035</c:v>
                </c:pt>
                <c:pt idx="1">
                  <c:v>2637698.5706054163</c:v>
                </c:pt>
                <c:pt idx="2">
                  <c:v>2032972.4961009468</c:v>
                </c:pt>
                <c:pt idx="3">
                  <c:v>2516688.7587618558</c:v>
                </c:pt>
                <c:pt idx="4">
                  <c:v>3475911.0577385938</c:v>
                </c:pt>
                <c:pt idx="5">
                  <c:v>3326221.7282000771</c:v>
                </c:pt>
                <c:pt idx="6">
                  <c:v>14234387.848328512</c:v>
                </c:pt>
                <c:pt idx="7">
                  <c:v>14892157.508557448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'Общее образование'!$A$32</c:f>
              <c:strCache>
                <c:ptCount val="1"/>
                <c:pt idx="0">
                  <c:v>модель (лист Прогноз)</c:v>
                </c:pt>
              </c:strCache>
            </c:strRef>
          </c:tx>
          <c:cat>
            <c:numRef>
              <c:f>'Общее образование'!$B$30:$I$30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'Общее образование'!$B$32:$I$32</c:f>
              <c:numCache>
                <c:formatCode>_(* #,##0.00_);_(* \(#,##0.00\);_(* "-"??_);_(@_)</c:formatCode>
                <c:ptCount val="8"/>
                <c:pt idx="0">
                  <c:v>2304677.8152000001</c:v>
                </c:pt>
                <c:pt idx="1">
                  <c:v>2703980.1055842899</c:v>
                </c:pt>
                <c:pt idx="2">
                  <c:v>2072488.8384396045</c:v>
                </c:pt>
                <c:pt idx="3">
                  <c:v>2527821.9119477458</c:v>
                </c:pt>
                <c:pt idx="4">
                  <c:v>3467046.7951236344</c:v>
                </c:pt>
                <c:pt idx="5">
                  <c:v>3334697.2693839096</c:v>
                </c:pt>
                <c:pt idx="6">
                  <c:v>14549681.201817384</c:v>
                </c:pt>
                <c:pt idx="7">
                  <c:v>14936288.688019773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45792"/>
        <c:axId val="74547584"/>
      </c:lineChart>
      <c:catAx>
        <c:axId val="7454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547584"/>
        <c:crosses val="autoZero"/>
        <c:auto val="1"/>
        <c:lblAlgn val="ctr"/>
        <c:lblOffset val="100"/>
        <c:noMultiLvlLbl val="0"/>
      </c:catAx>
      <c:valAx>
        <c:axId val="7454758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4545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77010249165835"/>
          <c:y val="0.48478725055188066"/>
          <c:w val="0.21032393620333956"/>
          <c:h val="0.1497510355107925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Ввод новых мощностей за счёт бюджета </a:t>
            </a:r>
            <a:r>
              <a:rPr lang="ru-RU" baseline="0"/>
              <a:t>общее полное</a:t>
            </a:r>
            <a:endParaRPr lang="ru-RU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315657163712"/>
          <c:y val="0.22246454085588024"/>
          <c:w val="0.71946395937701246"/>
          <c:h val="0.68646201178385757"/>
        </c:manualLayout>
      </c:layout>
      <c:lineChart>
        <c:grouping val="standard"/>
        <c:varyColors val="0"/>
        <c:ser>
          <c:idx val="0"/>
          <c:order val="0"/>
          <c:tx>
            <c:strRef>
              <c:f>'Общее образование'!$A$57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'Общее образование'!$B$56:$I$56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'Общее образование'!$B$57:$I$57</c:f>
              <c:numCache>
                <c:formatCode>_(* #,##0.00_);_(* \(#,##0.00\);_(* "-"??_);_(@_)</c:formatCode>
                <c:ptCount val="8"/>
                <c:pt idx="0">
                  <c:v>1850</c:v>
                </c:pt>
                <c:pt idx="1">
                  <c:v>1847</c:v>
                </c:pt>
                <c:pt idx="2">
                  <c:v>440</c:v>
                </c:pt>
                <c:pt idx="3">
                  <c:v>1822</c:v>
                </c:pt>
                <c:pt idx="4">
                  <c:v>1200</c:v>
                </c:pt>
                <c:pt idx="5">
                  <c:v>1000</c:v>
                </c:pt>
                <c:pt idx="6">
                  <c:v>700</c:v>
                </c:pt>
                <c:pt idx="7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'Общее образование'!$A$58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'Общее образование'!$B$56:$I$56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'Общее образование'!$B$58:$I$58</c:f>
              <c:numCache>
                <c:formatCode>_(* #,##0.00_);_(* \(#,##0.00\);_(* "-"??_);_(@_)</c:formatCode>
                <c:ptCount val="8"/>
                <c:pt idx="0">
                  <c:v>1842</c:v>
                </c:pt>
                <c:pt idx="1">
                  <c:v>1813</c:v>
                </c:pt>
                <c:pt idx="2">
                  <c:v>444</c:v>
                </c:pt>
                <c:pt idx="3">
                  <c:v>744</c:v>
                </c:pt>
                <c:pt idx="4">
                  <c:v>1397</c:v>
                </c:pt>
                <c:pt idx="5">
                  <c:v>50</c:v>
                </c:pt>
                <c:pt idx="6">
                  <c:v>214</c:v>
                </c:pt>
                <c:pt idx="7">
                  <c:v>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64736"/>
        <c:axId val="74566272"/>
      </c:lineChart>
      <c:catAx>
        <c:axId val="7456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566272"/>
        <c:crosses val="autoZero"/>
        <c:auto val="1"/>
        <c:lblAlgn val="ctr"/>
        <c:lblOffset val="100"/>
        <c:noMultiLvlLbl val="0"/>
      </c:catAx>
      <c:valAx>
        <c:axId val="7456627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4564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31496721015255"/>
          <c:y val="0.52967747822829192"/>
          <c:w val="0.11991065989616848"/>
          <c:h val="0.1250038848618754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43" l="0.70000000000000062" r="0.70000000000000062" t="0.7500000000000124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Обеспеченность местами в школах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962661923673765E-2"/>
          <c:y val="0.22757830680121541"/>
          <c:w val="0.72753946803758185"/>
          <c:h val="0.6783584145036321"/>
        </c:manualLayout>
      </c:layout>
      <c:lineChart>
        <c:grouping val="standard"/>
        <c:varyColors val="0"/>
        <c:ser>
          <c:idx val="0"/>
          <c:order val="0"/>
          <c:tx>
            <c:strRef>
              <c:f>'Общее образование'!$A$88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'Общее образование'!$B$87:$I$87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'Общее образование'!$B$88:$I$88</c:f>
              <c:numCache>
                <c:formatCode>_(* #,##0.00_);_(* \(#,##0.00\);_(* "-"??_);_(@_)</c:formatCode>
                <c:ptCount val="8"/>
                <c:pt idx="0">
                  <c:v>0.95936826160992961</c:v>
                </c:pt>
                <c:pt idx="1">
                  <c:v>0.96748318753208717</c:v>
                </c:pt>
                <c:pt idx="2">
                  <c:v>0.98693375580677212</c:v>
                </c:pt>
                <c:pt idx="3">
                  <c:v>1.0054529542445527</c:v>
                </c:pt>
                <c:pt idx="4">
                  <c:v>1.024440250693134</c:v>
                </c:pt>
                <c:pt idx="5">
                  <c:v>1.0301767324942344</c:v>
                </c:pt>
                <c:pt idx="6">
                  <c:v>1.0445426994066236</c:v>
                </c:pt>
                <c:pt idx="7">
                  <c:v>1.0697814816428397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'Общее образование'!$A$89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'Общее образование'!$B$87:$I$87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'Общее образование'!$B$89:$I$89</c:f>
              <c:numCache>
                <c:formatCode>_(* #,##0.00_);_(* \(#,##0.00\);_(* "-"??_);_(@_)</c:formatCode>
                <c:ptCount val="8"/>
                <c:pt idx="0">
                  <c:v>0.91611274638512319</c:v>
                </c:pt>
                <c:pt idx="1">
                  <c:v>0.92028547860357657</c:v>
                </c:pt>
                <c:pt idx="2">
                  <c:v>0.93531800344636529</c:v>
                </c:pt>
                <c:pt idx="3">
                  <c:v>0.97080149292446505</c:v>
                </c:pt>
                <c:pt idx="4">
                  <c:v>0.98786576997901843</c:v>
                </c:pt>
                <c:pt idx="5">
                  <c:v>1.0235383538244507</c:v>
                </c:pt>
                <c:pt idx="6">
                  <c:v>1.0112884950052563</c:v>
                </c:pt>
                <c:pt idx="7">
                  <c:v>0.98799299145627872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90208"/>
        <c:axId val="74212480"/>
      </c:lineChart>
      <c:catAx>
        <c:axId val="7419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212480"/>
        <c:crosses val="autoZero"/>
        <c:auto val="1"/>
        <c:lblAlgn val="ctr"/>
        <c:lblOffset val="100"/>
        <c:noMultiLvlLbl val="0"/>
      </c:catAx>
      <c:valAx>
        <c:axId val="7421248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4190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34860479659535"/>
          <c:y val="0.52518070800280436"/>
          <c:w val="0.13825934540197754"/>
          <c:h val="0.1291069240506879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Эксплозатраты общее полное (лист распределение)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23618097417294"/>
          <c:y val="0.25990967779121232"/>
          <c:w val="0.52752066922876306"/>
          <c:h val="0.6336845477576214"/>
        </c:manualLayout>
      </c:layout>
      <c:lineChart>
        <c:grouping val="standard"/>
        <c:varyColors val="0"/>
        <c:ser>
          <c:idx val="0"/>
          <c:order val="0"/>
          <c:tx>
            <c:strRef>
              <c:f>'Общее образование'!$A$31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'Общее образование'!$B$30:$I$30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'Общее образование'!$B$31:$I$31</c:f>
              <c:numCache>
                <c:formatCode>_(* #,##0.00_);_(* \(#,##0.00\);_(* "-"??_);_(@_)</c:formatCode>
                <c:ptCount val="8"/>
                <c:pt idx="0">
                  <c:v>2296999.3805503035</c:v>
                </c:pt>
                <c:pt idx="1">
                  <c:v>2637698.5706054163</c:v>
                </c:pt>
                <c:pt idx="2">
                  <c:v>2032972.4961009468</c:v>
                </c:pt>
                <c:pt idx="3">
                  <c:v>2516688.7587618558</c:v>
                </c:pt>
                <c:pt idx="4">
                  <c:v>3475911.0577385938</c:v>
                </c:pt>
                <c:pt idx="5">
                  <c:v>3326221.7282000771</c:v>
                </c:pt>
                <c:pt idx="6">
                  <c:v>14234387.848328512</c:v>
                </c:pt>
                <c:pt idx="7">
                  <c:v>14892157.508557448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'Общее образование'!$A$33</c:f>
              <c:strCache>
                <c:ptCount val="1"/>
                <c:pt idx="0">
                  <c:v>эксплуатационные затраты факт(лист Распределение)</c:v>
                </c:pt>
              </c:strCache>
            </c:strRef>
          </c:tx>
          <c:cat>
            <c:numRef>
              <c:f>'Общее образование'!$B$30:$I$30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'Общее образование'!$B$33:$I$33</c:f>
              <c:numCache>
                <c:formatCode>_(* #,##0.00_);_(* \(#,##0.00\);_(* "-"??_);_(@_)</c:formatCode>
                <c:ptCount val="8"/>
                <c:pt idx="0">
                  <c:v>2304677.8152000001</c:v>
                </c:pt>
                <c:pt idx="1">
                  <c:v>2703980.1055842899</c:v>
                </c:pt>
                <c:pt idx="2">
                  <c:v>2072488.8384396045</c:v>
                </c:pt>
                <c:pt idx="3">
                  <c:v>2527821.9119477458</c:v>
                </c:pt>
                <c:pt idx="4">
                  <c:v>3467046.7951236344</c:v>
                </c:pt>
                <c:pt idx="5">
                  <c:v>2396190.2529963171</c:v>
                </c:pt>
                <c:pt idx="6">
                  <c:v>7012664.0327338437</c:v>
                </c:pt>
                <c:pt idx="7">
                  <c:v>6618415.0868652854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33728"/>
        <c:axId val="74235264"/>
      </c:lineChart>
      <c:catAx>
        <c:axId val="7423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235264"/>
        <c:crosses val="autoZero"/>
        <c:auto val="1"/>
        <c:lblAlgn val="ctr"/>
        <c:lblOffset val="100"/>
        <c:noMultiLvlLbl val="0"/>
      </c:catAx>
      <c:valAx>
        <c:axId val="7423526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4233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03769947318234"/>
          <c:y val="0.47773874108289432"/>
          <c:w val="0.23272970701268958"/>
          <c:h val="0.2450576962031426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Мощности,</a:t>
            </a:r>
            <a:r>
              <a:rPr lang="ru-RU" baseline="0"/>
              <a:t> больницы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Больницы!$A$4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Больницы!$B$3:$I$3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Больницы!$B$4:$I$4</c:f>
              <c:numCache>
                <c:formatCode>_(* #,##0.00_);_(* \(#,##0.00\);_(* "-"??_);_(@_)</c:formatCode>
                <c:ptCount val="8"/>
                <c:pt idx="0">
                  <c:v>15560</c:v>
                </c:pt>
                <c:pt idx="1">
                  <c:v>15387</c:v>
                </c:pt>
                <c:pt idx="2">
                  <c:v>14147</c:v>
                </c:pt>
                <c:pt idx="3">
                  <c:v>13063</c:v>
                </c:pt>
                <c:pt idx="4">
                  <c:v>12898</c:v>
                </c:pt>
                <c:pt idx="5">
                  <c:v>12236</c:v>
                </c:pt>
                <c:pt idx="6">
                  <c:v>12237</c:v>
                </c:pt>
                <c:pt idx="7">
                  <c:v>12138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Больницы!$A$5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Больницы!$B$3:$I$3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Больницы!$B$5:$I$5</c:f>
              <c:numCache>
                <c:formatCode>_(* #,##0.00_);_(* \(#,##0.00\);_(* "-"??_);_(@_)</c:formatCode>
                <c:ptCount val="8"/>
                <c:pt idx="0">
                  <c:v>15560</c:v>
                </c:pt>
                <c:pt idx="1">
                  <c:v>15602.620564798397</c:v>
                </c:pt>
                <c:pt idx="2">
                  <c:v>14376.397816790533</c:v>
                </c:pt>
                <c:pt idx="3">
                  <c:v>13297.077304789347</c:v>
                </c:pt>
                <c:pt idx="4">
                  <c:v>12930.194212597775</c:v>
                </c:pt>
                <c:pt idx="5">
                  <c:v>12431.684501967888</c:v>
                </c:pt>
                <c:pt idx="6">
                  <c:v>12381.100276869494</c:v>
                </c:pt>
                <c:pt idx="7">
                  <c:v>12333.990249182545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46368"/>
        <c:axId val="75147904"/>
      </c:lineChart>
      <c:catAx>
        <c:axId val="7514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147904"/>
        <c:crosses val="autoZero"/>
        <c:auto val="1"/>
        <c:lblAlgn val="ctr"/>
        <c:lblOffset val="100"/>
        <c:noMultiLvlLbl val="0"/>
      </c:catAx>
      <c:valAx>
        <c:axId val="7514790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5146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71463255138036"/>
          <c:y val="0.48816845106223755"/>
          <c:w val="0.13088089948561638"/>
          <c:h val="0.1398152359838440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Эксплозатраты, больницы </a:t>
            </a:r>
            <a:r>
              <a:rPr lang="ru-RU" baseline="0"/>
              <a:t>(в прогнозных ценах)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Больницы!$A$31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Больницы!$B$30:$I$30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Больницы!$B$31:$I$31</c:f>
              <c:numCache>
                <c:formatCode>_(* #,##0.00_);_(* \(#,##0.00\);_(* "-"??_);_(@_)</c:formatCode>
                <c:ptCount val="8"/>
                <c:pt idx="0">
                  <c:v>3623558.6263313103</c:v>
                </c:pt>
                <c:pt idx="1">
                  <c:v>4148133.8821718739</c:v>
                </c:pt>
                <c:pt idx="2">
                  <c:v>3012749.6845726948</c:v>
                </c:pt>
                <c:pt idx="3">
                  <c:v>1565741.3490475533</c:v>
                </c:pt>
                <c:pt idx="4">
                  <c:v>1954644.7071105712</c:v>
                </c:pt>
                <c:pt idx="5">
                  <c:v>2330447.8146110289</c:v>
                </c:pt>
                <c:pt idx="6">
                  <c:v>1956558.9718999327</c:v>
                </c:pt>
                <c:pt idx="7">
                  <c:v>2043043.4403912639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Больницы!$A$32</c:f>
              <c:strCache>
                <c:ptCount val="1"/>
                <c:pt idx="0">
                  <c:v>модель (лист Прогноз)</c:v>
                </c:pt>
              </c:strCache>
            </c:strRef>
          </c:tx>
          <c:cat>
            <c:numRef>
              <c:f>Больницы!$B$30:$I$30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Больницы!$B$32:$I$32</c:f>
              <c:numCache>
                <c:formatCode>_(* #,##0.00_);_(* \(#,##0.00\);_(* "-"??_);_(@_)</c:formatCode>
                <c:ptCount val="8"/>
                <c:pt idx="0">
                  <c:v>3589614.1999999997</c:v>
                </c:pt>
                <c:pt idx="1">
                  <c:v>4252787.9542679349</c:v>
                </c:pt>
                <c:pt idx="2">
                  <c:v>3113947.3132673013</c:v>
                </c:pt>
                <c:pt idx="3">
                  <c:v>1590849.5498618162</c:v>
                </c:pt>
                <c:pt idx="4">
                  <c:v>1990389.9448457144</c:v>
                </c:pt>
                <c:pt idx="5">
                  <c:v>2359133.1292728879</c:v>
                </c:pt>
                <c:pt idx="6">
                  <c:v>1936125.5565438024</c:v>
                </c:pt>
                <c:pt idx="7">
                  <c:v>1973739.5966344902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69152"/>
        <c:axId val="75187328"/>
      </c:lineChart>
      <c:catAx>
        <c:axId val="751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187328"/>
        <c:crosses val="autoZero"/>
        <c:auto val="1"/>
        <c:lblAlgn val="ctr"/>
        <c:lblOffset val="100"/>
        <c:noMultiLvlLbl val="0"/>
      </c:catAx>
      <c:valAx>
        <c:axId val="7518732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5169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793891465411819"/>
          <c:y val="0.53193118443322052"/>
          <c:w val="0.2693859290383589"/>
          <c:h val="0.13948417725137791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43" l="0.70000000000000062" r="0.70000000000000062" t="0.7500000000000124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Ввод новых мощностей за счёт бюджета, больницы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25393524000686"/>
          <c:y val="0.22246454085588024"/>
          <c:w val="0.72877740868934271"/>
          <c:h val="0.68646201178385757"/>
        </c:manualLayout>
      </c:layout>
      <c:lineChart>
        <c:grouping val="standard"/>
        <c:varyColors val="0"/>
        <c:ser>
          <c:idx val="0"/>
          <c:order val="0"/>
          <c:tx>
            <c:strRef>
              <c:f>Больницы!$A$57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Больницы!$B$56:$I$56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Больницы!$B$57:$I$57</c:f>
              <c:numCache>
                <c:formatCode>_(* #,##0.00_);_(* \(#,##0.00\);_(* "-"??_);_(@_)</c:formatCode>
                <c:ptCount val="8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150</c:v>
                </c:pt>
                <c:pt idx="4">
                  <c:v>200</c:v>
                </c:pt>
                <c:pt idx="5">
                  <c:v>500</c:v>
                </c:pt>
                <c:pt idx="6">
                  <c:v>1200</c:v>
                </c:pt>
                <c:pt idx="7">
                  <c:v>1100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Больницы!$A$58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Больницы!$B$56:$I$56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Больницы!$B$58:$I$58</c:f>
              <c:numCache>
                <c:formatCode>_(* #,##0.00_);_(* \(#,##0.00\);_(* "-"??_);_(@_)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100</c:v>
                </c:pt>
                <c:pt idx="3">
                  <c:v>165</c:v>
                </c:pt>
                <c:pt idx="4">
                  <c:v>148</c:v>
                </c:pt>
                <c:pt idx="5">
                  <c:v>571</c:v>
                </c:pt>
                <c:pt idx="6">
                  <c:v>1191</c:v>
                </c:pt>
                <c:pt idx="7">
                  <c:v>1067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12672"/>
        <c:axId val="75214208"/>
      </c:lineChart>
      <c:catAx>
        <c:axId val="7521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214208"/>
        <c:crosses val="autoZero"/>
        <c:auto val="1"/>
        <c:lblAlgn val="ctr"/>
        <c:lblOffset val="100"/>
        <c:noMultiLvlLbl val="0"/>
      </c:catAx>
      <c:valAx>
        <c:axId val="7521420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5212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847914837419915"/>
          <c:y val="0.52755876831537252"/>
          <c:w val="0.11991065989616848"/>
          <c:h val="0.1250038848618754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66" l="0.70000000000000062" r="0.70000000000000062" t="0.7500000000000126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Обеспеченность койками</a:t>
            </a:r>
            <a:r>
              <a:rPr lang="ru-RU" baseline="0"/>
              <a:t> в больницах (на 1000 человек)</a:t>
            </a:r>
            <a:endParaRPr lang="ru-RU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Больницы!$A$87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Больницы!$B$86:$I$86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Больницы!$B$87:$I$87</c:f>
              <c:numCache>
                <c:formatCode>_-* #,##0.0000\ _₽_-;\-* #,##0.0000\ _₽_-;_-* "-"??\ _₽_-;_-@_-</c:formatCode>
                <c:ptCount val="8"/>
                <c:pt idx="0">
                  <c:v>1.3852043087331969E-2</c:v>
                </c:pt>
                <c:pt idx="1">
                  <c:v>1.379876244283024E-2</c:v>
                </c:pt>
                <c:pt idx="2">
                  <c:v>1.2728990462479753E-2</c:v>
                </c:pt>
                <c:pt idx="3">
                  <c:v>1.1776956364947709E-2</c:v>
                </c:pt>
                <c:pt idx="4">
                  <c:v>1.163029756537421E-2</c:v>
                </c:pt>
                <c:pt idx="5">
                  <c:v>1.1061290905803652E-2</c:v>
                </c:pt>
                <c:pt idx="6">
                  <c:v>1.113061670001819E-2</c:v>
                </c:pt>
                <c:pt idx="7">
                  <c:v>1.108290723155588E-2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Больницы!$A$88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Больницы!$B$86:$I$86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Больницы!$B$88:$I$88</c:f>
              <c:numCache>
                <c:formatCode>_-* #,##0.0000\ _₽_-;\-* #,##0.0000\ _₽_-;_-* "-"??\ _₽_-;_-@_-</c:formatCode>
                <c:ptCount val="8"/>
                <c:pt idx="0">
                  <c:v>1.3720287773336613E-2</c:v>
                </c:pt>
                <c:pt idx="1">
                  <c:v>1.3870561889918592E-2</c:v>
                </c:pt>
                <c:pt idx="2">
                  <c:v>1.2870359795016842E-2</c:v>
                </c:pt>
                <c:pt idx="3">
                  <c:v>1.1953589476362061E-2</c:v>
                </c:pt>
                <c:pt idx="4">
                  <c:v>1.1688089277037701E-2</c:v>
                </c:pt>
                <c:pt idx="5">
                  <c:v>1.1305478005019833E-2</c:v>
                </c:pt>
                <c:pt idx="6">
                  <c:v>1.1299717328529246E-2</c:v>
                </c:pt>
                <c:pt idx="7">
                  <c:v>1.1307983025344009E-2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17632"/>
        <c:axId val="75319168"/>
      </c:lineChart>
      <c:catAx>
        <c:axId val="7531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319168"/>
        <c:crosses val="autoZero"/>
        <c:auto val="1"/>
        <c:lblAlgn val="ctr"/>
        <c:lblOffset val="100"/>
        <c:noMultiLvlLbl val="0"/>
      </c:catAx>
      <c:valAx>
        <c:axId val="75319168"/>
        <c:scaling>
          <c:orientation val="minMax"/>
        </c:scaling>
        <c:delete val="0"/>
        <c:axPos val="l"/>
        <c:majorGridlines/>
        <c:title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crossAx val="75317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637659215522722"/>
          <c:y val="0.52736896095280861"/>
          <c:w val="0.12291568731678849"/>
          <c:h val="0.1291069240506879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Эксплозатраты </a:t>
            </a:r>
            <a:r>
              <a:rPr lang="ru-RU" baseline="0"/>
              <a:t>ЖКХ (в прогнозных ценах)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86218938706337"/>
          <c:y val="0.16509947906527941"/>
          <c:w val="0.66626994236070203"/>
          <c:h val="0.73587196383382292"/>
        </c:manualLayout>
      </c:layout>
      <c:lineChart>
        <c:grouping val="standard"/>
        <c:varyColors val="0"/>
        <c:ser>
          <c:idx val="0"/>
          <c:order val="0"/>
          <c:tx>
            <c:strRef>
              <c:f>ЖКХ!$A$4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ЖКХ!$B$3:$I$3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ЖКХ!$B$31:$I$31</c:f>
              <c:numCache>
                <c:formatCode>_-* #,##0\ _₽_-;\-* #,##0\ _₽_-;_-* "-"??\ _₽_-;_-@_-</c:formatCode>
                <c:ptCount val="8"/>
                <c:pt idx="0">
                  <c:v>3965832.056402415</c:v>
                </c:pt>
                <c:pt idx="1">
                  <c:v>4823364.9431707151</c:v>
                </c:pt>
                <c:pt idx="2">
                  <c:v>5855707.9514718596</c:v>
                </c:pt>
                <c:pt idx="3">
                  <c:v>6906844.1732937433</c:v>
                </c:pt>
                <c:pt idx="4">
                  <c:v>7814679.5205066446</c:v>
                </c:pt>
                <c:pt idx="5">
                  <c:v>8993941.4254415091</c:v>
                </c:pt>
                <c:pt idx="6">
                  <c:v>9709579.7514006868</c:v>
                </c:pt>
                <c:pt idx="7">
                  <c:v>9992371.8996738084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ЖКХ!$A$5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ЖКХ!$B$3:$I$3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ЖКХ!$B$32:$I$32</c:f>
              <c:numCache>
                <c:formatCode>_-* #,##0\ _₽_-;\-* #,##0\ _₽_-;_-* "-"??\ _₽_-;_-@_-</c:formatCode>
                <c:ptCount val="8"/>
                <c:pt idx="0">
                  <c:v>3997723.3119999999</c:v>
                </c:pt>
                <c:pt idx="1">
                  <c:v>4889123.3570296699</c:v>
                </c:pt>
                <c:pt idx="2">
                  <c:v>5867955.582852996</c:v>
                </c:pt>
                <c:pt idx="3">
                  <c:v>7007234.1475985004</c:v>
                </c:pt>
                <c:pt idx="4">
                  <c:v>7707776.8012107676</c:v>
                </c:pt>
                <c:pt idx="5">
                  <c:v>9130882.7854666337</c:v>
                </c:pt>
                <c:pt idx="6">
                  <c:v>9824039.7629310917</c:v>
                </c:pt>
                <c:pt idx="7">
                  <c:v>10128182.9378621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94176"/>
        <c:axId val="196995712"/>
      </c:lineChart>
      <c:catAx>
        <c:axId val="1969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95712"/>
        <c:crosses val="autoZero"/>
        <c:auto val="1"/>
        <c:lblAlgn val="ctr"/>
        <c:lblOffset val="100"/>
        <c:noMultiLvlLbl val="0"/>
      </c:catAx>
      <c:valAx>
        <c:axId val="196995712"/>
        <c:scaling>
          <c:orientation val="minMax"/>
        </c:scaling>
        <c:delete val="0"/>
        <c:axPos val="l"/>
        <c:majorGridlines/>
        <c:numFmt formatCode="_-* #,##0\ _₽_-;\-* #,##0\ _₽_-;_-* &quot;-&quot;??\ _₽_-;_-@_-" sourceLinked="1"/>
        <c:majorTickMark val="out"/>
        <c:minorTickMark val="none"/>
        <c:tickLblPos val="nextTo"/>
        <c:crossAx val="196994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448179048519179"/>
          <c:y val="0.48822274523590148"/>
          <c:w val="0.12923880237881669"/>
          <c:h val="0.13915527521216403"/>
        </c:manualLayout>
      </c:layout>
      <c:overlay val="0"/>
    </c:legend>
    <c:plotVisOnly val="1"/>
    <c:dispBlanksAs val="gap"/>
    <c:showDLblsOverMax val="0"/>
  </c:chart>
  <c:printSettings>
    <c:headerFooter/>
    <c:pageMargins b="0.75000000000001199" l="0.70000000000000062" r="0.70000000000000062" t="0.7500000000000119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Эксплозатраты,</a:t>
            </a:r>
            <a:r>
              <a:rPr lang="ru-RU" baseline="0"/>
              <a:t> больницы</a:t>
            </a:r>
            <a:r>
              <a:rPr lang="ru-RU"/>
              <a:t> общее полное (лист распределение)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Больницы!$A$31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Больницы!$B$30:$I$30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Больницы!$B$31:$I$31</c:f>
              <c:numCache>
                <c:formatCode>_(* #,##0.00_);_(* \(#,##0.00\);_(* "-"??_);_(@_)</c:formatCode>
                <c:ptCount val="8"/>
                <c:pt idx="0">
                  <c:v>3623558.6263313103</c:v>
                </c:pt>
                <c:pt idx="1">
                  <c:v>4148133.8821718739</c:v>
                </c:pt>
                <c:pt idx="2">
                  <c:v>3012749.6845726948</c:v>
                </c:pt>
                <c:pt idx="3">
                  <c:v>1565741.3490475533</c:v>
                </c:pt>
                <c:pt idx="4">
                  <c:v>1954644.7071105712</c:v>
                </c:pt>
                <c:pt idx="5">
                  <c:v>2330447.8146110289</c:v>
                </c:pt>
                <c:pt idx="6">
                  <c:v>1956558.9718999327</c:v>
                </c:pt>
                <c:pt idx="7">
                  <c:v>2043043.4403912639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Больницы!$A$33</c:f>
              <c:strCache>
                <c:ptCount val="1"/>
                <c:pt idx="0">
                  <c:v>модель(лист Распределение)</c:v>
                </c:pt>
              </c:strCache>
            </c:strRef>
          </c:tx>
          <c:cat>
            <c:numRef>
              <c:f>Больницы!$B$30:$I$30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Больницы!$B$33:$I$33</c:f>
              <c:numCache>
                <c:formatCode>_(* #,##0.00_);_(* \(#,##0.00\);_(* "-"??_);_(@_)</c:formatCode>
                <c:ptCount val="8"/>
                <c:pt idx="0">
                  <c:v>3579351.5299041537</c:v>
                </c:pt>
                <c:pt idx="1">
                  <c:v>4252787.9542679349</c:v>
                </c:pt>
                <c:pt idx="2">
                  <c:v>2797615.2511552582</c:v>
                </c:pt>
                <c:pt idx="3">
                  <c:v>1590849.5498618167</c:v>
                </c:pt>
                <c:pt idx="4">
                  <c:v>1137022.1277935612</c:v>
                </c:pt>
                <c:pt idx="5">
                  <c:v>2359133.1292728879</c:v>
                </c:pt>
                <c:pt idx="6">
                  <c:v>1936125.5565438024</c:v>
                </c:pt>
                <c:pt idx="7">
                  <c:v>1973739.5966344902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36704"/>
        <c:axId val="75240192"/>
      </c:lineChart>
      <c:catAx>
        <c:axId val="7533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240192"/>
        <c:crosses val="autoZero"/>
        <c:auto val="1"/>
        <c:lblAlgn val="ctr"/>
        <c:lblOffset val="100"/>
        <c:noMultiLvlLbl val="0"/>
      </c:catAx>
      <c:valAx>
        <c:axId val="7524019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5336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646962524340602"/>
          <c:y val="0.5262080195675547"/>
          <c:w val="0.32951199088093214"/>
          <c:h val="0.1404808740021979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Мощности,</a:t>
            </a:r>
            <a:r>
              <a:rPr lang="ru-RU" baseline="0"/>
              <a:t> поликлиники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Поликлиники!$A$4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Поликлиники!$B$3:$I$3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Поликлиники!$B$4:$I$4</c:f>
              <c:numCache>
                <c:formatCode>_(* #,##0.00_);_(* \(#,##0.00\);_(* "-"??_);_(@_)</c:formatCode>
                <c:ptCount val="8"/>
                <c:pt idx="0">
                  <c:v>25612</c:v>
                </c:pt>
                <c:pt idx="1">
                  <c:v>26676</c:v>
                </c:pt>
                <c:pt idx="2">
                  <c:v>28354</c:v>
                </c:pt>
                <c:pt idx="3">
                  <c:v>26739</c:v>
                </c:pt>
                <c:pt idx="4">
                  <c:v>27400</c:v>
                </c:pt>
                <c:pt idx="5">
                  <c:v>28452</c:v>
                </c:pt>
                <c:pt idx="6">
                  <c:v>28500</c:v>
                </c:pt>
                <c:pt idx="7">
                  <c:v>26880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Поликлиники!$A$5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Поликлиники!$B$3:$I$3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Поликлиники!$B$5:$I$5</c:f>
              <c:numCache>
                <c:formatCode>_(* #,##0.00_);_(* \(#,##0.00\);_(* "-"??_);_(@_)</c:formatCode>
                <c:ptCount val="8"/>
                <c:pt idx="0">
                  <c:v>25612</c:v>
                </c:pt>
                <c:pt idx="1">
                  <c:v>26821.043999999998</c:v>
                </c:pt>
                <c:pt idx="2">
                  <c:v>28289.812433999996</c:v>
                </c:pt>
                <c:pt idx="3">
                  <c:v>27048.627439279993</c:v>
                </c:pt>
                <c:pt idx="4">
                  <c:v>27474.141164887194</c:v>
                </c:pt>
                <c:pt idx="5">
                  <c:v>28447.770459062762</c:v>
                </c:pt>
                <c:pt idx="6">
                  <c:v>28420.559879032771</c:v>
                </c:pt>
                <c:pt idx="7">
                  <c:v>27049.531885081135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99072"/>
        <c:axId val="74981376"/>
      </c:lineChart>
      <c:catAx>
        <c:axId val="7529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981376"/>
        <c:crosses val="autoZero"/>
        <c:auto val="1"/>
        <c:lblAlgn val="ctr"/>
        <c:lblOffset val="100"/>
        <c:noMultiLvlLbl val="0"/>
      </c:catAx>
      <c:valAx>
        <c:axId val="7498137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5299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898532089589064"/>
          <c:y val="0.48816845106223755"/>
          <c:w val="0.13088089948561638"/>
          <c:h val="0.1398152359838440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43" l="0.70000000000000062" r="0.70000000000000062" t="0.7500000000000124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Эксплозатраты, поликлиники</a:t>
            </a:r>
          </a:p>
          <a:p>
            <a:pPr>
              <a:defRPr/>
            </a:pPr>
            <a:r>
              <a:rPr lang="ru-RU"/>
              <a:t> </a:t>
            </a:r>
            <a:r>
              <a:rPr lang="ru-RU" baseline="0"/>
              <a:t>(в прогнозных ценах)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Поликлиники!$A$31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Поликлиники!$B$30:$I$30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Поликлиники!$B$31:$I$31</c:f>
              <c:numCache>
                <c:formatCode>_(* #,##0.00_);_(* \(#,##0.00\);_(* "-"??_);_(@_)</c:formatCode>
                <c:ptCount val="8"/>
                <c:pt idx="0">
                  <c:v>441992.10936177883</c:v>
                </c:pt>
                <c:pt idx="1">
                  <c:v>439017.95553374058</c:v>
                </c:pt>
                <c:pt idx="2">
                  <c:v>834280.7415268413</c:v>
                </c:pt>
                <c:pt idx="3">
                  <c:v>889666.77085542516</c:v>
                </c:pt>
                <c:pt idx="4">
                  <c:v>1050792.5290065489</c:v>
                </c:pt>
                <c:pt idx="5">
                  <c:v>1127315.0516553463</c:v>
                </c:pt>
                <c:pt idx="6">
                  <c:v>1275266.4724006592</c:v>
                </c:pt>
                <c:pt idx="7">
                  <c:v>1320073.2596410941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Поликлиники!$A$32</c:f>
              <c:strCache>
                <c:ptCount val="1"/>
                <c:pt idx="0">
                  <c:v>модель (лист Прогноз)</c:v>
                </c:pt>
              </c:strCache>
            </c:strRef>
          </c:tx>
          <c:cat>
            <c:numRef>
              <c:f>Поликлиники!$B$30:$I$30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Поликлиники!$B$32:$I$32</c:f>
              <c:numCache>
                <c:formatCode>_(* #,##0.00_);_(* \(#,##0.00\);_(* "-"??_);_(@_)</c:formatCode>
                <c:ptCount val="8"/>
                <c:pt idx="0">
                  <c:v>439706.81599999999</c:v>
                </c:pt>
                <c:pt idx="1">
                  <c:v>454880.56123087194</c:v>
                </c:pt>
                <c:pt idx="2">
                  <c:v>857865.65704467369</c:v>
                </c:pt>
                <c:pt idx="3">
                  <c:v>882565.03426563041</c:v>
                </c:pt>
                <c:pt idx="4">
                  <c:v>1057297.6209550046</c:v>
                </c:pt>
                <c:pt idx="5">
                  <c:v>1139677.0324450107</c:v>
                </c:pt>
                <c:pt idx="6">
                  <c:v>1279430.1218266645</c:v>
                </c:pt>
                <c:pt idx="7">
                  <c:v>1312767.7533331839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7152"/>
        <c:axId val="74258688"/>
      </c:lineChart>
      <c:catAx>
        <c:axId val="742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258688"/>
        <c:crosses val="autoZero"/>
        <c:auto val="1"/>
        <c:lblAlgn val="ctr"/>
        <c:lblOffset val="100"/>
        <c:noMultiLvlLbl val="0"/>
      </c:catAx>
      <c:valAx>
        <c:axId val="7425868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4257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087388774676958"/>
          <c:y val="0.52956704583573"/>
          <c:w val="0.20928604829622849"/>
          <c:h val="0.13948417725137791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66" l="0.70000000000000062" r="0.70000000000000062" t="0.7500000000000126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Ввод новых мощностей за счёт бюджета, поликлиники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25393524000686"/>
          <c:y val="0.22246454085588024"/>
          <c:w val="0.72877740868934271"/>
          <c:h val="0.68646201178385757"/>
        </c:manualLayout>
      </c:layout>
      <c:lineChart>
        <c:grouping val="standard"/>
        <c:varyColors val="0"/>
        <c:ser>
          <c:idx val="0"/>
          <c:order val="0"/>
          <c:tx>
            <c:strRef>
              <c:f>Поликлиники!$A$57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Поликлиники!$B$56:$I$56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Поликлиники!$B$57:$I$57</c:f>
              <c:numCache>
                <c:formatCode>_(* #,##0.00_);_(* \(#,##0.00\);_(* "-"??_);_(@_)</c:formatCode>
                <c:ptCount val="8"/>
                <c:pt idx="0">
                  <c:v>1500</c:v>
                </c:pt>
                <c:pt idx="1">
                  <c:v>1500</c:v>
                </c:pt>
                <c:pt idx="2">
                  <c:v>1000</c:v>
                </c:pt>
                <c:pt idx="3">
                  <c:v>700</c:v>
                </c:pt>
                <c:pt idx="4">
                  <c:v>1100</c:v>
                </c:pt>
                <c:pt idx="5">
                  <c:v>100</c:v>
                </c:pt>
                <c:pt idx="6">
                  <c:v>100</c:v>
                </c:pt>
                <c:pt idx="7">
                  <c:v>110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Поликлиники!$A$58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Поликлиники!$B$56:$I$56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Поликлиники!$B$58:$I$58</c:f>
              <c:numCache>
                <c:formatCode>_(* #,##0.00_);_(* \(#,##0.00\);_(* "-"??_);_(@_)</c:formatCode>
                <c:ptCount val="8"/>
                <c:pt idx="0">
                  <c:v>1542</c:v>
                </c:pt>
                <c:pt idx="1">
                  <c:v>1509</c:v>
                </c:pt>
                <c:pt idx="2">
                  <c:v>1022</c:v>
                </c:pt>
                <c:pt idx="3">
                  <c:v>696</c:v>
                </c:pt>
                <c:pt idx="4">
                  <c:v>1111</c:v>
                </c:pt>
                <c:pt idx="5">
                  <c:v>120</c:v>
                </c:pt>
                <c:pt idx="6">
                  <c:v>50</c:v>
                </c:pt>
                <c:pt idx="7">
                  <c:v>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17216"/>
        <c:axId val="75981568"/>
      </c:lineChart>
      <c:catAx>
        <c:axId val="7501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981568"/>
        <c:crosses val="autoZero"/>
        <c:auto val="1"/>
        <c:lblAlgn val="ctr"/>
        <c:lblOffset val="100"/>
        <c:noMultiLvlLbl val="0"/>
      </c:catAx>
      <c:valAx>
        <c:axId val="7598156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5017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847914837419915"/>
          <c:y val="0.52755876831537252"/>
          <c:w val="0.11991065989616848"/>
          <c:h val="0.1250038848618754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88" l="0.70000000000000062" r="0.70000000000000062" t="0.7500000000000128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Обеспеченность (число посещений поликлиник на 1000 чел)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Поликлиники!$A$87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Поликлиники!$B$86:$I$86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Поликлиники!$B$87:$I$87</c:f>
              <c:numCache>
                <c:formatCode>_-* #,##0.0000\ _₽_-;\-* #,##0.0000\ _₽_-;_-* "-"??\ _₽_-;_-@_-</c:formatCode>
                <c:ptCount val="8"/>
                <c:pt idx="0">
                  <c:v>2.280067657794E-2</c:v>
                </c:pt>
                <c:pt idx="1">
                  <c:v>2.3922518159806297E-2</c:v>
                </c:pt>
                <c:pt idx="2">
                  <c:v>2.5511966888608961E-2</c:v>
                </c:pt>
                <c:pt idx="3">
                  <c:v>2.4106563288856835E-2</c:v>
                </c:pt>
                <c:pt idx="4">
                  <c:v>2.4706943192064925E-2</c:v>
                </c:pt>
                <c:pt idx="5">
                  <c:v>2.57204845416742E-2</c:v>
                </c:pt>
                <c:pt idx="6">
                  <c:v>2.592323085319265E-2</c:v>
                </c:pt>
                <c:pt idx="7">
                  <c:v>2.4543462381300219E-2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Поликлиники!$A$88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Поликлиники!$B$86:$I$86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Поликлиники!$B$88:$I$88</c:f>
              <c:numCache>
                <c:formatCode>_-* #,##0.0000\ _₽_-;\-* #,##0.0000\ _₽_-;_-* "-"??\ _₽_-;_-@_-</c:formatCode>
                <c:ptCount val="8"/>
                <c:pt idx="0">
                  <c:v>2.2583805298888007E-2</c:v>
                </c:pt>
                <c:pt idx="1">
                  <c:v>2.3843619679732732E-2</c:v>
                </c:pt>
                <c:pt idx="2">
                  <c:v>2.5326237434378732E-2</c:v>
                </c:pt>
                <c:pt idx="3">
                  <c:v>2.4315733517752725E-2</c:v>
                </c:pt>
                <c:pt idx="4">
                  <c:v>2.4834910401598881E-2</c:v>
                </c:pt>
                <c:pt idx="5">
                  <c:v>2.5870640713724392E-2</c:v>
                </c:pt>
                <c:pt idx="6">
                  <c:v>2.5938267663623959E-2</c:v>
                </c:pt>
                <c:pt idx="7">
                  <c:v>2.4799407265647173E-2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15104"/>
        <c:axId val="76016640"/>
      </c:lineChart>
      <c:catAx>
        <c:axId val="7601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016640"/>
        <c:crosses val="autoZero"/>
        <c:auto val="1"/>
        <c:lblAlgn val="ctr"/>
        <c:lblOffset val="100"/>
        <c:noMultiLvlLbl val="0"/>
      </c:catAx>
      <c:valAx>
        <c:axId val="76016640"/>
        <c:scaling>
          <c:orientation val="minMax"/>
        </c:scaling>
        <c:delete val="0"/>
        <c:axPos val="l"/>
        <c:majorGridlines/>
        <c:numFmt formatCode="_-* #,##0.0000\ _₽_-;\-* #,##0.0000\ _₽_-;_-* &quot;-&quot;??\ _₽_-;_-@_-" sourceLinked="1"/>
        <c:majorTickMark val="out"/>
        <c:minorTickMark val="none"/>
        <c:tickLblPos val="nextTo"/>
        <c:crossAx val="76015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959246879388263"/>
          <c:y val="0.5639133557831767"/>
          <c:w val="0.11785266353390768"/>
          <c:h val="0.1196794532057821"/>
        </c:manualLayout>
      </c:layout>
      <c:overlay val="0"/>
    </c:legend>
    <c:plotVisOnly val="1"/>
    <c:dispBlanksAs val="gap"/>
    <c:showDLblsOverMax val="0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Эксплозатраты поликлиники (лист распределение)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Поликлиники!$A$31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Поликлиники!$B$30:$I$30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Поликлиники!$B$31:$I$31</c:f>
              <c:numCache>
                <c:formatCode>_(* #,##0.00_);_(* \(#,##0.00\);_(* "-"??_);_(@_)</c:formatCode>
                <c:ptCount val="8"/>
                <c:pt idx="0">
                  <c:v>441992.10936177883</c:v>
                </c:pt>
                <c:pt idx="1">
                  <c:v>439017.95553374058</c:v>
                </c:pt>
                <c:pt idx="2">
                  <c:v>834280.7415268413</c:v>
                </c:pt>
                <c:pt idx="3">
                  <c:v>889666.77085542516</c:v>
                </c:pt>
                <c:pt idx="4">
                  <c:v>1050792.5290065489</c:v>
                </c:pt>
                <c:pt idx="5">
                  <c:v>1127315.0516553463</c:v>
                </c:pt>
                <c:pt idx="6">
                  <c:v>1275266.4724006592</c:v>
                </c:pt>
                <c:pt idx="7">
                  <c:v>1320073.2596410941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Поликлиники!$A$33</c:f>
              <c:strCache>
                <c:ptCount val="1"/>
                <c:pt idx="0">
                  <c:v>модель(лист Распределение)</c:v>
                </c:pt>
              </c:strCache>
            </c:strRef>
          </c:tx>
          <c:cat>
            <c:numRef>
              <c:f>Поликлиники!$B$30:$I$30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Поликлиники!$B$33:$I$33</c:f>
              <c:numCache>
                <c:formatCode>_(* #,##0.00_);_(* \(#,##0.00\);_(* "-"??_);_(@_)</c:formatCode>
                <c:ptCount val="8"/>
                <c:pt idx="0">
                  <c:v>439706.81599999999</c:v>
                </c:pt>
                <c:pt idx="1">
                  <c:v>454880.56123087194</c:v>
                </c:pt>
                <c:pt idx="2">
                  <c:v>857865.65704467369</c:v>
                </c:pt>
                <c:pt idx="3">
                  <c:v>882565.03426563041</c:v>
                </c:pt>
                <c:pt idx="4">
                  <c:v>1057297.6209550046</c:v>
                </c:pt>
                <c:pt idx="5">
                  <c:v>1135250.8594430126</c:v>
                </c:pt>
                <c:pt idx="6">
                  <c:v>855157.74262660451</c:v>
                </c:pt>
                <c:pt idx="7">
                  <c:v>845274.96915758657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6336"/>
        <c:axId val="76047872"/>
      </c:lineChart>
      <c:catAx>
        <c:axId val="7604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047872"/>
        <c:crosses val="autoZero"/>
        <c:auto val="1"/>
        <c:lblAlgn val="ctr"/>
        <c:lblOffset val="100"/>
        <c:noMultiLvlLbl val="0"/>
      </c:catAx>
      <c:valAx>
        <c:axId val="7604787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6046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792221769392157"/>
          <c:y val="0.53478913545144169"/>
          <c:w val="0.31852852525883896"/>
          <c:h val="0.1414912959266149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Мощности,</a:t>
            </a:r>
            <a:r>
              <a:rPr lang="ru-RU" baseline="0"/>
              <a:t> культура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Культура!$A$4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Культура!$B$3:$I$3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Культура!$B$4:$I$4</c:f>
              <c:numCache>
                <c:formatCode>_(* #,##0.00_);_(* \(#,##0.00\);_(* "-"??_);_(@_)</c:formatCode>
                <c:ptCount val="8"/>
                <c:pt idx="0">
                  <c:v>125500</c:v>
                </c:pt>
                <c:pt idx="1">
                  <c:v>129500</c:v>
                </c:pt>
                <c:pt idx="2">
                  <c:v>133000</c:v>
                </c:pt>
                <c:pt idx="3">
                  <c:v>135000</c:v>
                </c:pt>
                <c:pt idx="4">
                  <c:v>138500</c:v>
                </c:pt>
                <c:pt idx="5">
                  <c:v>145425</c:v>
                </c:pt>
                <c:pt idx="6">
                  <c:v>152696.25</c:v>
                </c:pt>
                <c:pt idx="7">
                  <c:v>160331.0625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Культура!$A$5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Культура!$B$3:$I$3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Культура!$B$5:$I$5</c:f>
              <c:numCache>
                <c:formatCode>_(* #,##0.00_);_(* \(#,##0.00\);_(* "-"??_);_(@_)</c:formatCode>
                <c:ptCount val="8"/>
                <c:pt idx="0">
                  <c:v>125500</c:v>
                </c:pt>
                <c:pt idx="1">
                  <c:v>128275</c:v>
                </c:pt>
                <c:pt idx="2">
                  <c:v>131475.17499999999</c:v>
                </c:pt>
                <c:pt idx="3">
                  <c:v>132811.79912500002</c:v>
                </c:pt>
                <c:pt idx="4">
                  <c:v>136033.17552675001</c:v>
                </c:pt>
                <c:pt idx="5">
                  <c:v>142777.1091756965</c:v>
                </c:pt>
                <c:pt idx="6">
                  <c:v>148693.33808393954</c:v>
                </c:pt>
                <c:pt idx="7">
                  <c:v>155102.40470310015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57216"/>
        <c:axId val="75461376"/>
      </c:lineChart>
      <c:catAx>
        <c:axId val="7605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461376"/>
        <c:crosses val="autoZero"/>
        <c:auto val="1"/>
        <c:lblAlgn val="ctr"/>
        <c:lblOffset val="100"/>
        <c:noMultiLvlLbl val="0"/>
      </c:catAx>
      <c:valAx>
        <c:axId val="7546137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6057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644394420684933"/>
          <c:y val="0.48816845106223755"/>
          <c:w val="0.13088089948561638"/>
          <c:h val="0.1398152359838440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66" l="0.70000000000000062" r="0.70000000000000062" t="0.7500000000000126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Эксплозатраты, культура</a:t>
            </a:r>
          </a:p>
          <a:p>
            <a:pPr>
              <a:defRPr/>
            </a:pPr>
            <a:r>
              <a:rPr lang="ru-RU"/>
              <a:t> </a:t>
            </a:r>
            <a:r>
              <a:rPr lang="ru-RU" baseline="0"/>
              <a:t>(в прогнозных ценах)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Культура!$A$31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Культура!$B$30:$I$30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Культура!$B$31:$I$31</c:f>
              <c:numCache>
                <c:formatCode>_(* #,##0.00_);_(* \(#,##0.00\);_(* "-"??_);_(@_)</c:formatCode>
                <c:ptCount val="8"/>
                <c:pt idx="0">
                  <c:v>312311.5856883665</c:v>
                </c:pt>
                <c:pt idx="1">
                  <c:v>360890.07562831393</c:v>
                </c:pt>
                <c:pt idx="2">
                  <c:v>212200.0105940951</c:v>
                </c:pt>
                <c:pt idx="3">
                  <c:v>327610.08848512324</c:v>
                </c:pt>
                <c:pt idx="4">
                  <c:v>527886.33775553782</c:v>
                </c:pt>
                <c:pt idx="5">
                  <c:v>700209.14416949835</c:v>
                </c:pt>
                <c:pt idx="6">
                  <c:v>1711475.4774293539</c:v>
                </c:pt>
                <c:pt idx="7">
                  <c:v>2006191.6720222509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Культура!$A$32</c:f>
              <c:strCache>
                <c:ptCount val="1"/>
                <c:pt idx="0">
                  <c:v>модель (лист Прогноз)</c:v>
                </c:pt>
              </c:strCache>
            </c:strRef>
          </c:tx>
          <c:cat>
            <c:numRef>
              <c:f>Культура!$B$30:$I$30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Культура!$B$32:$I$32</c:f>
              <c:numCache>
                <c:formatCode>_(* #,##0.00_);_(* \(#,##0.00\);_(* "-"??_);_(@_)</c:formatCode>
                <c:ptCount val="8"/>
                <c:pt idx="0">
                  <c:v>309721.45</c:v>
                </c:pt>
                <c:pt idx="1">
                  <c:v>365177.11183625</c:v>
                </c:pt>
                <c:pt idx="2">
                  <c:v>218329.04604963408</c:v>
                </c:pt>
                <c:pt idx="3">
                  <c:v>330170.93010414159</c:v>
                </c:pt>
                <c:pt idx="4">
                  <c:v>535675.99723214877</c:v>
                </c:pt>
                <c:pt idx="5">
                  <c:v>692414.86148757057</c:v>
                </c:pt>
                <c:pt idx="6">
                  <c:v>1761537.3524741437</c:v>
                </c:pt>
                <c:pt idx="7">
                  <c:v>2034440.3163366984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94912"/>
        <c:axId val="75496448"/>
      </c:lineChart>
      <c:catAx>
        <c:axId val="7549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496448"/>
        <c:crosses val="autoZero"/>
        <c:auto val="1"/>
        <c:lblAlgn val="ctr"/>
        <c:lblOffset val="100"/>
        <c:noMultiLvlLbl val="0"/>
      </c:catAx>
      <c:valAx>
        <c:axId val="7549644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5494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793891465411819"/>
          <c:y val="0.52942854251374583"/>
          <c:w val="0.2693859290383589"/>
          <c:h val="0.13882792892582665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88" l="0.70000000000000062" r="0.70000000000000062" t="0.75000000000001288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Ввод новых мощностей за счёт бюджета, культура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Культура!$A$57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Культура!$B$56:$I$56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Культура!$B$57:$I$57</c:f>
              <c:numCache>
                <c:formatCode>_(* #,##0.00_);_(* \(#,##0.00\);_(* "-"??_);_(@_)</c:formatCode>
                <c:ptCount val="8"/>
                <c:pt idx="0">
                  <c:v>4000</c:v>
                </c:pt>
                <c:pt idx="1">
                  <c:v>3500</c:v>
                </c:pt>
                <c:pt idx="2">
                  <c:v>2000</c:v>
                </c:pt>
                <c:pt idx="3">
                  <c:v>3500</c:v>
                </c:pt>
                <c:pt idx="4">
                  <c:v>6925</c:v>
                </c:pt>
                <c:pt idx="5">
                  <c:v>7271.25</c:v>
                </c:pt>
                <c:pt idx="6">
                  <c:v>7634.8125</c:v>
                </c:pt>
                <c:pt idx="7">
                  <c:v>5000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Культура!$A$58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Культура!$B$56:$I$56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Культура!$B$58:$I$58</c:f>
              <c:numCache>
                <c:formatCode>_(* #,##0.00_);_(* \(#,##0.00\);_(* "-"??_);_(@_)</c:formatCode>
                <c:ptCount val="8"/>
                <c:pt idx="0">
                  <c:v>4030</c:v>
                </c:pt>
                <c:pt idx="1">
                  <c:v>3585</c:v>
                </c:pt>
                <c:pt idx="2">
                  <c:v>1994</c:v>
                </c:pt>
                <c:pt idx="3">
                  <c:v>3487</c:v>
                </c:pt>
                <c:pt idx="4">
                  <c:v>7016</c:v>
                </c:pt>
                <c:pt idx="5">
                  <c:v>7344</c:v>
                </c:pt>
                <c:pt idx="6">
                  <c:v>7896</c:v>
                </c:pt>
                <c:pt idx="7">
                  <c:v>4712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59616"/>
        <c:axId val="75761152"/>
      </c:lineChart>
      <c:catAx>
        <c:axId val="7575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761152"/>
        <c:crosses val="autoZero"/>
        <c:auto val="1"/>
        <c:lblAlgn val="ctr"/>
        <c:lblOffset val="100"/>
        <c:noMultiLvlLbl val="0"/>
      </c:catAx>
      <c:valAx>
        <c:axId val="7576115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5759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31496721015255"/>
          <c:y val="0.48942198988294155"/>
          <c:w val="0.11991065989616848"/>
          <c:h val="0.1250038848618754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Обеспеченность кв. м учрежд-ий культуры на человека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Культура!$A$88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Культура!$B$87:$I$87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Культура!$B$88:$I$88</c:f>
              <c:numCache>
                <c:formatCode>General</c:formatCode>
                <c:ptCount val="8"/>
                <c:pt idx="0">
                  <c:v>0.11172438351286389</c:v>
                </c:pt>
                <c:pt idx="1">
                  <c:v>0.11613308223477717</c:v>
                </c:pt>
                <c:pt idx="2">
                  <c:v>0.11966888608961669</c:v>
                </c:pt>
                <c:pt idx="3">
                  <c:v>0.12170934006491164</c:v>
                </c:pt>
                <c:pt idx="4">
                  <c:v>0.12488728584310189</c:v>
                </c:pt>
                <c:pt idx="5">
                  <c:v>0.13146356897486891</c:v>
                </c:pt>
                <c:pt idx="6">
                  <c:v>0.13889053119883574</c:v>
                </c:pt>
                <c:pt idx="7">
                  <c:v>0.14639432295471147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Культура!$A$89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Культура!$B$87:$I$87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Культура!$B$89:$I$89</c:f>
              <c:numCache>
                <c:formatCode>General</c:formatCode>
                <c:ptCount val="8"/>
                <c:pt idx="0">
                  <c:v>0.11066170408443091</c:v>
                </c:pt>
                <c:pt idx="1">
                  <c:v>0.11403509551744952</c:v>
                </c:pt>
                <c:pt idx="2">
                  <c:v>0.11770214124059099</c:v>
                </c:pt>
                <c:pt idx="3">
                  <c:v>0.11939298298171869</c:v>
                </c:pt>
                <c:pt idx="4">
                  <c:v>0.12296550802357652</c:v>
                </c:pt>
                <c:pt idx="5">
                  <c:v>0.12984269888369804</c:v>
                </c:pt>
                <c:pt idx="6">
                  <c:v>0.13570624996252581</c:v>
                </c:pt>
                <c:pt idx="7">
                  <c:v>0.14220015778664455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74208"/>
        <c:axId val="75796480"/>
      </c:lineChart>
      <c:catAx>
        <c:axId val="7577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796480"/>
        <c:crosses val="autoZero"/>
        <c:auto val="1"/>
        <c:lblAlgn val="ctr"/>
        <c:lblOffset val="100"/>
        <c:noMultiLvlLbl val="0"/>
      </c:catAx>
      <c:valAx>
        <c:axId val="757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774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134207234285464"/>
          <c:y val="0.52482635351421869"/>
          <c:w val="0.13553049992475111"/>
          <c:h val="0.11259910857214146"/>
        </c:manualLayout>
      </c:layout>
      <c:overlay val="0"/>
    </c:legend>
    <c:plotVisOnly val="1"/>
    <c:dispBlanksAs val="gap"/>
    <c:showDLblsOverMax val="0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Ввод новых мощностей за счёт бюджета </a:t>
            </a:r>
            <a:r>
              <a:rPr lang="ru-RU" baseline="0"/>
              <a:t>ЖКХ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18432482366363"/>
          <c:y val="0.14650130197202496"/>
          <c:w val="0.70840283117414182"/>
          <c:h val="0.76223141170951692"/>
        </c:manualLayout>
      </c:layout>
      <c:lineChart>
        <c:grouping val="standard"/>
        <c:varyColors val="0"/>
        <c:ser>
          <c:idx val="0"/>
          <c:order val="0"/>
          <c:tx>
            <c:strRef>
              <c:f>ЖКХ!$A$4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ЖКХ!$B$3:$I$3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ЖКХ!$B$57:$I$57</c:f>
              <c:numCache>
                <c:formatCode>_(* #,##0.00_);_(* \(#,##0.00\);_(* "-"??_);_(@_)</c:formatCode>
                <c:ptCount val="8"/>
                <c:pt idx="0">
                  <c:v>133673</c:v>
                </c:pt>
                <c:pt idx="1">
                  <c:v>175310</c:v>
                </c:pt>
                <c:pt idx="2">
                  <c:v>194042</c:v>
                </c:pt>
                <c:pt idx="3">
                  <c:v>189539</c:v>
                </c:pt>
                <c:pt idx="4">
                  <c:v>198002</c:v>
                </c:pt>
                <c:pt idx="5">
                  <c:v>174200</c:v>
                </c:pt>
                <c:pt idx="6">
                  <c:v>215500</c:v>
                </c:pt>
                <c:pt idx="7">
                  <c:v>178300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ЖКХ!$A$5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ЖКХ!$B$3:$I$3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ЖКХ!$B$58:$I$58</c:f>
              <c:numCache>
                <c:formatCode>_(* #,##0.00_);_(* \(#,##0.00\);_(* "-"??_);_(@_)</c:formatCode>
                <c:ptCount val="8"/>
                <c:pt idx="0">
                  <c:v>132947</c:v>
                </c:pt>
                <c:pt idx="1">
                  <c:v>173808</c:v>
                </c:pt>
                <c:pt idx="2">
                  <c:v>194474</c:v>
                </c:pt>
                <c:pt idx="3">
                  <c:v>190616</c:v>
                </c:pt>
                <c:pt idx="4">
                  <c:v>195145</c:v>
                </c:pt>
                <c:pt idx="5">
                  <c:v>175906</c:v>
                </c:pt>
                <c:pt idx="6">
                  <c:v>213894</c:v>
                </c:pt>
                <c:pt idx="7">
                  <c:v>190141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53056"/>
        <c:axId val="74667136"/>
      </c:lineChart>
      <c:catAx>
        <c:axId val="7465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667136"/>
        <c:crosses val="autoZero"/>
        <c:auto val="1"/>
        <c:lblAlgn val="ctr"/>
        <c:lblOffset val="100"/>
        <c:noMultiLvlLbl val="0"/>
      </c:catAx>
      <c:valAx>
        <c:axId val="7466713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4653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684625208505939"/>
          <c:y val="0.48833767324008087"/>
          <c:w val="0.11825849531756252"/>
          <c:h val="0.125269229222454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Эксплозатраты общее полное (лист распределение)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05484053613844"/>
          <c:y val="0.25119347481843163"/>
          <c:w val="0.48140525680636875"/>
          <c:h val="0.64694168514559436"/>
        </c:manualLayout>
      </c:layout>
      <c:lineChart>
        <c:grouping val="standard"/>
        <c:varyColors val="0"/>
        <c:ser>
          <c:idx val="0"/>
          <c:order val="0"/>
          <c:tx>
            <c:strRef>
              <c:f>Культура!$A$31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Культура!$B$30:$I$30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Культура!$B$31:$I$31</c:f>
              <c:numCache>
                <c:formatCode>_(* #,##0.00_);_(* \(#,##0.00\);_(* "-"??_);_(@_)</c:formatCode>
                <c:ptCount val="8"/>
                <c:pt idx="0">
                  <c:v>312311.5856883665</c:v>
                </c:pt>
                <c:pt idx="1">
                  <c:v>360890.07562831393</c:v>
                </c:pt>
                <c:pt idx="2">
                  <c:v>212200.0105940951</c:v>
                </c:pt>
                <c:pt idx="3">
                  <c:v>327610.08848512324</c:v>
                </c:pt>
                <c:pt idx="4">
                  <c:v>527886.33775553782</c:v>
                </c:pt>
                <c:pt idx="5">
                  <c:v>700209.14416949835</c:v>
                </c:pt>
                <c:pt idx="6">
                  <c:v>1711475.4774293539</c:v>
                </c:pt>
                <c:pt idx="7">
                  <c:v>2006191.6720222509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Культура!$A$33</c:f>
              <c:strCache>
                <c:ptCount val="1"/>
                <c:pt idx="0">
                  <c:v>модель(лист Распределение)</c:v>
                </c:pt>
              </c:strCache>
            </c:strRef>
          </c:tx>
          <c:cat>
            <c:numRef>
              <c:f>Культура!$B$30:$I$30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Культура!$B$33:$I$33</c:f>
              <c:numCache>
                <c:formatCode>_(* #,##0.00_);_(* \(#,##0.00\);_(* "-"??_);_(@_)</c:formatCode>
                <c:ptCount val="8"/>
                <c:pt idx="0">
                  <c:v>309721.45</c:v>
                </c:pt>
                <c:pt idx="1">
                  <c:v>365177.11183625</c:v>
                </c:pt>
                <c:pt idx="2">
                  <c:v>218329.04604963408</c:v>
                </c:pt>
                <c:pt idx="3">
                  <c:v>330170.93010414159</c:v>
                </c:pt>
                <c:pt idx="4">
                  <c:v>535675.99723214877</c:v>
                </c:pt>
                <c:pt idx="5">
                  <c:v>692414.86148757057</c:v>
                </c:pt>
                <c:pt idx="6">
                  <c:v>1761537.3524741437</c:v>
                </c:pt>
                <c:pt idx="7">
                  <c:v>2034440.3163366984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91456"/>
        <c:axId val="75892992"/>
      </c:lineChart>
      <c:catAx>
        <c:axId val="7589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892992"/>
        <c:crosses val="autoZero"/>
        <c:auto val="1"/>
        <c:lblAlgn val="ctr"/>
        <c:lblOffset val="100"/>
        <c:noMultiLvlLbl val="0"/>
      </c:catAx>
      <c:valAx>
        <c:axId val="7589299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5891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62748013016041"/>
          <c:y val="0.53319369654856619"/>
          <c:w val="0.32010968107228088"/>
          <c:h val="0.1398152359838440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Мощности,</a:t>
            </a:r>
            <a:r>
              <a:rPr lang="ru-RU" baseline="0"/>
              <a:t> физкультура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Физкультура!$A$4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Физкультура!$B$3:$I$3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Физкультура!$B$4:$I$4</c:f>
              <c:numCache>
                <c:formatCode>_(* #,##0.00_);_(* \(#,##0.00\);_(* "-"??_);_(@_)</c:formatCode>
                <c:ptCount val="8"/>
                <c:pt idx="0">
                  <c:v>125500</c:v>
                </c:pt>
                <c:pt idx="1">
                  <c:v>129500</c:v>
                </c:pt>
                <c:pt idx="2">
                  <c:v>129763</c:v>
                </c:pt>
                <c:pt idx="3">
                  <c:v>130922</c:v>
                </c:pt>
                <c:pt idx="4">
                  <c:v>138500</c:v>
                </c:pt>
                <c:pt idx="5">
                  <c:v>146390</c:v>
                </c:pt>
                <c:pt idx="6">
                  <c:v>153709.5</c:v>
                </c:pt>
                <c:pt idx="7">
                  <c:v>161394.97500000001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Физкультура!$A$5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Физкультура!$B$3:$I$3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Физкультура!$B$5:$I$5</c:f>
              <c:numCache>
                <c:formatCode>_(* #,##0.00_);_(* \(#,##0.00\);_(* "-"??_);_(@_)</c:formatCode>
                <c:ptCount val="8"/>
                <c:pt idx="0">
                  <c:v>125500</c:v>
                </c:pt>
                <c:pt idx="1">
                  <c:v>128275</c:v>
                </c:pt>
                <c:pt idx="2">
                  <c:v>128353.45</c:v>
                </c:pt>
                <c:pt idx="3">
                  <c:v>128754.68275000001</c:v>
                </c:pt>
                <c:pt idx="4">
                  <c:v>136019.1733845</c:v>
                </c:pt>
                <c:pt idx="5">
                  <c:v>143766.135037731</c:v>
                </c:pt>
                <c:pt idx="6">
                  <c:v>149783.47368735369</c:v>
                </c:pt>
                <c:pt idx="7">
                  <c:v>155969.63895048015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05088"/>
        <c:axId val="76506624"/>
      </c:lineChart>
      <c:catAx>
        <c:axId val="765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506624"/>
        <c:crosses val="autoZero"/>
        <c:auto val="1"/>
        <c:lblAlgn val="ctr"/>
        <c:lblOffset val="100"/>
        <c:noMultiLvlLbl val="0"/>
      </c:catAx>
      <c:valAx>
        <c:axId val="7650662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6505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644394420684933"/>
          <c:y val="0.48816845106223755"/>
          <c:w val="0.13088089948561638"/>
          <c:h val="0.1398152359838440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88" l="0.70000000000000062" r="0.70000000000000062" t="0.75000000000001288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Эксплозатраты, физкультура</a:t>
            </a:r>
          </a:p>
          <a:p>
            <a:pPr>
              <a:defRPr/>
            </a:pPr>
            <a:r>
              <a:rPr lang="ru-RU"/>
              <a:t> </a:t>
            </a:r>
            <a:r>
              <a:rPr lang="ru-RU" baseline="0"/>
              <a:t>(в прогнозных ценах)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Физкультура!$A$31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Физкультура!$B$30:$I$30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Физкультура!$B$31:$I$31</c:f>
              <c:numCache>
                <c:formatCode>_(* #,##0.00_);_(* \(#,##0.00\);_(* "-"??_);_(@_)</c:formatCode>
                <c:ptCount val="8"/>
                <c:pt idx="0">
                  <c:v>230086.6294820717</c:v>
                </c:pt>
                <c:pt idx="1">
                  <c:v>236087.98027350058</c:v>
                </c:pt>
                <c:pt idx="2">
                  <c:v>234486.46250168758</c:v>
                </c:pt>
                <c:pt idx="3">
                  <c:v>181608.10894251816</c:v>
                </c:pt>
                <c:pt idx="4">
                  <c:v>168768.33002499968</c:v>
                </c:pt>
                <c:pt idx="5">
                  <c:v>209977.8664708189</c:v>
                </c:pt>
                <c:pt idx="6">
                  <c:v>325865.36400700099</c:v>
                </c:pt>
                <c:pt idx="7">
                  <c:v>379783.66320711869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Физкультура!$A$32</c:f>
              <c:strCache>
                <c:ptCount val="1"/>
                <c:pt idx="0">
                  <c:v>модель (лист Прогноз)</c:v>
                </c:pt>
              </c:strCache>
            </c:strRef>
          </c:tx>
          <c:cat>
            <c:numRef>
              <c:f>Физкультура!$B$30:$I$30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Физкультура!$B$32:$I$32</c:f>
              <c:numCache>
                <c:formatCode>_(* #,##0.00_);_(* \(#,##0.00\);_(* "-"??_);_(@_)</c:formatCode>
                <c:ptCount val="8"/>
                <c:pt idx="0">
                  <c:v>228924.55</c:v>
                </c:pt>
                <c:pt idx="1">
                  <c:v>248631.22508</c:v>
                </c:pt>
                <c:pt idx="2">
                  <c:v>240946.60875437205</c:v>
                </c:pt>
                <c:pt idx="3">
                  <c:v>184048.82579989612</c:v>
                </c:pt>
                <c:pt idx="4">
                  <c:v>170424.81881318954</c:v>
                </c:pt>
                <c:pt idx="5">
                  <c:v>212194.73192509729</c:v>
                </c:pt>
                <c:pt idx="6">
                  <c:v>319401.35096192331</c:v>
                </c:pt>
                <c:pt idx="7">
                  <c:v>384613.33578931098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27872"/>
        <c:axId val="76541952"/>
      </c:lineChart>
      <c:catAx>
        <c:axId val="7652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541952"/>
        <c:crosses val="autoZero"/>
        <c:auto val="1"/>
        <c:lblAlgn val="ctr"/>
        <c:lblOffset val="100"/>
        <c:noMultiLvlLbl val="0"/>
      </c:catAx>
      <c:valAx>
        <c:axId val="7654195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6527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920960299863546"/>
          <c:y val="0.52956704583573"/>
          <c:w val="0.2693859290383589"/>
          <c:h val="0.13948417725137791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Ввод новых мощностей за счёт бюджета, физкультура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315657163712"/>
          <c:y val="0.22246454085588024"/>
          <c:w val="0.71946395937701246"/>
          <c:h val="0.68646201178385757"/>
        </c:manualLayout>
      </c:layout>
      <c:lineChart>
        <c:grouping val="standard"/>
        <c:varyColors val="0"/>
        <c:ser>
          <c:idx val="0"/>
          <c:order val="0"/>
          <c:tx>
            <c:strRef>
              <c:f>Физкультура!$A$57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Физкультура!$B$56:$I$56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Физкультура!$B$57:$I$57</c:f>
              <c:numCache>
                <c:formatCode>_(* #,##0.00_);_(* \(#,##0.00\);_(* "-"??_);_(@_)</c:formatCode>
                <c:ptCount val="8"/>
                <c:pt idx="0">
                  <c:v>4000</c:v>
                </c:pt>
                <c:pt idx="1">
                  <c:v>263</c:v>
                </c:pt>
                <c:pt idx="2">
                  <c:v>1159</c:v>
                </c:pt>
                <c:pt idx="3">
                  <c:v>7578</c:v>
                </c:pt>
                <c:pt idx="4">
                  <c:v>7890</c:v>
                </c:pt>
                <c:pt idx="5">
                  <c:v>7319.5</c:v>
                </c:pt>
                <c:pt idx="6">
                  <c:v>7685.4750000000058</c:v>
                </c:pt>
                <c:pt idx="7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Физкультура!$A$58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Физкультура!$B$56:$I$56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Физкультура!$B$58:$I$58</c:f>
              <c:numCache>
                <c:formatCode>_(* #,##0.00_);_(* \(#,##0.00\);_(* "-"??_);_(@_)</c:formatCode>
                <c:ptCount val="8"/>
                <c:pt idx="0">
                  <c:v>4030</c:v>
                </c:pt>
                <c:pt idx="1">
                  <c:v>335</c:v>
                </c:pt>
                <c:pt idx="2">
                  <c:v>1043</c:v>
                </c:pt>
                <c:pt idx="3">
                  <c:v>7522</c:v>
                </c:pt>
                <c:pt idx="4">
                  <c:v>8019</c:v>
                </c:pt>
                <c:pt idx="5">
                  <c:v>7455</c:v>
                </c:pt>
                <c:pt idx="6">
                  <c:v>7684</c:v>
                </c:pt>
                <c:pt idx="7">
                  <c:v>9814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36224"/>
        <c:axId val="76437760"/>
      </c:lineChart>
      <c:catAx>
        <c:axId val="7643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437760"/>
        <c:crosses val="autoZero"/>
        <c:auto val="1"/>
        <c:lblAlgn val="ctr"/>
        <c:lblOffset val="100"/>
        <c:noMultiLvlLbl val="0"/>
      </c:catAx>
      <c:valAx>
        <c:axId val="7643776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6436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847914837419915"/>
          <c:y val="0.52755876831537252"/>
          <c:w val="0.11991065989616848"/>
          <c:h val="0.1250038848618754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Обеспеченность (кв. м учр-ий физкультуры на человека)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82198831612229"/>
          <c:y val="0.31829482866179254"/>
          <c:w val="0.73749412390073066"/>
          <c:h val="0.58466922427946277"/>
        </c:manualLayout>
      </c:layout>
      <c:lineChart>
        <c:grouping val="standard"/>
        <c:varyColors val="0"/>
        <c:ser>
          <c:idx val="0"/>
          <c:order val="0"/>
          <c:tx>
            <c:strRef>
              <c:f>Физкультура!$A$88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Физкультура!$B$87:$I$87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Физкультура!$B$88:$I$88</c:f>
              <c:numCache>
                <c:formatCode>_-* #,##0.0000\ _₽_-;\-* #,##0.0000\ _₽_-;_-* "-"??\ _₽_-;_-@_-</c:formatCode>
                <c:ptCount val="8"/>
                <c:pt idx="0">
                  <c:v>0.11078742937853107</c:v>
                </c:pt>
                <c:pt idx="1">
                  <c:v>0.1152853200391703</c:v>
                </c:pt>
                <c:pt idx="2">
                  <c:v>0.11636893552147791</c:v>
                </c:pt>
                <c:pt idx="3">
                  <c:v>0.11779917221522404</c:v>
                </c:pt>
                <c:pt idx="4">
                  <c:v>0.12486476739992787</c:v>
                </c:pt>
                <c:pt idx="5">
                  <c:v>0.13200180342651038</c:v>
                </c:pt>
                <c:pt idx="6">
                  <c:v>0.13895272102693906</c:v>
                </c:pt>
                <c:pt idx="7">
                  <c:v>0.14680277878843004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Физкультура!$A$89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Физкультура!$B$87:$I$87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Физкультура!$B$89:$I$89</c:f>
              <c:numCache>
                <c:formatCode>_-* #,##0.0000\ _₽_-;\-* #,##0.0000\ _₽_-;_-* "-"??\ _₽_-;_-@_-</c:formatCode>
                <c:ptCount val="8"/>
                <c:pt idx="0">
                  <c:v>0.11066170408443091</c:v>
                </c:pt>
                <c:pt idx="1">
                  <c:v>0.11403509551744952</c:v>
                </c:pt>
                <c:pt idx="2">
                  <c:v>0.11490744089610175</c:v>
                </c:pt>
                <c:pt idx="3">
                  <c:v>0.11574578273666118</c:v>
                </c:pt>
                <c:pt idx="4">
                  <c:v>0.12295285096011738</c:v>
                </c:pt>
                <c:pt idx="5">
                  <c:v>0.13074212728600801</c:v>
                </c:pt>
                <c:pt idx="6">
                  <c:v>0.13670117156827022</c:v>
                </c:pt>
                <c:pt idx="7">
                  <c:v>0.14299525085468226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53216"/>
        <c:axId val="76559104"/>
      </c:lineChart>
      <c:catAx>
        <c:axId val="7655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559104"/>
        <c:crosses val="autoZero"/>
        <c:auto val="1"/>
        <c:lblAlgn val="ctr"/>
        <c:lblOffset val="100"/>
        <c:noMultiLvlLbl val="0"/>
      </c:catAx>
      <c:valAx>
        <c:axId val="76559104"/>
        <c:scaling>
          <c:orientation val="minMax"/>
        </c:scaling>
        <c:delete val="0"/>
        <c:axPos val="l"/>
        <c:majorGridlines/>
        <c:numFmt formatCode="_-* #,##0.0000\ _₽_-;\-* #,##0.0000\ _₽_-;_-* &quot;-&quot;??\ _₽_-;_-@_-" sourceLinked="1"/>
        <c:majorTickMark val="out"/>
        <c:minorTickMark val="none"/>
        <c:tickLblPos val="nextTo"/>
        <c:crossAx val="76553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518323596768554"/>
          <c:y val="0.56886735335299088"/>
          <c:w val="0.12291568731678849"/>
          <c:h val="0.133187197808835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Эксплозатраты физкультура</a:t>
            </a:r>
          </a:p>
          <a:p>
            <a:pPr>
              <a:defRPr/>
            </a:pPr>
            <a:r>
              <a:rPr lang="ru-RU"/>
              <a:t>(лист</a:t>
            </a:r>
            <a:r>
              <a:rPr lang="ru-RU" baseline="0"/>
              <a:t> распределение)</a:t>
            </a:r>
            <a:endParaRPr lang="ru-RU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Физкультура!$A$31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Физкультура!$B$30:$I$30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Физкультура!$B$31:$I$31</c:f>
              <c:numCache>
                <c:formatCode>_(* #,##0.00_);_(* \(#,##0.00\);_(* "-"??_);_(@_)</c:formatCode>
                <c:ptCount val="8"/>
                <c:pt idx="0">
                  <c:v>230086.6294820717</c:v>
                </c:pt>
                <c:pt idx="1">
                  <c:v>236087.98027350058</c:v>
                </c:pt>
                <c:pt idx="2">
                  <c:v>234486.46250168758</c:v>
                </c:pt>
                <c:pt idx="3">
                  <c:v>181608.10894251816</c:v>
                </c:pt>
                <c:pt idx="4">
                  <c:v>168768.33002499968</c:v>
                </c:pt>
                <c:pt idx="5">
                  <c:v>209977.8664708189</c:v>
                </c:pt>
                <c:pt idx="6">
                  <c:v>325865.36400700099</c:v>
                </c:pt>
                <c:pt idx="7">
                  <c:v>379783.66320711869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Физкультура!$A$33</c:f>
              <c:strCache>
                <c:ptCount val="1"/>
                <c:pt idx="0">
                  <c:v>модель(лист Распределение)</c:v>
                </c:pt>
              </c:strCache>
            </c:strRef>
          </c:tx>
          <c:cat>
            <c:numRef>
              <c:f>Физкультура!$B$30:$I$30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Физкультура!$B$33:$I$33</c:f>
              <c:numCache>
                <c:formatCode>_(* #,##0.00_);_(* \(#,##0.00\);_(* "-"??_);_(@_)</c:formatCode>
                <c:ptCount val="8"/>
                <c:pt idx="0">
                  <c:v>228924.55</c:v>
                </c:pt>
                <c:pt idx="1">
                  <c:v>248631.22508</c:v>
                </c:pt>
                <c:pt idx="2">
                  <c:v>240946.60875437205</c:v>
                </c:pt>
                <c:pt idx="3">
                  <c:v>184048.82579989612</c:v>
                </c:pt>
                <c:pt idx="4">
                  <c:v>170424.81881318954</c:v>
                </c:pt>
                <c:pt idx="5">
                  <c:v>212194.73192509729</c:v>
                </c:pt>
                <c:pt idx="6">
                  <c:v>319401.35096192331</c:v>
                </c:pt>
                <c:pt idx="7">
                  <c:v>384613.33578931098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80352"/>
        <c:axId val="76581888"/>
      </c:lineChart>
      <c:catAx>
        <c:axId val="7658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581888"/>
        <c:crosses val="autoZero"/>
        <c:auto val="1"/>
        <c:lblAlgn val="ctr"/>
        <c:lblOffset val="100"/>
        <c:noMultiLvlLbl val="0"/>
      </c:catAx>
      <c:valAx>
        <c:axId val="7658188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6580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884626670736789"/>
          <c:y val="0.52886264909374758"/>
          <c:w val="0.33682562738531918"/>
          <c:h val="0.1418313468024163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Обеспеченность по жил.</a:t>
            </a:r>
            <a:r>
              <a:rPr lang="ru-RU" baseline="0"/>
              <a:t> фонду (кв. метров на человека)</a:t>
            </a:r>
            <a:endParaRPr lang="ru-RU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807540403615772E-2"/>
          <c:y val="0.21633345370169846"/>
          <c:w val="0.74715064889050964"/>
          <c:h val="0.69594063879508783"/>
        </c:manualLayout>
      </c:layout>
      <c:lineChart>
        <c:grouping val="standard"/>
        <c:varyColors val="0"/>
        <c:ser>
          <c:idx val="0"/>
          <c:order val="0"/>
          <c:tx>
            <c:strRef>
              <c:f>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ЖКХ!$B$88:$I$88</c:f>
              <c:numCache>
                <c:formatCode>_(* #,##0.00_);_(* \(#,##0.00\);_(* "-"??_);_(@_)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ЖКХ!$B$89:$I$89</c:f>
              <c:numCache>
                <c:formatCode>_(* #,##0.00_);_(* \(#,##0.00\);_(* "-"??_);_(@_)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00736"/>
        <c:axId val="196902272"/>
      </c:lineChart>
      <c:catAx>
        <c:axId val="19690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02272"/>
        <c:crosses val="autoZero"/>
        <c:auto val="1"/>
        <c:lblAlgn val="ctr"/>
        <c:lblOffset val="100"/>
        <c:noMultiLvlLbl val="0"/>
      </c:catAx>
      <c:valAx>
        <c:axId val="19690227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96900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55452901762366"/>
          <c:y val="0.52654746278337561"/>
          <c:w val="0.11839464128572774"/>
          <c:h val="0.1204120166830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Эксплозатраты ЖКХ (в прогнозных ценах)-распределение</a:t>
            </a:r>
            <a:endParaRPr lang="ru-RU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2976797723044"/>
          <c:y val="0.24537800894202341"/>
          <c:w val="0.50059899583124479"/>
          <c:h val="0.65511298613766356"/>
        </c:manualLayout>
      </c:layout>
      <c:lineChart>
        <c:grouping val="standard"/>
        <c:varyColors val="0"/>
        <c:ser>
          <c:idx val="0"/>
          <c:order val="0"/>
          <c:tx>
            <c:strRef>
              <c:f>ЖКХ!$A$31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ЖКХ!$B$30:$I$30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ЖКХ!$B$31:$I$31</c:f>
              <c:numCache>
                <c:formatCode>_-* #,##0\ _₽_-;\-* #,##0\ _₽_-;_-* "-"??\ _₽_-;_-@_-</c:formatCode>
                <c:ptCount val="8"/>
                <c:pt idx="0">
                  <c:v>3965832.056402415</c:v>
                </c:pt>
                <c:pt idx="1">
                  <c:v>4823364.9431707151</c:v>
                </c:pt>
                <c:pt idx="2">
                  <c:v>5855707.9514718596</c:v>
                </c:pt>
                <c:pt idx="3">
                  <c:v>6906844.1732937433</c:v>
                </c:pt>
                <c:pt idx="4">
                  <c:v>7814679.5205066446</c:v>
                </c:pt>
                <c:pt idx="5">
                  <c:v>8993941.4254415091</c:v>
                </c:pt>
                <c:pt idx="6">
                  <c:v>9709579.7514006868</c:v>
                </c:pt>
                <c:pt idx="7">
                  <c:v>9992371.8996738084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ЖКХ!$A$33</c:f>
              <c:strCache>
                <c:ptCount val="1"/>
                <c:pt idx="0">
                  <c:v>модель(лист Распределение)</c:v>
                </c:pt>
              </c:strCache>
            </c:strRef>
          </c:tx>
          <c:cat>
            <c:numRef>
              <c:f>ЖКХ!$B$30:$I$30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ЖКХ!$B$33:$I$33</c:f>
              <c:numCache>
                <c:formatCode>_-* #,##0\ _₽_-;\-* #,##0\ _₽_-;_-* "-"??\ _₽_-;_-@_-</c:formatCode>
                <c:ptCount val="8"/>
                <c:pt idx="0">
                  <c:v>3997723.3119999999</c:v>
                </c:pt>
                <c:pt idx="1">
                  <c:v>4889123.3570296699</c:v>
                </c:pt>
                <c:pt idx="2">
                  <c:v>5867955.582852996</c:v>
                </c:pt>
                <c:pt idx="3">
                  <c:v>7007234.1475985004</c:v>
                </c:pt>
                <c:pt idx="4">
                  <c:v>7707776.8012107676</c:v>
                </c:pt>
                <c:pt idx="5">
                  <c:v>9130882.7854666337</c:v>
                </c:pt>
                <c:pt idx="6">
                  <c:v>8257540.100730177</c:v>
                </c:pt>
                <c:pt idx="7">
                  <c:v>10128182.9378621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23712"/>
        <c:axId val="74725248"/>
      </c:lineChart>
      <c:catAx>
        <c:axId val="7472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725248"/>
        <c:crosses val="autoZero"/>
        <c:auto val="1"/>
        <c:lblAlgn val="ctr"/>
        <c:lblOffset val="100"/>
        <c:noMultiLvlLbl val="0"/>
      </c:catAx>
      <c:valAx>
        <c:axId val="74725248"/>
        <c:scaling>
          <c:orientation val="minMax"/>
        </c:scaling>
        <c:delete val="0"/>
        <c:axPos val="l"/>
        <c:majorGridlines/>
        <c:numFmt formatCode="_-* #,##0\ _₽_-;\-* #,##0\ _₽_-;_-* &quot;-&quot;??\ _₽_-;_-@_-" sourceLinked="1"/>
        <c:majorTickMark val="out"/>
        <c:minorTickMark val="none"/>
        <c:tickLblPos val="nextTo"/>
        <c:crossAx val="74723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03011994629854"/>
          <c:y val="0.53010909478984214"/>
          <c:w val="0.301059535954465"/>
          <c:h val="0.136578325731880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Мощности</a:t>
            </a:r>
            <a:r>
              <a:rPr lang="ru-RU" baseline="0"/>
              <a:t> дошкольное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Дошкольное!$A$4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ЖКХ!$B$3:$I$3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Дошкольное!$B$4:$I$4</c:f>
              <c:numCache>
                <c:formatCode>_(* #,##0.00_);_(* \(#,##0.00\);_(* "-"??_);_(@_)</c:formatCode>
                <c:ptCount val="8"/>
                <c:pt idx="0">
                  <c:v>40900</c:v>
                </c:pt>
                <c:pt idx="1">
                  <c:v>43200</c:v>
                </c:pt>
                <c:pt idx="2">
                  <c:v>45400</c:v>
                </c:pt>
                <c:pt idx="3">
                  <c:v>46200</c:v>
                </c:pt>
                <c:pt idx="4">
                  <c:v>47100</c:v>
                </c:pt>
                <c:pt idx="5">
                  <c:v>49600</c:v>
                </c:pt>
                <c:pt idx="6">
                  <c:v>51600</c:v>
                </c:pt>
                <c:pt idx="7">
                  <c:v>53900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Дошкольное!$A$5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ЖКХ!$B$3:$I$3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Дошкольное!$B$5:$I$5</c:f>
              <c:numCache>
                <c:formatCode>_(* #,##0.00_);_(* \(#,##0.00\);_(* "-"??_);_(@_)</c:formatCode>
                <c:ptCount val="8"/>
                <c:pt idx="0">
                  <c:v>40900</c:v>
                </c:pt>
                <c:pt idx="1">
                  <c:v>43540</c:v>
                </c:pt>
                <c:pt idx="2">
                  <c:v>45250.22</c:v>
                </c:pt>
                <c:pt idx="3">
                  <c:v>45824.717800000006</c:v>
                </c:pt>
                <c:pt idx="4">
                  <c:v>46506.068364400009</c:v>
                </c:pt>
                <c:pt idx="5">
                  <c:v>47218.056227671208</c:v>
                </c:pt>
                <c:pt idx="6">
                  <c:v>48432.838171443538</c:v>
                </c:pt>
                <c:pt idx="7">
                  <c:v>50661.405333272101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90912"/>
        <c:axId val="74421376"/>
      </c:lineChart>
      <c:catAx>
        <c:axId val="7439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421376"/>
        <c:crosses val="autoZero"/>
        <c:auto val="1"/>
        <c:lblAlgn val="ctr"/>
        <c:lblOffset val="100"/>
        <c:noMultiLvlLbl val="0"/>
      </c:catAx>
      <c:valAx>
        <c:axId val="7442137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4390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517325586232851"/>
          <c:y val="0.48816845106223755"/>
          <c:w val="0.13088089948561638"/>
          <c:h val="0.1398152359838440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199" l="0.70000000000000062" r="0.70000000000000062" t="0.7500000000000119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Эксплозатраты </a:t>
            </a:r>
            <a:r>
              <a:rPr lang="ru-RU" baseline="0"/>
              <a:t>дошкольное (в прогнозных ценах)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Дошкольное!$A$31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ЖКХ!$B$3:$I$3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Дошкольное!$B$31:$I$31</c:f>
              <c:numCache>
                <c:formatCode>_(* #,##0.00_);_(* \(#,##0.00\);_(* "-"??_);_(@_)</c:formatCode>
                <c:ptCount val="8"/>
                <c:pt idx="0">
                  <c:v>522130.92072973103</c:v>
                </c:pt>
                <c:pt idx="1">
                  <c:v>565907.91162916506</c:v>
                </c:pt>
                <c:pt idx="2">
                  <c:v>834252.94752652524</c:v>
                </c:pt>
                <c:pt idx="3">
                  <c:v>938842.82349918853</c:v>
                </c:pt>
                <c:pt idx="4">
                  <c:v>697282.45784926601</c:v>
                </c:pt>
                <c:pt idx="5">
                  <c:v>1057050.360413528</c:v>
                </c:pt>
                <c:pt idx="6">
                  <c:v>1276039.6602296242</c:v>
                </c:pt>
                <c:pt idx="7">
                  <c:v>1386835.9151430614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Дошкольное!$A$32</c:f>
              <c:strCache>
                <c:ptCount val="1"/>
                <c:pt idx="0">
                  <c:v>модель (лист Прогноз)</c:v>
                </c:pt>
              </c:strCache>
            </c:strRef>
          </c:tx>
          <c:cat>
            <c:numRef>
              <c:f>ЖКХ!$B$3:$I$3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Дошкольное!$B$32:$I$32</c:f>
              <c:numCache>
                <c:formatCode>_(* #,##0.00_);_(* \(#,##0.00\);_(* "-"??_);_(@_)</c:formatCode>
                <c:ptCount val="8"/>
                <c:pt idx="0">
                  <c:v>517851.25999999995</c:v>
                </c:pt>
                <c:pt idx="1">
                  <c:v>574921.54836200003</c:v>
                </c:pt>
                <c:pt idx="2">
                  <c:v>833107.02980692452</c:v>
                </c:pt>
                <c:pt idx="3">
                  <c:v>961204.41795173066</c:v>
                </c:pt>
                <c:pt idx="4">
                  <c:v>707559.91504491819</c:v>
                </c:pt>
                <c:pt idx="5">
                  <c:v>1045387.6478586521</c:v>
                </c:pt>
                <c:pt idx="6">
                  <c:v>1262301.0564856397</c:v>
                </c:pt>
                <c:pt idx="7">
                  <c:v>1408768.1236271264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96576"/>
        <c:axId val="74698112"/>
      </c:lineChart>
      <c:catAx>
        <c:axId val="746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698112"/>
        <c:crosses val="autoZero"/>
        <c:auto val="1"/>
        <c:lblAlgn val="ctr"/>
        <c:lblOffset val="100"/>
        <c:noMultiLvlLbl val="0"/>
      </c:catAx>
      <c:valAx>
        <c:axId val="7469811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4696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451436882972258"/>
          <c:y val="0.48937668967856879"/>
          <c:w val="0.21633339419223185"/>
          <c:h val="0.13948417725137791"/>
        </c:manualLayout>
      </c:layout>
      <c:overlay val="0"/>
    </c:legend>
    <c:plotVisOnly val="1"/>
    <c:dispBlanksAs val="gap"/>
    <c:showDLblsOverMax val="0"/>
  </c:chart>
  <c:printSettings>
    <c:headerFooter/>
    <c:pageMargins b="0.75000000000001199" l="0.70000000000000062" r="0.70000000000000062" t="0.7500000000000119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Ввод новых мощностей за счёт бюджета </a:t>
            </a:r>
            <a:r>
              <a:rPr lang="ru-RU" baseline="0"/>
              <a:t>дошкольное </a:t>
            </a:r>
            <a:endParaRPr lang="ru-RU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25393524000686"/>
          <c:y val="0.22246454085588024"/>
          <c:w val="0.72877740868934271"/>
          <c:h val="0.68646201178385757"/>
        </c:manualLayout>
      </c:layout>
      <c:lineChart>
        <c:grouping val="standard"/>
        <c:varyColors val="0"/>
        <c:ser>
          <c:idx val="0"/>
          <c:order val="0"/>
          <c:tx>
            <c:strRef>
              <c:f>Дошкольное!$A$57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ЖКХ!$B$3:$I$3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Дошкольное!$B$57:$I$57</c:f>
              <c:numCache>
                <c:formatCode>_(* #,##0.00_);_(* \(#,##0.00\);_(* "-"??_);_(@_)</c:formatCode>
                <c:ptCount val="8"/>
                <c:pt idx="0">
                  <c:v>3000</c:v>
                </c:pt>
                <c:pt idx="1">
                  <c:v>2000</c:v>
                </c:pt>
                <c:pt idx="2">
                  <c:v>1000</c:v>
                </c:pt>
                <c:pt idx="3">
                  <c:v>800</c:v>
                </c:pt>
                <c:pt idx="4">
                  <c:v>800</c:v>
                </c:pt>
                <c:pt idx="5">
                  <c:v>1200</c:v>
                </c:pt>
                <c:pt idx="6">
                  <c:v>2200</c:v>
                </c:pt>
                <c:pt idx="7">
                  <c:v>3200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Дошкольное!$A$58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ЖКХ!$B$3:$I$3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Дошкольное!$B$58:$I$58</c:f>
              <c:numCache>
                <c:formatCode>_(* #,##0.00_);_(* \(#,##0.00\);_(* "-"??_);_(@_)</c:formatCode>
                <c:ptCount val="8"/>
                <c:pt idx="0">
                  <c:v>3049</c:v>
                </c:pt>
                <c:pt idx="1">
                  <c:v>2015</c:v>
                </c:pt>
                <c:pt idx="2">
                  <c:v>1027</c:v>
                </c:pt>
                <c:pt idx="3">
                  <c:v>773</c:v>
                </c:pt>
                <c:pt idx="4">
                  <c:v>805</c:v>
                </c:pt>
                <c:pt idx="5">
                  <c:v>1262</c:v>
                </c:pt>
                <c:pt idx="6">
                  <c:v>2277</c:v>
                </c:pt>
                <c:pt idx="7">
                  <c:v>2997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53376"/>
        <c:axId val="74454912"/>
      </c:lineChart>
      <c:catAx>
        <c:axId val="7445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454912"/>
        <c:crosses val="autoZero"/>
        <c:auto val="1"/>
        <c:lblAlgn val="ctr"/>
        <c:lblOffset val="100"/>
        <c:noMultiLvlLbl val="0"/>
      </c:catAx>
      <c:valAx>
        <c:axId val="7445491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4453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847914837419915"/>
          <c:y val="0.52967747822829192"/>
          <c:w val="0.11991065989616848"/>
          <c:h val="0.1250038848618754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Обеспеченность местами в дет садах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Дошкольное!$A$88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Дошкольное!$B$88:$I$88</c:f>
              <c:numCache>
                <c:formatCode>_(* #,##0.00_);_(* \(#,##0.00\);_(* "-"??_);_(@_)</c:formatCode>
                <c:ptCount val="8"/>
                <c:pt idx="0">
                  <c:v>0.56584717975678256</c:v>
                </c:pt>
                <c:pt idx="1">
                  <c:v>0.58527861700830497</c:v>
                </c:pt>
                <c:pt idx="2">
                  <c:v>0.60164325470447921</c:v>
                </c:pt>
                <c:pt idx="3">
                  <c:v>0.59518441698980973</c:v>
                </c:pt>
                <c:pt idx="4">
                  <c:v>0.59116639262987458</c:v>
                </c:pt>
                <c:pt idx="5">
                  <c:v>0.60788038482750162</c:v>
                </c:pt>
                <c:pt idx="6">
                  <c:v>0.61212868938027898</c:v>
                </c:pt>
                <c:pt idx="7">
                  <c:v>0.63573315719947154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Дошкольное!$A$89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Дошкольное!$B$89:$I$89</c:f>
              <c:numCache>
                <c:formatCode>_(* #,##0.00_);_(* \(#,##0.00\);_(* "-"??_);_(@_)</c:formatCode>
                <c:ptCount val="8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88448"/>
        <c:axId val="74490240"/>
      </c:lineChart>
      <c:catAx>
        <c:axId val="7448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490240"/>
        <c:crosses val="autoZero"/>
        <c:auto val="1"/>
        <c:lblAlgn val="ctr"/>
        <c:lblOffset val="100"/>
        <c:noMultiLvlLbl val="0"/>
      </c:catAx>
      <c:valAx>
        <c:axId val="7449024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4488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677201553983585"/>
          <c:y val="0.52981915301169624"/>
          <c:w val="0.12146601034095562"/>
          <c:h val="0.13024720844870871"/>
        </c:manualLayout>
      </c:layout>
      <c:overlay val="0"/>
    </c:legend>
    <c:plotVisOnly val="1"/>
    <c:dispBlanksAs val="gap"/>
    <c:showDLblsOverMax val="0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</xdr:row>
      <xdr:rowOff>76200</xdr:rowOff>
    </xdr:from>
    <xdr:to>
      <xdr:col>6</xdr:col>
      <xdr:colOff>342900</xdr:colOff>
      <xdr:row>23</xdr:row>
      <xdr:rowOff>190500</xdr:rowOff>
    </xdr:to>
    <xdr:graphicFrame macro="">
      <xdr:nvGraphicFramePr>
        <xdr:cNvPr id="102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1432560</xdr:colOff>
      <xdr:row>35</xdr:row>
      <xdr:rowOff>0</xdr:rowOff>
    </xdr:from>
    <xdr:to>
      <xdr:col>5</xdr:col>
      <xdr:colOff>640080</xdr:colOff>
      <xdr:row>52</xdr:row>
      <xdr:rowOff>121920</xdr:rowOff>
    </xdr:to>
    <xdr:graphicFrame macro="">
      <xdr:nvGraphicFramePr>
        <xdr:cNvPr id="1026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152400</xdr:rowOff>
    </xdr:from>
    <xdr:to>
      <xdr:col>6</xdr:col>
      <xdr:colOff>868680</xdr:colOff>
      <xdr:row>78</xdr:row>
      <xdr:rowOff>83820</xdr:rowOff>
    </xdr:to>
    <xdr:graphicFrame macro="">
      <xdr:nvGraphicFramePr>
        <xdr:cNvPr id="1027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487680</xdr:colOff>
      <xdr:row>92</xdr:row>
      <xdr:rowOff>7620</xdr:rowOff>
    </xdr:from>
    <xdr:to>
      <xdr:col>8</xdr:col>
      <xdr:colOff>350520</xdr:colOff>
      <xdr:row>111</xdr:row>
      <xdr:rowOff>152400</xdr:rowOff>
    </xdr:to>
    <xdr:graphicFrame macro="">
      <xdr:nvGraphicFramePr>
        <xdr:cNvPr id="1028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1036320</xdr:colOff>
      <xdr:row>34</xdr:row>
      <xdr:rowOff>106680</xdr:rowOff>
    </xdr:from>
    <xdr:to>
      <xdr:col>13</xdr:col>
      <xdr:colOff>160020</xdr:colOff>
      <xdr:row>52</xdr:row>
      <xdr:rowOff>106680</xdr:rowOff>
    </xdr:to>
    <xdr:graphicFrame macro="">
      <xdr:nvGraphicFramePr>
        <xdr:cNvPr id="1029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</xdr:row>
      <xdr:rowOff>76200</xdr:rowOff>
    </xdr:from>
    <xdr:to>
      <xdr:col>6</xdr:col>
      <xdr:colOff>342900</xdr:colOff>
      <xdr:row>23</xdr:row>
      <xdr:rowOff>190500</xdr:rowOff>
    </xdr:to>
    <xdr:graphicFrame macro="">
      <xdr:nvGraphicFramePr>
        <xdr:cNvPr id="2049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569595</xdr:colOff>
      <xdr:row>34</xdr:row>
      <xdr:rowOff>135255</xdr:rowOff>
    </xdr:from>
    <xdr:to>
      <xdr:col>6</xdr:col>
      <xdr:colOff>66675</xdr:colOff>
      <xdr:row>52</xdr:row>
      <xdr:rowOff>66675</xdr:rowOff>
    </xdr:to>
    <xdr:graphicFrame macro="">
      <xdr:nvGraphicFramePr>
        <xdr:cNvPr id="2050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6</xdr:col>
      <xdr:colOff>868680</xdr:colOff>
      <xdr:row>79</xdr:row>
      <xdr:rowOff>121920</xdr:rowOff>
    </xdr:to>
    <xdr:graphicFrame macro="">
      <xdr:nvGraphicFramePr>
        <xdr:cNvPr id="2051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624840</xdr:colOff>
      <xdr:row>92</xdr:row>
      <xdr:rowOff>30480</xdr:rowOff>
    </xdr:from>
    <xdr:to>
      <xdr:col>7</xdr:col>
      <xdr:colOff>274320</xdr:colOff>
      <xdr:row>110</xdr:row>
      <xdr:rowOff>76200</xdr:rowOff>
    </xdr:to>
    <xdr:graphicFrame macro="">
      <xdr:nvGraphicFramePr>
        <xdr:cNvPr id="205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205740</xdr:colOff>
      <xdr:row>34</xdr:row>
      <xdr:rowOff>152400</xdr:rowOff>
    </xdr:from>
    <xdr:to>
      <xdr:col>11</xdr:col>
      <xdr:colOff>495300</xdr:colOff>
      <xdr:row>52</xdr:row>
      <xdr:rowOff>99060</xdr:rowOff>
    </xdr:to>
    <xdr:graphicFrame macro="">
      <xdr:nvGraphicFramePr>
        <xdr:cNvPr id="2053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</xdr:row>
      <xdr:rowOff>76200</xdr:rowOff>
    </xdr:from>
    <xdr:to>
      <xdr:col>6</xdr:col>
      <xdr:colOff>342900</xdr:colOff>
      <xdr:row>23</xdr:row>
      <xdr:rowOff>190500</xdr:rowOff>
    </xdr:to>
    <xdr:graphicFrame macro="">
      <xdr:nvGraphicFramePr>
        <xdr:cNvPr id="3073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</xdr:colOff>
      <xdr:row>35</xdr:row>
      <xdr:rowOff>30480</xdr:rowOff>
    </xdr:from>
    <xdr:to>
      <xdr:col>7</xdr:col>
      <xdr:colOff>914400</xdr:colOff>
      <xdr:row>51</xdr:row>
      <xdr:rowOff>106680</xdr:rowOff>
    </xdr:to>
    <xdr:graphicFrame macro="">
      <xdr:nvGraphicFramePr>
        <xdr:cNvPr id="3074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6</xdr:col>
      <xdr:colOff>868680</xdr:colOff>
      <xdr:row>79</xdr:row>
      <xdr:rowOff>121920</xdr:rowOff>
    </xdr:to>
    <xdr:graphicFrame macro="">
      <xdr:nvGraphicFramePr>
        <xdr:cNvPr id="3075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1036320</xdr:colOff>
      <xdr:row>91</xdr:row>
      <xdr:rowOff>121920</xdr:rowOff>
    </xdr:from>
    <xdr:to>
      <xdr:col>6</xdr:col>
      <xdr:colOff>1036320</xdr:colOff>
      <xdr:row>110</xdr:row>
      <xdr:rowOff>15240</xdr:rowOff>
    </xdr:to>
    <xdr:graphicFrame macro="">
      <xdr:nvGraphicFramePr>
        <xdr:cNvPr id="3076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182880</xdr:colOff>
      <xdr:row>34</xdr:row>
      <xdr:rowOff>152400</xdr:rowOff>
    </xdr:from>
    <xdr:to>
      <xdr:col>15</xdr:col>
      <xdr:colOff>83820</xdr:colOff>
      <xdr:row>51</xdr:row>
      <xdr:rowOff>121920</xdr:rowOff>
    </xdr:to>
    <xdr:graphicFrame macro="">
      <xdr:nvGraphicFramePr>
        <xdr:cNvPr id="3077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</xdr:row>
      <xdr:rowOff>76200</xdr:rowOff>
    </xdr:from>
    <xdr:to>
      <xdr:col>6</xdr:col>
      <xdr:colOff>342900</xdr:colOff>
      <xdr:row>23</xdr:row>
      <xdr:rowOff>190500</xdr:rowOff>
    </xdr:to>
    <xdr:graphicFrame macro="">
      <xdr:nvGraphicFramePr>
        <xdr:cNvPr id="4097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35</xdr:row>
      <xdr:rowOff>99060</xdr:rowOff>
    </xdr:from>
    <xdr:to>
      <xdr:col>6</xdr:col>
      <xdr:colOff>342900</xdr:colOff>
      <xdr:row>53</xdr:row>
      <xdr:rowOff>30480</xdr:rowOff>
    </xdr:to>
    <xdr:graphicFrame macro="">
      <xdr:nvGraphicFramePr>
        <xdr:cNvPr id="4098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6</xdr:col>
      <xdr:colOff>868680</xdr:colOff>
      <xdr:row>79</xdr:row>
      <xdr:rowOff>121920</xdr:rowOff>
    </xdr:to>
    <xdr:graphicFrame macro="">
      <xdr:nvGraphicFramePr>
        <xdr:cNvPr id="4099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922020</xdr:colOff>
      <xdr:row>91</xdr:row>
      <xdr:rowOff>121920</xdr:rowOff>
    </xdr:from>
    <xdr:to>
      <xdr:col>7</xdr:col>
      <xdr:colOff>495300</xdr:colOff>
      <xdr:row>109</xdr:row>
      <xdr:rowOff>190500</xdr:rowOff>
    </xdr:to>
    <xdr:graphicFrame macro="">
      <xdr:nvGraphicFramePr>
        <xdr:cNvPr id="4100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472440</xdr:colOff>
      <xdr:row>35</xdr:row>
      <xdr:rowOff>121920</xdr:rowOff>
    </xdr:from>
    <xdr:to>
      <xdr:col>12</xdr:col>
      <xdr:colOff>571500</xdr:colOff>
      <xdr:row>53</xdr:row>
      <xdr:rowOff>30480</xdr:rowOff>
    </xdr:to>
    <xdr:graphicFrame macro="">
      <xdr:nvGraphicFramePr>
        <xdr:cNvPr id="4101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</xdr:row>
      <xdr:rowOff>76200</xdr:rowOff>
    </xdr:from>
    <xdr:to>
      <xdr:col>6</xdr:col>
      <xdr:colOff>342900</xdr:colOff>
      <xdr:row>23</xdr:row>
      <xdr:rowOff>190500</xdr:rowOff>
    </xdr:to>
    <xdr:graphicFrame macro="">
      <xdr:nvGraphicFramePr>
        <xdr:cNvPr id="5121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800100</xdr:colOff>
      <xdr:row>34</xdr:row>
      <xdr:rowOff>76200</xdr:rowOff>
    </xdr:from>
    <xdr:to>
      <xdr:col>6</xdr:col>
      <xdr:colOff>304800</xdr:colOff>
      <xdr:row>52</xdr:row>
      <xdr:rowOff>7620</xdr:rowOff>
    </xdr:to>
    <xdr:graphicFrame macro="">
      <xdr:nvGraphicFramePr>
        <xdr:cNvPr id="5122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6</xdr:col>
      <xdr:colOff>868680</xdr:colOff>
      <xdr:row>79</xdr:row>
      <xdr:rowOff>121920</xdr:rowOff>
    </xdr:to>
    <xdr:graphicFrame macro="">
      <xdr:nvGraphicFramePr>
        <xdr:cNvPr id="5123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640080</xdr:colOff>
      <xdr:row>90</xdr:row>
      <xdr:rowOff>182880</xdr:rowOff>
    </xdr:from>
    <xdr:to>
      <xdr:col>7</xdr:col>
      <xdr:colOff>487680</xdr:colOff>
      <xdr:row>110</xdr:row>
      <xdr:rowOff>167640</xdr:rowOff>
    </xdr:to>
    <xdr:graphicFrame macro="">
      <xdr:nvGraphicFramePr>
        <xdr:cNvPr id="5124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716280</xdr:colOff>
      <xdr:row>34</xdr:row>
      <xdr:rowOff>121920</xdr:rowOff>
    </xdr:from>
    <xdr:to>
      <xdr:col>13</xdr:col>
      <xdr:colOff>411480</xdr:colOff>
      <xdr:row>52</xdr:row>
      <xdr:rowOff>7620</xdr:rowOff>
    </xdr:to>
    <xdr:graphicFrame macro="">
      <xdr:nvGraphicFramePr>
        <xdr:cNvPr id="5125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</xdr:row>
      <xdr:rowOff>76200</xdr:rowOff>
    </xdr:from>
    <xdr:to>
      <xdr:col>6</xdr:col>
      <xdr:colOff>342900</xdr:colOff>
      <xdr:row>23</xdr:row>
      <xdr:rowOff>190500</xdr:rowOff>
    </xdr:to>
    <xdr:graphicFrame macro="">
      <xdr:nvGraphicFramePr>
        <xdr:cNvPr id="614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34</xdr:row>
      <xdr:rowOff>38100</xdr:rowOff>
    </xdr:from>
    <xdr:to>
      <xdr:col>6</xdr:col>
      <xdr:colOff>350520</xdr:colOff>
      <xdr:row>51</xdr:row>
      <xdr:rowOff>167640</xdr:rowOff>
    </xdr:to>
    <xdr:graphicFrame macro="">
      <xdr:nvGraphicFramePr>
        <xdr:cNvPr id="6146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6</xdr:col>
      <xdr:colOff>868680</xdr:colOff>
      <xdr:row>79</xdr:row>
      <xdr:rowOff>121920</xdr:rowOff>
    </xdr:to>
    <xdr:graphicFrame macro="">
      <xdr:nvGraphicFramePr>
        <xdr:cNvPr id="6147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579120</xdr:colOff>
      <xdr:row>91</xdr:row>
      <xdr:rowOff>144780</xdr:rowOff>
    </xdr:from>
    <xdr:to>
      <xdr:col>7</xdr:col>
      <xdr:colOff>693420</xdr:colOff>
      <xdr:row>112</xdr:row>
      <xdr:rowOff>190500</xdr:rowOff>
    </xdr:to>
    <xdr:graphicFrame macro="">
      <xdr:nvGraphicFramePr>
        <xdr:cNvPr id="6148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480060</xdr:colOff>
      <xdr:row>34</xdr:row>
      <xdr:rowOff>45720</xdr:rowOff>
    </xdr:from>
    <xdr:to>
      <xdr:col>13</xdr:col>
      <xdr:colOff>144780</xdr:colOff>
      <xdr:row>51</xdr:row>
      <xdr:rowOff>152400</xdr:rowOff>
    </xdr:to>
    <xdr:graphicFrame macro="">
      <xdr:nvGraphicFramePr>
        <xdr:cNvPr id="6149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</xdr:row>
      <xdr:rowOff>76200</xdr:rowOff>
    </xdr:from>
    <xdr:to>
      <xdr:col>6</xdr:col>
      <xdr:colOff>342900</xdr:colOff>
      <xdr:row>23</xdr:row>
      <xdr:rowOff>190500</xdr:rowOff>
    </xdr:to>
    <xdr:graphicFrame macro="">
      <xdr:nvGraphicFramePr>
        <xdr:cNvPr id="7169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34</xdr:row>
      <xdr:rowOff>106680</xdr:rowOff>
    </xdr:from>
    <xdr:to>
      <xdr:col>6</xdr:col>
      <xdr:colOff>350520</xdr:colOff>
      <xdr:row>52</xdr:row>
      <xdr:rowOff>38100</xdr:rowOff>
    </xdr:to>
    <xdr:graphicFrame macro="">
      <xdr:nvGraphicFramePr>
        <xdr:cNvPr id="7170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6</xdr:col>
      <xdr:colOff>868680</xdr:colOff>
      <xdr:row>79</xdr:row>
      <xdr:rowOff>121920</xdr:rowOff>
    </xdr:to>
    <xdr:graphicFrame macro="">
      <xdr:nvGraphicFramePr>
        <xdr:cNvPr id="7171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922020</xdr:colOff>
      <xdr:row>92</xdr:row>
      <xdr:rowOff>83820</xdr:rowOff>
    </xdr:from>
    <xdr:to>
      <xdr:col>7</xdr:col>
      <xdr:colOff>495300</xdr:colOff>
      <xdr:row>110</xdr:row>
      <xdr:rowOff>53340</xdr:rowOff>
    </xdr:to>
    <xdr:graphicFrame macro="">
      <xdr:nvGraphicFramePr>
        <xdr:cNvPr id="717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609600</xdr:colOff>
      <xdr:row>34</xdr:row>
      <xdr:rowOff>129540</xdr:rowOff>
    </xdr:from>
    <xdr:to>
      <xdr:col>12</xdr:col>
      <xdr:colOff>579120</xdr:colOff>
      <xdr:row>52</xdr:row>
      <xdr:rowOff>7620</xdr:rowOff>
    </xdr:to>
    <xdr:graphicFrame macro="">
      <xdr:nvGraphicFramePr>
        <xdr:cNvPr id="7173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72;&#1085;&#1085;&#1099;&#1077;%20&#1087;&#1086;%20&#1086;&#1090;&#1088;&#1072;&#1089;&#1083;&#1103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86;&#1076;&#1077;&#1083;&#1100;_&#1057;&#1086;&#1094;_&#1089;&#1092;&#1077;&#1088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ощности"/>
      <sheetName val="Обеспеченность"/>
      <sheetName val="Эксплозатраты"/>
      <sheetName val="Число занятых в отрасли"/>
      <sheetName val="Заработная плата"/>
      <sheetName val="Плата населения"/>
      <sheetName val="Кап вложения"/>
      <sheetName val="Стоимость ввода за единицу"/>
      <sheetName val="Демография"/>
    </sheetNames>
    <sheetDataSet>
      <sheetData sheetId="0">
        <row r="3">
          <cell r="E3">
            <v>21169000</v>
          </cell>
          <cell r="F3">
            <v>21239000</v>
          </cell>
          <cell r="G3">
            <v>21391000</v>
          </cell>
          <cell r="H3">
            <v>21475000</v>
          </cell>
          <cell r="I3">
            <v>21540000</v>
          </cell>
          <cell r="J3">
            <v>21660000</v>
          </cell>
          <cell r="K3">
            <v>21856000</v>
          </cell>
          <cell r="L3">
            <v>21796000</v>
          </cell>
        </row>
        <row r="4">
          <cell r="E4">
            <v>40900</v>
          </cell>
          <cell r="F4">
            <v>43200</v>
          </cell>
          <cell r="G4">
            <v>45400</v>
          </cell>
          <cell r="H4">
            <v>46200</v>
          </cell>
          <cell r="I4">
            <v>47100</v>
          </cell>
          <cell r="J4">
            <v>49600</v>
          </cell>
          <cell r="K4">
            <v>51600</v>
          </cell>
          <cell r="L4">
            <v>53900</v>
          </cell>
        </row>
        <row r="5">
          <cell r="E5">
            <v>198878</v>
          </cell>
          <cell r="F5">
            <v>190332</v>
          </cell>
          <cell r="G5">
            <v>183772</v>
          </cell>
          <cell r="H5">
            <v>179224</v>
          </cell>
          <cell r="I5">
            <v>175880</v>
          </cell>
          <cell r="J5">
            <v>173763</v>
          </cell>
          <cell r="K5">
            <v>171985</v>
          </cell>
          <cell r="L5">
            <v>171885</v>
          </cell>
        </row>
        <row r="6">
          <cell r="E6">
            <v>15560</v>
          </cell>
          <cell r="F6">
            <v>15387</v>
          </cell>
          <cell r="G6">
            <v>14147</v>
          </cell>
          <cell r="H6">
            <v>13063</v>
          </cell>
          <cell r="I6">
            <v>12898</v>
          </cell>
          <cell r="J6">
            <v>12236</v>
          </cell>
          <cell r="K6">
            <v>12237</v>
          </cell>
          <cell r="L6">
            <v>12138</v>
          </cell>
        </row>
        <row r="7">
          <cell r="E7">
            <v>25612</v>
          </cell>
          <cell r="F7">
            <v>26676</v>
          </cell>
          <cell r="G7">
            <v>28354</v>
          </cell>
          <cell r="H7">
            <v>26739</v>
          </cell>
          <cell r="I7">
            <v>27400</v>
          </cell>
          <cell r="J7">
            <v>28452</v>
          </cell>
          <cell r="K7">
            <v>28500</v>
          </cell>
          <cell r="L7">
            <v>26880</v>
          </cell>
        </row>
        <row r="8">
          <cell r="E8">
            <v>125500</v>
          </cell>
          <cell r="F8">
            <v>129500</v>
          </cell>
          <cell r="G8">
            <v>133000</v>
          </cell>
          <cell r="H8">
            <v>135000</v>
          </cell>
          <cell r="I8">
            <v>138500</v>
          </cell>
          <cell r="J8">
            <v>145425</v>
          </cell>
          <cell r="K8">
            <v>152696.25</v>
          </cell>
          <cell r="L8">
            <v>160331.0625</v>
          </cell>
        </row>
        <row r="9">
          <cell r="E9">
            <v>125500</v>
          </cell>
          <cell r="F9">
            <v>129500</v>
          </cell>
          <cell r="G9">
            <v>129763</v>
          </cell>
          <cell r="H9">
            <v>130922</v>
          </cell>
          <cell r="I9">
            <v>138500</v>
          </cell>
          <cell r="J9">
            <v>146390</v>
          </cell>
          <cell r="K9">
            <v>153709.5</v>
          </cell>
          <cell r="L9">
            <v>161394.97500000001</v>
          </cell>
        </row>
        <row r="24">
          <cell r="E24">
            <v>133673</v>
          </cell>
          <cell r="F24">
            <v>175310</v>
          </cell>
          <cell r="G24">
            <v>194042</v>
          </cell>
          <cell r="H24">
            <v>189539</v>
          </cell>
          <cell r="I24">
            <v>198002</v>
          </cell>
          <cell r="J24">
            <v>174200</v>
          </cell>
          <cell r="K24">
            <v>215500</v>
          </cell>
          <cell r="L24">
            <v>178300</v>
          </cell>
        </row>
        <row r="25">
          <cell r="E25">
            <v>3000</v>
          </cell>
          <cell r="F25">
            <v>2000</v>
          </cell>
          <cell r="G25">
            <v>1000</v>
          </cell>
          <cell r="H25">
            <v>800</v>
          </cell>
          <cell r="I25">
            <v>800</v>
          </cell>
          <cell r="J25">
            <v>1200</v>
          </cell>
          <cell r="K25">
            <v>2200</v>
          </cell>
          <cell r="L25">
            <v>3200</v>
          </cell>
        </row>
        <row r="26">
          <cell r="E26">
            <v>1850</v>
          </cell>
          <cell r="F26">
            <v>1847</v>
          </cell>
          <cell r="G26">
            <v>440</v>
          </cell>
          <cell r="H26">
            <v>1822</v>
          </cell>
          <cell r="I26">
            <v>1200</v>
          </cell>
          <cell r="J26">
            <v>1000</v>
          </cell>
          <cell r="K26">
            <v>700</v>
          </cell>
          <cell r="L26">
            <v>1000</v>
          </cell>
        </row>
        <row r="27">
          <cell r="E27">
            <v>100</v>
          </cell>
          <cell r="F27">
            <v>90</v>
          </cell>
          <cell r="G27">
            <v>80</v>
          </cell>
          <cell r="H27">
            <v>150</v>
          </cell>
          <cell r="I27">
            <v>200</v>
          </cell>
          <cell r="J27">
            <v>500</v>
          </cell>
          <cell r="K27">
            <v>1200</v>
          </cell>
          <cell r="L27">
            <v>1100</v>
          </cell>
        </row>
        <row r="28">
          <cell r="E28">
            <v>1500</v>
          </cell>
          <cell r="F28">
            <v>1500</v>
          </cell>
          <cell r="G28">
            <v>1000</v>
          </cell>
          <cell r="H28">
            <v>700</v>
          </cell>
          <cell r="I28">
            <v>1100</v>
          </cell>
          <cell r="J28">
            <v>100</v>
          </cell>
          <cell r="K28">
            <v>100</v>
          </cell>
          <cell r="L28">
            <v>110</v>
          </cell>
        </row>
        <row r="29">
          <cell r="E29">
            <v>4000</v>
          </cell>
          <cell r="F29">
            <v>3500</v>
          </cell>
          <cell r="G29">
            <v>2000</v>
          </cell>
          <cell r="H29">
            <v>3500</v>
          </cell>
          <cell r="I29">
            <v>6925</v>
          </cell>
          <cell r="J29">
            <v>7271.25</v>
          </cell>
          <cell r="K29">
            <v>7634.8125</v>
          </cell>
          <cell r="L29">
            <v>5000</v>
          </cell>
        </row>
        <row r="30">
          <cell r="E30">
            <v>4000</v>
          </cell>
          <cell r="F30">
            <v>263</v>
          </cell>
          <cell r="G30">
            <v>1159</v>
          </cell>
          <cell r="H30">
            <v>7578</v>
          </cell>
          <cell r="I30">
            <v>7890</v>
          </cell>
          <cell r="J30">
            <v>7319.5</v>
          </cell>
          <cell r="K30">
            <v>7685.4750000000058</v>
          </cell>
          <cell r="L30">
            <v>10000</v>
          </cell>
        </row>
      </sheetData>
      <sheetData sheetId="1">
        <row r="6">
          <cell r="C6">
            <v>18.460451977401132</v>
          </cell>
          <cell r="D6">
            <v>18.845366331345144</v>
          </cell>
          <cell r="E6">
            <v>19.046722267061252</v>
          </cell>
          <cell r="F6">
            <v>19.246895807090155</v>
          </cell>
          <cell r="G6">
            <v>19.360800576992428</v>
          </cell>
          <cell r="H6">
            <v>19.422903516681693</v>
          </cell>
          <cell r="I6">
            <v>19.580546013379134</v>
          </cell>
          <cell r="J6">
            <v>19.879934509732578</v>
          </cell>
        </row>
      </sheetData>
      <sheetData sheetId="2">
        <row r="15">
          <cell r="C15">
            <v>910579866.88000011</v>
          </cell>
          <cell r="D15">
            <v>1140400749.48</v>
          </cell>
          <cell r="E15">
            <v>1612821776.6399999</v>
          </cell>
          <cell r="F15">
            <v>1653558334.8399999</v>
          </cell>
          <cell r="G15">
            <v>1853558004.1500001</v>
          </cell>
          <cell r="H15">
            <v>2188743774.0699997</v>
          </cell>
          <cell r="I15">
            <v>2084606939.8199999</v>
          </cell>
          <cell r="J15">
            <v>1646953758.3799996</v>
          </cell>
        </row>
        <row r="16">
          <cell r="C16">
            <v>316888866.94</v>
          </cell>
          <cell r="D16">
            <v>357292239.08999997</v>
          </cell>
          <cell r="E16">
            <v>617107268.13</v>
          </cell>
          <cell r="F16">
            <v>680200945.62000024</v>
          </cell>
          <cell r="G16">
            <v>409412523.68999994</v>
          </cell>
          <cell r="H16">
            <v>752150971.90999997</v>
          </cell>
          <cell r="I16">
            <v>929664884.86999989</v>
          </cell>
          <cell r="J16">
            <v>990103496.76999998</v>
          </cell>
        </row>
        <row r="17">
          <cell r="C17">
            <v>1487153023.99</v>
          </cell>
          <cell r="D17">
            <v>1679426691.2</v>
          </cell>
          <cell r="E17">
            <v>897776022.62999988</v>
          </cell>
          <cell r="F17">
            <v>1245328066.8200014</v>
          </cell>
          <cell r="G17">
            <v>2211411659.5799999</v>
          </cell>
          <cell r="H17">
            <v>2010027102.7399988</v>
          </cell>
          <cell r="I17">
            <v>12739308896.480001</v>
          </cell>
          <cell r="J17">
            <v>13330895300.34</v>
          </cell>
        </row>
        <row r="18">
          <cell r="C18">
            <v>3429919065.9199991</v>
          </cell>
          <cell r="D18">
            <v>3842847447.6499996</v>
          </cell>
          <cell r="E18">
            <v>2601346219.8299999</v>
          </cell>
          <cell r="F18">
            <v>1076904698.4799995</v>
          </cell>
          <cell r="G18">
            <v>1348740780.5699997</v>
          </cell>
          <cell r="H18">
            <v>1632337935.7799997</v>
          </cell>
          <cell r="I18">
            <v>1118136799.1800001</v>
          </cell>
          <cell r="J18">
            <v>1128464421.920002</v>
          </cell>
        </row>
        <row r="19">
          <cell r="C19">
            <v>151915102.48999998</v>
          </cell>
          <cell r="D19">
            <v>136711903.48000002</v>
          </cell>
          <cell r="E19">
            <v>430890016.92000008</v>
          </cell>
          <cell r="F19">
            <v>404513993.15999991</v>
          </cell>
          <cell r="G19">
            <v>445559511.18999994</v>
          </cell>
          <cell r="H19">
            <v>441200444.19</v>
          </cell>
          <cell r="I19">
            <v>450000000</v>
          </cell>
          <cell r="J19">
            <v>460000000</v>
          </cell>
        </row>
        <row r="20">
          <cell r="C20">
            <v>228844812.77999997</v>
          </cell>
          <cell r="D20">
            <v>241522363.45000011</v>
          </cell>
          <cell r="E20">
            <v>77677390.459999919</v>
          </cell>
          <cell r="F20">
            <v>179392590.99999994</v>
          </cell>
          <cell r="G20">
            <v>302931249.15000004</v>
          </cell>
          <cell r="H20">
            <v>452701714.75000024</v>
          </cell>
          <cell r="I20">
            <v>1441972411.1099999</v>
          </cell>
          <cell r="J20">
            <v>1698365990.3300002</v>
          </cell>
        </row>
        <row r="21">
          <cell r="C21">
            <v>216000000</v>
          </cell>
          <cell r="D21">
            <v>216030000</v>
          </cell>
          <cell r="E21">
            <v>210886404.57999995</v>
          </cell>
          <cell r="F21">
            <v>153814653.55000001</v>
          </cell>
          <cell r="G21">
            <v>137814065.22999999</v>
          </cell>
          <cell r="H21">
            <v>156370560.16000009</v>
          </cell>
          <cell r="I21">
            <v>268041089.33000004</v>
          </cell>
          <cell r="J21">
            <v>313851020.78000009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">
          <cell r="B5">
            <v>1132.8</v>
          </cell>
          <cell r="C5">
            <v>1123.3</v>
          </cell>
          <cell r="D5">
            <v>1115.0999999999999</v>
          </cell>
          <cell r="E5">
            <v>1111.4000000000001</v>
          </cell>
          <cell r="F5">
            <v>1109.2</v>
          </cell>
          <cell r="G5">
            <v>1109</v>
          </cell>
          <cell r="H5">
            <v>1106.2</v>
          </cell>
          <cell r="I5">
            <v>1099.4000000000001</v>
          </cell>
          <cell r="J5">
            <v>1095.2</v>
          </cell>
        </row>
        <row r="6">
          <cell r="C6">
            <v>72.281000000000006</v>
          </cell>
          <cell r="D6">
            <v>73.811000000000007</v>
          </cell>
          <cell r="E6">
            <v>75.459999999999994</v>
          </cell>
          <cell r="F6">
            <v>77.623000000000005</v>
          </cell>
          <cell r="G6">
            <v>79.673000000000002</v>
          </cell>
          <cell r="H6">
            <v>81.594999999999999</v>
          </cell>
          <cell r="I6">
            <v>84.296000000000006</v>
          </cell>
          <cell r="J6">
            <v>84.784000000000006</v>
          </cell>
        </row>
        <row r="7">
          <cell r="C7">
            <v>207.30099999999999</v>
          </cell>
          <cell r="D7">
            <v>196.72900000000001</v>
          </cell>
          <cell r="E7">
            <v>186.20500000000001</v>
          </cell>
          <cell r="F7">
            <v>178.25200000000001</v>
          </cell>
          <cell r="G7">
            <v>171.684</v>
          </cell>
          <cell r="H7">
            <v>168.673</v>
          </cell>
          <cell r="I7">
            <v>164.65100000000001</v>
          </cell>
          <cell r="J7">
            <v>160.673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УЛЬТ"/>
      <sheetName val="Графики-прогноз"/>
      <sheetName val="Лист1_Базовые цены"/>
      <sheetName val="Лист2_прогнозные цены"/>
      <sheetName val="рынок"/>
      <sheetName val="распределение "/>
      <sheetName val="управление"/>
      <sheetName val="Регуляторы"/>
      <sheetName val="Лист1"/>
      <sheetName val="Графики"/>
    </sheetNames>
    <sheetDataSet>
      <sheetData sheetId="0" refreshError="1"/>
      <sheetData sheetId="1" refreshError="1"/>
      <sheetData sheetId="2">
        <row r="7">
          <cell r="F7">
            <v>21169000</v>
          </cell>
          <cell r="G7">
            <v>21241429</v>
          </cell>
          <cell r="H7">
            <v>21387661.283999998</v>
          </cell>
          <cell r="I7">
            <v>21475591.993728001</v>
          </cell>
          <cell r="J7">
            <v>21531013.073790722</v>
          </cell>
          <cell r="K7">
            <v>21652238.982274186</v>
          </cell>
          <cell r="L7">
            <v>21822583.787362814</v>
          </cell>
          <cell r="M7">
            <v>21812319.606017236</v>
          </cell>
        </row>
        <row r="9">
          <cell r="F9">
            <v>132947</v>
          </cell>
          <cell r="G9">
            <v>173808</v>
          </cell>
          <cell r="H9">
            <v>194474</v>
          </cell>
          <cell r="I9">
            <v>190616</v>
          </cell>
          <cell r="J9">
            <v>195145</v>
          </cell>
          <cell r="K9">
            <v>175906</v>
          </cell>
          <cell r="L9">
            <v>213894</v>
          </cell>
          <cell r="M9">
            <v>190141</v>
          </cell>
        </row>
        <row r="17">
          <cell r="F17">
            <v>3049</v>
          </cell>
          <cell r="G17">
            <v>2015</v>
          </cell>
          <cell r="H17">
            <v>1027</v>
          </cell>
          <cell r="I17">
            <v>773</v>
          </cell>
          <cell r="J17">
            <v>805</v>
          </cell>
          <cell r="K17">
            <v>1262</v>
          </cell>
          <cell r="L17">
            <v>2277</v>
          </cell>
          <cell r="M17">
            <v>2997</v>
          </cell>
        </row>
        <row r="24">
          <cell r="F24">
            <v>198878</v>
          </cell>
          <cell r="G24">
            <v>190776.1</v>
          </cell>
          <cell r="H24">
            <v>184004.17550000001</v>
          </cell>
          <cell r="I24">
            <v>180768.09199000002</v>
          </cell>
          <cell r="J24">
            <v>176089.04923030001</v>
          </cell>
          <cell r="K24">
            <v>175725.158737997</v>
          </cell>
          <cell r="L24">
            <v>170577.06431802158</v>
          </cell>
          <cell r="M24">
            <v>162674.03403626775</v>
          </cell>
        </row>
        <row r="28">
          <cell r="F28">
            <v>1842</v>
          </cell>
          <cell r="G28">
            <v>1813</v>
          </cell>
          <cell r="H28">
            <v>444</v>
          </cell>
          <cell r="I28">
            <v>744</v>
          </cell>
          <cell r="J28">
            <v>1397</v>
          </cell>
          <cell r="K28">
            <v>50</v>
          </cell>
          <cell r="L28">
            <v>214</v>
          </cell>
          <cell r="M28">
            <v>876</v>
          </cell>
        </row>
        <row r="35">
          <cell r="F35">
            <v>15560</v>
          </cell>
          <cell r="G35">
            <v>15602.620564798397</v>
          </cell>
          <cell r="H35">
            <v>14376.397816790533</v>
          </cell>
          <cell r="I35">
            <v>13297.077304789347</v>
          </cell>
          <cell r="J35">
            <v>12930.194212597775</v>
          </cell>
          <cell r="K35">
            <v>12431.684501967888</v>
          </cell>
          <cell r="L35">
            <v>12381.100276869494</v>
          </cell>
          <cell r="M35">
            <v>12333.990249182545</v>
          </cell>
        </row>
        <row r="39">
          <cell r="F39">
            <v>200</v>
          </cell>
          <cell r="G39">
            <v>100</v>
          </cell>
          <cell r="H39">
            <v>100</v>
          </cell>
          <cell r="I39">
            <v>165</v>
          </cell>
          <cell r="J39">
            <v>148</v>
          </cell>
          <cell r="K39">
            <v>571</v>
          </cell>
          <cell r="L39">
            <v>1191</v>
          </cell>
          <cell r="M39">
            <v>1067</v>
          </cell>
        </row>
        <row r="46">
          <cell r="F46">
            <v>25612</v>
          </cell>
          <cell r="G46">
            <v>26821.043999999998</v>
          </cell>
          <cell r="H46">
            <v>28289.812433999996</v>
          </cell>
          <cell r="I46">
            <v>27048.627439279993</v>
          </cell>
          <cell r="J46">
            <v>27474.141164887194</v>
          </cell>
          <cell r="K46">
            <v>28447.770459062762</v>
          </cell>
          <cell r="L46">
            <v>28420.559879032771</v>
          </cell>
          <cell r="M46">
            <v>27049.531885081135</v>
          </cell>
        </row>
        <row r="49">
          <cell r="F49">
            <v>1542</v>
          </cell>
          <cell r="G49">
            <v>1509</v>
          </cell>
          <cell r="H49">
            <v>1022</v>
          </cell>
          <cell r="I49">
            <v>696</v>
          </cell>
          <cell r="J49">
            <v>1111</v>
          </cell>
          <cell r="K49">
            <v>120</v>
          </cell>
          <cell r="L49">
            <v>50</v>
          </cell>
          <cell r="M49">
            <v>87</v>
          </cell>
        </row>
        <row r="58">
          <cell r="F58">
            <v>125500</v>
          </cell>
          <cell r="G58">
            <v>128275</v>
          </cell>
          <cell r="H58">
            <v>131475.17499999999</v>
          </cell>
          <cell r="I58">
            <v>132811.79912500002</v>
          </cell>
          <cell r="J58">
            <v>136033.17552675001</v>
          </cell>
          <cell r="K58">
            <v>142777.1091756965</v>
          </cell>
          <cell r="L58">
            <v>148693.33808393954</v>
          </cell>
          <cell r="M58">
            <v>155102.40470310015</v>
          </cell>
        </row>
        <row r="61">
          <cell r="F61">
            <v>4030</v>
          </cell>
          <cell r="G61">
            <v>3585</v>
          </cell>
          <cell r="H61">
            <v>1994</v>
          </cell>
          <cell r="I61">
            <v>3487</v>
          </cell>
          <cell r="J61">
            <v>7016</v>
          </cell>
          <cell r="K61">
            <v>7344</v>
          </cell>
          <cell r="L61">
            <v>7896</v>
          </cell>
          <cell r="M61">
            <v>4712</v>
          </cell>
        </row>
        <row r="69">
          <cell r="F69">
            <v>125500</v>
          </cell>
          <cell r="G69">
            <v>128275</v>
          </cell>
          <cell r="H69">
            <v>128353.45</v>
          </cell>
          <cell r="I69">
            <v>128754.68275000001</v>
          </cell>
          <cell r="J69">
            <v>136019.1733845</v>
          </cell>
          <cell r="K69">
            <v>143766.135037731</v>
          </cell>
          <cell r="L69">
            <v>149783.47368735369</v>
          </cell>
          <cell r="M69">
            <v>155969.63895048015</v>
          </cell>
        </row>
        <row r="72">
          <cell r="F72">
            <v>4030</v>
          </cell>
          <cell r="G72">
            <v>335</v>
          </cell>
          <cell r="H72">
            <v>1043</v>
          </cell>
          <cell r="I72">
            <v>7522</v>
          </cell>
          <cell r="J72">
            <v>8019</v>
          </cell>
          <cell r="K72">
            <v>7455</v>
          </cell>
          <cell r="L72">
            <v>7684</v>
          </cell>
          <cell r="M72">
            <v>9814</v>
          </cell>
        </row>
      </sheetData>
      <sheetData sheetId="3">
        <row r="6">
          <cell r="F6">
            <v>3997723.3119999999</v>
          </cell>
          <cell r="G6">
            <v>4889123.3570296699</v>
          </cell>
          <cell r="H6">
            <v>5867955.582852996</v>
          </cell>
          <cell r="I6">
            <v>7007234.1475985004</v>
          </cell>
          <cell r="J6">
            <v>7707776.8012107676</v>
          </cell>
          <cell r="K6">
            <v>9130882.7854666337</v>
          </cell>
          <cell r="L6">
            <v>9824039.7629310917</v>
          </cell>
          <cell r="M6">
            <v>10128182.9378621</v>
          </cell>
        </row>
        <row r="8">
          <cell r="F8">
            <v>3055252.1895224149</v>
          </cell>
          <cell r="G8">
            <v>3682964.1936907149</v>
          </cell>
          <cell r="H8">
            <v>4242886.1748318598</v>
          </cell>
          <cell r="I8">
            <v>5253285.8384537436</v>
          </cell>
          <cell r="J8">
            <v>5961121.5163566442</v>
          </cell>
          <cell r="K8">
            <v>6805197.6513715098</v>
          </cell>
          <cell r="L8">
            <v>7624972.8115806859</v>
          </cell>
          <cell r="M8">
            <v>8345418.1412938079</v>
          </cell>
        </row>
        <row r="13">
          <cell r="F13">
            <v>40900</v>
          </cell>
          <cell r="G13">
            <v>43540</v>
          </cell>
          <cell r="H13">
            <v>45250.22</v>
          </cell>
          <cell r="I13">
            <v>45824.717800000006</v>
          </cell>
          <cell r="J13">
            <v>46506.068364400009</v>
          </cell>
          <cell r="K13">
            <v>47218.056227671208</v>
          </cell>
          <cell r="L13">
            <v>48432.838171443538</v>
          </cell>
          <cell r="M13">
            <v>50661.405333272101</v>
          </cell>
        </row>
        <row r="14">
          <cell r="F14">
            <v>517851.25999999995</v>
          </cell>
          <cell r="G14">
            <v>574921.54836200003</v>
          </cell>
          <cell r="H14">
            <v>833107.02980692452</v>
          </cell>
          <cell r="I14">
            <v>961204.41795173066</v>
          </cell>
          <cell r="J14">
            <v>707559.91504491819</v>
          </cell>
          <cell r="K14">
            <v>1045387.6478586521</v>
          </cell>
          <cell r="L14">
            <v>1262301.0564856397</v>
          </cell>
          <cell r="M14">
            <v>1408768.1236271264</v>
          </cell>
        </row>
        <row r="18">
          <cell r="F18">
            <v>205242.05378973106</v>
          </cell>
          <cell r="G18">
            <v>208615.6725391651</v>
          </cell>
          <cell r="H18">
            <v>217145.67939652529</v>
          </cell>
          <cell r="I18">
            <v>258641.87787918828</v>
          </cell>
          <cell r="J18">
            <v>287869.93415926612</v>
          </cell>
          <cell r="K18">
            <v>304899.38850352808</v>
          </cell>
          <cell r="L18">
            <v>346374.77535962418</v>
          </cell>
          <cell r="M18">
            <v>396732.41837306134</v>
          </cell>
        </row>
        <row r="23">
          <cell r="F23">
            <v>2304677.8152000001</v>
          </cell>
          <cell r="G23">
            <v>2703980.1055842899</v>
          </cell>
          <cell r="H23">
            <v>2072488.8384396045</v>
          </cell>
          <cell r="I23">
            <v>2527821.9119477458</v>
          </cell>
          <cell r="J23">
            <v>3467046.7951236344</v>
          </cell>
          <cell r="K23">
            <v>3334697.2693839096</v>
          </cell>
          <cell r="L23">
            <v>14549681.201817384</v>
          </cell>
          <cell r="M23">
            <v>14936288.688019773</v>
          </cell>
        </row>
        <row r="27">
          <cell r="F27">
            <v>809846.35656030325</v>
          </cell>
          <cell r="G27">
            <v>958271.8794054162</v>
          </cell>
          <cell r="H27">
            <v>1135196.4734709468</v>
          </cell>
          <cell r="I27">
            <v>1271360.6919418541</v>
          </cell>
          <cell r="J27">
            <v>1264499.398158594</v>
          </cell>
          <cell r="K27">
            <v>1316194.625460078</v>
          </cell>
          <cell r="L27">
            <v>1495078.9518485109</v>
          </cell>
          <cell r="M27">
            <v>1561262.2082174469</v>
          </cell>
        </row>
        <row r="32">
          <cell r="F32">
            <v>3589614.1999999997</v>
          </cell>
          <cell r="G32">
            <v>4252787.9542679349</v>
          </cell>
          <cell r="H32">
            <v>3113947.3132673013</v>
          </cell>
          <cell r="I32">
            <v>1590849.5498618162</v>
          </cell>
          <cell r="J32">
            <v>1990389.9448457144</v>
          </cell>
          <cell r="K32">
            <v>2359133.1292728879</v>
          </cell>
          <cell r="L32">
            <v>1936125.5565438024</v>
          </cell>
          <cell r="M32">
            <v>1973739.5966344902</v>
          </cell>
        </row>
        <row r="36">
          <cell r="F36">
            <v>193639.56041131107</v>
          </cell>
          <cell r="G36">
            <v>305286.43452187465</v>
          </cell>
          <cell r="H36">
            <v>411403.46474269486</v>
          </cell>
          <cell r="I36">
            <v>488836.6505675537</v>
          </cell>
          <cell r="J36">
            <v>605903.92654057161</v>
          </cell>
          <cell r="K36">
            <v>698109.87883102905</v>
          </cell>
          <cell r="L36">
            <v>838422.17271993263</v>
          </cell>
          <cell r="M36">
            <v>914579.01847126195</v>
          </cell>
        </row>
        <row r="41">
          <cell r="F41">
            <v>439706.81599999999</v>
          </cell>
          <cell r="G41">
            <v>454880.56123087194</v>
          </cell>
          <cell r="H41">
            <v>857865.65704467369</v>
          </cell>
          <cell r="I41">
            <v>882565.03426563041</v>
          </cell>
          <cell r="J41">
            <v>1057297.6209550046</v>
          </cell>
          <cell r="K41">
            <v>1139677.0324450107</v>
          </cell>
          <cell r="L41">
            <v>1279430.1218266645</v>
          </cell>
          <cell r="M41">
            <v>1312767.7533331839</v>
          </cell>
        </row>
        <row r="45">
          <cell r="F45">
            <v>290077.00687177881</v>
          </cell>
          <cell r="G45">
            <v>302306.0520537406</v>
          </cell>
          <cell r="H45">
            <v>403390.72460684122</v>
          </cell>
          <cell r="I45">
            <v>485152.7776954252</v>
          </cell>
          <cell r="J45">
            <v>605233.01781654905</v>
          </cell>
          <cell r="K45">
            <v>686114.60746534623</v>
          </cell>
          <cell r="L45">
            <v>825266.47240065923</v>
          </cell>
          <cell r="M45">
            <v>860073.25964109413</v>
          </cell>
        </row>
        <row r="51">
          <cell r="F51">
            <v>309721.45</v>
          </cell>
          <cell r="G51">
            <v>365177.11183625</v>
          </cell>
          <cell r="H51">
            <v>218329.04604963408</v>
          </cell>
          <cell r="I51">
            <v>330170.93010414159</v>
          </cell>
          <cell r="J51">
            <v>535675.99723214877</v>
          </cell>
          <cell r="K51">
            <v>692414.86148757057</v>
          </cell>
          <cell r="L51">
            <v>1761537.3524741437</v>
          </cell>
          <cell r="M51">
            <v>2034440.3163366984</v>
          </cell>
        </row>
        <row r="55">
          <cell r="F55">
            <v>83466.772908366533</v>
          </cell>
          <cell r="G55">
            <v>119367.71217831378</v>
          </cell>
          <cell r="H55">
            <v>134522.6201340952</v>
          </cell>
          <cell r="I55">
            <v>148217.49748512331</v>
          </cell>
          <cell r="J55">
            <v>224955.08860553778</v>
          </cell>
          <cell r="K55">
            <v>247507.4294194981</v>
          </cell>
          <cell r="L55">
            <v>269503.06631935394</v>
          </cell>
          <cell r="M55">
            <v>307825.68169225083</v>
          </cell>
        </row>
        <row r="61">
          <cell r="F61">
            <v>228924.55</v>
          </cell>
          <cell r="G61">
            <v>248631.22508</v>
          </cell>
          <cell r="H61">
            <v>240946.60875437205</v>
          </cell>
          <cell r="I61">
            <v>184048.82579989612</v>
          </cell>
          <cell r="J61">
            <v>170424.81881318954</v>
          </cell>
          <cell r="K61">
            <v>212194.73192509729</v>
          </cell>
          <cell r="L61">
            <v>319401.35096192331</v>
          </cell>
          <cell r="M61">
            <v>384613.33578931098</v>
          </cell>
        </row>
        <row r="65">
          <cell r="F65">
            <v>14086.629482071712</v>
          </cell>
          <cell r="G65">
            <v>20057.980273500591</v>
          </cell>
          <cell r="H65">
            <v>23600.057921687629</v>
          </cell>
          <cell r="I65">
            <v>27793.45539251815</v>
          </cell>
          <cell r="J65">
            <v>30954.264794999704</v>
          </cell>
          <cell r="K65">
            <v>53607.306310818822</v>
          </cell>
          <cell r="L65">
            <v>57824.274677000918</v>
          </cell>
          <cell r="M65">
            <v>65932.642427118626</v>
          </cell>
        </row>
      </sheetData>
      <sheetData sheetId="4" refreshError="1"/>
      <sheetData sheetId="5">
        <row r="69">
          <cell r="C69">
            <v>18.666116444329226</v>
          </cell>
          <cell r="D69">
            <v>18.883401948486629</v>
          </cell>
          <cell r="E69">
            <v>19.147139596926092</v>
          </cell>
          <cell r="F69">
            <v>19.305777094520636</v>
          </cell>
          <cell r="G69">
            <v>19.462693204278811</v>
          </cell>
          <cell r="H69">
            <v>19.690727474203889</v>
          </cell>
          <cell r="I69">
            <v>19.916568209695001</v>
          </cell>
          <cell r="J69">
            <v>19.997854292496182</v>
          </cell>
        </row>
        <row r="70">
          <cell r="C70">
            <v>0.57395453269716534</v>
          </cell>
          <cell r="D70">
            <v>0.6023713008951177</v>
          </cell>
          <cell r="E70">
            <v>0.61305523566948017</v>
          </cell>
          <cell r="F70">
            <v>0.60727163795388295</v>
          </cell>
          <cell r="G70">
            <v>0.59912742826739507</v>
          </cell>
          <cell r="H70">
            <v>0.59264815216787636</v>
          </cell>
          <cell r="I70">
            <v>0.59357605455534701</v>
          </cell>
          <cell r="J70">
            <v>0.60099417924067688</v>
          </cell>
        </row>
        <row r="71">
          <cell r="C71">
            <v>0.91611274638512319</v>
          </cell>
          <cell r="D71">
            <v>0.92028547860357657</v>
          </cell>
          <cell r="E71">
            <v>0.93531800344636529</v>
          </cell>
          <cell r="F71">
            <v>0.97080149292446505</v>
          </cell>
          <cell r="G71">
            <v>0.98786576997901843</v>
          </cell>
          <cell r="H71">
            <v>1.0235383538244507</v>
          </cell>
          <cell r="I71">
            <v>1.0112884950052563</v>
          </cell>
          <cell r="J71">
            <v>0.98799299145627872</v>
          </cell>
        </row>
        <row r="72">
          <cell r="C72">
            <v>1.3720287773336613E-2</v>
          </cell>
          <cell r="D72">
            <v>1.3870561889918592E-2</v>
          </cell>
          <cell r="E72">
            <v>1.2870359795016842E-2</v>
          </cell>
          <cell r="F72">
            <v>1.1953589476362061E-2</v>
          </cell>
          <cell r="G72">
            <v>1.1688089277037701E-2</v>
          </cell>
          <cell r="H72">
            <v>1.1305478005019833E-2</v>
          </cell>
          <cell r="I72">
            <v>1.1299717328529246E-2</v>
          </cell>
          <cell r="J72">
            <v>1.1307983025344009E-2</v>
          </cell>
        </row>
        <row r="73">
          <cell r="C73">
            <v>2.2583805298888007E-2</v>
          </cell>
          <cell r="D73">
            <v>2.3843619679732732E-2</v>
          </cell>
          <cell r="E73">
            <v>2.5326237434378732E-2</v>
          </cell>
          <cell r="F73">
            <v>2.4315733517752725E-2</v>
          </cell>
          <cell r="G73">
            <v>2.4834910401598881E-2</v>
          </cell>
          <cell r="H73">
            <v>2.5870640713724392E-2</v>
          </cell>
          <cell r="I73">
            <v>2.5938267663623959E-2</v>
          </cell>
          <cell r="J73">
            <v>2.4799407265647173E-2</v>
          </cell>
        </row>
        <row r="74">
          <cell r="C74">
            <v>0.11066170408443091</v>
          </cell>
          <cell r="D74">
            <v>0.11403509551744952</v>
          </cell>
          <cell r="E74">
            <v>0.11770214124059099</v>
          </cell>
          <cell r="F74">
            <v>0.11939298298171869</v>
          </cell>
          <cell r="G74">
            <v>0.12296550802357652</v>
          </cell>
          <cell r="H74">
            <v>0.12984269888369804</v>
          </cell>
          <cell r="I74">
            <v>0.13570624996252581</v>
          </cell>
          <cell r="J74">
            <v>0.14220015778664455</v>
          </cell>
        </row>
        <row r="75">
          <cell r="C75">
            <v>0.11066170408443091</v>
          </cell>
          <cell r="D75">
            <v>0.11403509551744952</v>
          </cell>
          <cell r="E75">
            <v>0.11490744089610175</v>
          </cell>
          <cell r="F75">
            <v>0.11574578273666118</v>
          </cell>
          <cell r="G75">
            <v>0.12295285096011738</v>
          </cell>
          <cell r="H75">
            <v>0.13074212728600801</v>
          </cell>
          <cell r="I75">
            <v>0.13670117156827022</v>
          </cell>
          <cell r="J75">
            <v>0.14299525085468226</v>
          </cell>
        </row>
        <row r="677">
          <cell r="C677">
            <v>3997723.3119999999</v>
          </cell>
          <cell r="D677">
            <v>4889123.3570296699</v>
          </cell>
          <cell r="E677">
            <v>5867955.582852996</v>
          </cell>
          <cell r="F677">
            <v>7007234.1475985004</v>
          </cell>
          <cell r="G677">
            <v>7707776.8012107676</v>
          </cell>
          <cell r="H677">
            <v>9130882.7854666337</v>
          </cell>
          <cell r="I677">
            <v>8257540.100730177</v>
          </cell>
          <cell r="J677">
            <v>10128182.9378621</v>
          </cell>
        </row>
        <row r="678">
          <cell r="C678">
            <v>517851.25999999995</v>
          </cell>
          <cell r="D678">
            <v>574921.54836200003</v>
          </cell>
          <cell r="E678">
            <v>833107.02980692452</v>
          </cell>
          <cell r="F678">
            <v>961204.41795173066</v>
          </cell>
          <cell r="G678">
            <v>707559.91504491819</v>
          </cell>
          <cell r="H678">
            <v>1045387.6478586518</v>
          </cell>
          <cell r="I678">
            <v>1262301.0564856397</v>
          </cell>
          <cell r="J678">
            <v>1408768.1236271264</v>
          </cell>
        </row>
        <row r="679">
          <cell r="C679">
            <v>2304677.8152000001</v>
          </cell>
          <cell r="D679">
            <v>2703980.1055842899</v>
          </cell>
          <cell r="E679">
            <v>2072488.8384396045</v>
          </cell>
          <cell r="F679">
            <v>2527821.9119477458</v>
          </cell>
          <cell r="G679">
            <v>3467046.7951236344</v>
          </cell>
          <cell r="H679">
            <v>2396190.2529963171</v>
          </cell>
          <cell r="I679">
            <v>7012664.0327338437</v>
          </cell>
          <cell r="J679">
            <v>6618415.0868652854</v>
          </cell>
        </row>
        <row r="680">
          <cell r="C680">
            <v>3579351.5299041537</v>
          </cell>
          <cell r="D680">
            <v>4252787.9542679349</v>
          </cell>
          <cell r="E680">
            <v>2797615.2511552582</v>
          </cell>
          <cell r="F680">
            <v>1590849.5498618167</v>
          </cell>
          <cell r="G680">
            <v>1137022.1277935612</v>
          </cell>
          <cell r="H680">
            <v>2359133.1292728879</v>
          </cell>
          <cell r="I680">
            <v>1936125.5565438024</v>
          </cell>
          <cell r="J680">
            <v>1973739.5966344902</v>
          </cell>
        </row>
        <row r="681">
          <cell r="C681">
            <v>439706.81599999999</v>
          </cell>
          <cell r="D681">
            <v>454880.56123087194</v>
          </cell>
          <cell r="E681">
            <v>857865.65704467369</v>
          </cell>
          <cell r="F681">
            <v>882565.03426563041</v>
          </cell>
          <cell r="G681">
            <v>1057297.6209550046</v>
          </cell>
          <cell r="H681">
            <v>1135250.8594430126</v>
          </cell>
          <cell r="I681">
            <v>855157.74262660451</v>
          </cell>
          <cell r="J681">
            <v>845274.96915758657</v>
          </cell>
        </row>
        <row r="682">
          <cell r="C682">
            <v>309721.45</v>
          </cell>
          <cell r="D682">
            <v>365177.11183625</v>
          </cell>
          <cell r="E682">
            <v>218329.04604963408</v>
          </cell>
          <cell r="F682">
            <v>330170.93010414159</v>
          </cell>
          <cell r="G682">
            <v>535675.99723214877</v>
          </cell>
          <cell r="H682">
            <v>692414.86148757057</v>
          </cell>
          <cell r="I682">
            <v>1761537.3524741437</v>
          </cell>
          <cell r="J682">
            <v>2034440.3163366984</v>
          </cell>
        </row>
        <row r="683">
          <cell r="C683">
            <v>228924.55</v>
          </cell>
          <cell r="D683">
            <v>248631.22508</v>
          </cell>
          <cell r="E683">
            <v>240946.60875437205</v>
          </cell>
          <cell r="F683">
            <v>184048.82579989612</v>
          </cell>
          <cell r="G683">
            <v>170424.81881318954</v>
          </cell>
          <cell r="H683">
            <v>212194.73192509729</v>
          </cell>
          <cell r="I683">
            <v>319401.35096192331</v>
          </cell>
          <cell r="J683">
            <v>384613.33578931098</v>
          </cell>
        </row>
        <row r="726">
          <cell r="C726">
            <v>1</v>
          </cell>
          <cell r="D726">
            <v>1</v>
          </cell>
          <cell r="E726">
            <v>1</v>
          </cell>
          <cell r="F726">
            <v>1</v>
          </cell>
          <cell r="G726">
            <v>1</v>
          </cell>
          <cell r="H726">
            <v>1</v>
          </cell>
          <cell r="I726">
            <v>0.84054424656221716</v>
          </cell>
          <cell r="J726">
            <v>1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105"/>
  <sheetViews>
    <sheetView tabSelected="1" zoomScale="80" zoomScaleNormal="80" workbookViewId="0">
      <selection activeCell="F5" sqref="F5"/>
    </sheetView>
  </sheetViews>
  <sheetFormatPr defaultRowHeight="15" x14ac:dyDescent="0.25"/>
  <cols>
    <col min="1" max="1" width="32.42578125" customWidth="1"/>
    <col min="2" max="2" width="18.5703125" bestFit="1" customWidth="1"/>
    <col min="3" max="3" width="17.7109375" customWidth="1"/>
    <col min="4" max="4" width="17" customWidth="1"/>
    <col min="5" max="9" width="19.7109375" bestFit="1" customWidth="1"/>
    <col min="10" max="10" width="15.5703125" bestFit="1" customWidth="1"/>
  </cols>
  <sheetData>
    <row r="1" spans="1:17" ht="14.45" x14ac:dyDescent="0.3">
      <c r="A1" s="2">
        <v>1</v>
      </c>
    </row>
    <row r="2" spans="1:17" x14ac:dyDescent="0.25">
      <c r="A2" s="3" t="s">
        <v>2</v>
      </c>
    </row>
    <row r="3" spans="1:17" thickBot="1" x14ac:dyDescent="0.35">
      <c r="A3" s="15" t="s">
        <v>14</v>
      </c>
      <c r="B3">
        <v>2006</v>
      </c>
      <c r="C3">
        <v>2007</v>
      </c>
      <c r="D3">
        <v>2008</v>
      </c>
      <c r="E3">
        <v>2009</v>
      </c>
      <c r="F3">
        <v>2010</v>
      </c>
      <c r="G3">
        <v>2011</v>
      </c>
      <c r="H3">
        <v>2012</v>
      </c>
      <c r="I3">
        <v>2013</v>
      </c>
    </row>
    <row r="4" spans="1:17" x14ac:dyDescent="0.25">
      <c r="A4" t="s">
        <v>0</v>
      </c>
      <c r="B4" s="13">
        <f>[1]Мощности!E$3</f>
        <v>21169000</v>
      </c>
      <c r="C4" s="13">
        <f>[1]Мощности!F$3</f>
        <v>21239000</v>
      </c>
      <c r="D4" s="13">
        <f>[1]Мощности!G$3</f>
        <v>21391000</v>
      </c>
      <c r="E4" s="13">
        <f>[1]Мощности!H$3</f>
        <v>21475000</v>
      </c>
      <c r="F4" s="13">
        <f>[1]Мощности!I$3</f>
        <v>21540000</v>
      </c>
      <c r="G4" s="13">
        <f>[1]Мощности!J$3</f>
        <v>21660000</v>
      </c>
      <c r="H4" s="13">
        <f>[1]Мощности!K$3</f>
        <v>21856000</v>
      </c>
      <c r="I4" s="13">
        <f>[1]Мощности!L$3</f>
        <v>21796000</v>
      </c>
    </row>
    <row r="5" spans="1:17" ht="15.75" thickBot="1" x14ac:dyDescent="0.3">
      <c r="A5" t="s">
        <v>1</v>
      </c>
      <c r="B5" s="14">
        <f>'[2]Лист1_Базовые цены'!F7</f>
        <v>21169000</v>
      </c>
      <c r="C5" s="14">
        <f>'[2]Лист1_Базовые цены'!G7</f>
        <v>21241429</v>
      </c>
      <c r="D5" s="14">
        <f>'[2]Лист1_Базовые цены'!H7</f>
        <v>21387661.283999998</v>
      </c>
      <c r="E5" s="14">
        <f>'[2]Лист1_Базовые цены'!I7</f>
        <v>21475591.993728001</v>
      </c>
      <c r="F5" s="14">
        <f>'[2]Лист1_Базовые цены'!J7</f>
        <v>21531013.073790722</v>
      </c>
      <c r="G5" s="14">
        <f>'[2]Лист1_Базовые цены'!K7</f>
        <v>21652238.982274186</v>
      </c>
      <c r="H5" s="14">
        <f>'[2]Лист1_Базовые цены'!L7</f>
        <v>21822583.787362814</v>
      </c>
      <c r="I5" s="14">
        <f>'[2]Лист1_Базовые цены'!M7</f>
        <v>21812319.606017236</v>
      </c>
    </row>
    <row r="8" spans="1:17" ht="14.45" x14ac:dyDescent="0.3">
      <c r="M8" s="10"/>
      <c r="N8" s="10"/>
      <c r="O8" s="10"/>
      <c r="P8" s="10"/>
      <c r="Q8" s="10"/>
    </row>
    <row r="27" spans="1:9" x14ac:dyDescent="0.25">
      <c r="A27" s="2">
        <v>2</v>
      </c>
    </row>
    <row r="28" spans="1:9" x14ac:dyDescent="0.25">
      <c r="A28" s="3" t="s">
        <v>36</v>
      </c>
    </row>
    <row r="29" spans="1:9" x14ac:dyDescent="0.25">
      <c r="B29" s="11"/>
    </row>
    <row r="30" spans="1:9" ht="15.75" thickBot="1" x14ac:dyDescent="0.3">
      <c r="A30" s="15" t="s">
        <v>15</v>
      </c>
      <c r="B30">
        <v>2006</v>
      </c>
      <c r="C30">
        <v>2007</v>
      </c>
      <c r="D30">
        <v>2008</v>
      </c>
      <c r="E30">
        <v>2009</v>
      </c>
      <c r="F30">
        <v>2010</v>
      </c>
      <c r="G30">
        <v>2011</v>
      </c>
      <c r="H30">
        <v>2012</v>
      </c>
      <c r="I30">
        <v>2013</v>
      </c>
    </row>
    <row r="31" spans="1:9" x14ac:dyDescent="0.25">
      <c r="A31" t="s">
        <v>0</v>
      </c>
      <c r="B31" s="19">
        <f>[1]Эксплозатраты!C$15*0.001+'[2]Лист2_прогнозные цены'!F8</f>
        <v>3965832.056402415</v>
      </c>
      <c r="C31" s="19">
        <f>[1]Эксплозатраты!D$15*0.001+'[2]Лист2_прогнозные цены'!G8</f>
        <v>4823364.9431707151</v>
      </c>
      <c r="D31" s="19">
        <f>[1]Эксплозатраты!E$15*0.001+'[2]Лист2_прогнозные цены'!H8</f>
        <v>5855707.9514718596</v>
      </c>
      <c r="E31" s="19">
        <f>[1]Эксплозатраты!F$15*0.001+'[2]Лист2_прогнозные цены'!I8</f>
        <v>6906844.1732937433</v>
      </c>
      <c r="F31" s="19">
        <f>[1]Эксплозатраты!G$15*0.001+'[2]Лист2_прогнозные цены'!J8</f>
        <v>7814679.5205066446</v>
      </c>
      <c r="G31" s="19">
        <f>[1]Эксплозатраты!H$15*0.001+'[2]Лист2_прогнозные цены'!K8</f>
        <v>8993941.4254415091</v>
      </c>
      <c r="H31" s="19">
        <f>[1]Эксплозатраты!I$15*0.001+'[2]Лист2_прогнозные цены'!L8</f>
        <v>9709579.7514006868</v>
      </c>
      <c r="I31" s="19">
        <f>[1]Эксплозатраты!J$15*0.001+'[2]Лист2_прогнозные цены'!M8</f>
        <v>9992371.8996738084</v>
      </c>
    </row>
    <row r="32" spans="1:9" x14ac:dyDescent="0.25">
      <c r="A32" t="s">
        <v>13</v>
      </c>
      <c r="B32" s="20">
        <f>'[2]Лист2_прогнозные цены'!F6</f>
        <v>3997723.3119999999</v>
      </c>
      <c r="C32" s="20">
        <f>'[2]Лист2_прогнозные цены'!G6</f>
        <v>4889123.3570296699</v>
      </c>
      <c r="D32" s="20">
        <f>'[2]Лист2_прогнозные цены'!H6</f>
        <v>5867955.582852996</v>
      </c>
      <c r="E32" s="20">
        <f>'[2]Лист2_прогнозные цены'!I6</f>
        <v>7007234.1475985004</v>
      </c>
      <c r="F32" s="20">
        <f>'[2]Лист2_прогнозные цены'!J6</f>
        <v>7707776.8012107676</v>
      </c>
      <c r="G32" s="20">
        <f>'[2]Лист2_прогнозные цены'!K6</f>
        <v>9130882.7854666337</v>
      </c>
      <c r="H32" s="20">
        <f>'[2]Лист2_прогнозные цены'!L6</f>
        <v>9824039.7629310917</v>
      </c>
      <c r="I32" s="20">
        <f>'[2]Лист2_прогнозные цены'!M6</f>
        <v>10128182.9378621</v>
      </c>
    </row>
    <row r="33" spans="1:9" ht="15.75" thickBot="1" x14ac:dyDescent="0.3">
      <c r="A33" t="s">
        <v>12</v>
      </c>
      <c r="B33" s="21">
        <f>'[2]распределение '!C677</f>
        <v>3997723.3119999999</v>
      </c>
      <c r="C33" s="21">
        <f>'[2]распределение '!D677</f>
        <v>4889123.3570296699</v>
      </c>
      <c r="D33" s="21">
        <f>'[2]распределение '!E677</f>
        <v>5867955.582852996</v>
      </c>
      <c r="E33" s="21">
        <f>'[2]распределение '!F677</f>
        <v>7007234.1475985004</v>
      </c>
      <c r="F33" s="21">
        <f>'[2]распределение '!G677</f>
        <v>7707776.8012107676</v>
      </c>
      <c r="G33" s="21">
        <f>'[2]распределение '!H677</f>
        <v>9130882.7854666337</v>
      </c>
      <c r="H33" s="21">
        <f>'[2]распределение '!I677</f>
        <v>8257540.100730177</v>
      </c>
      <c r="I33" s="21">
        <f>'[2]распределение '!J677</f>
        <v>10128182.9378621</v>
      </c>
    </row>
    <row r="34" spans="1:9" x14ac:dyDescent="0.25">
      <c r="A34" t="s">
        <v>11</v>
      </c>
      <c r="B34" s="12">
        <f>'[2]распределение '!C726</f>
        <v>1</v>
      </c>
      <c r="C34" s="12">
        <f>'[2]распределение '!D726</f>
        <v>1</v>
      </c>
      <c r="D34" s="12">
        <f>'[2]распределение '!E726</f>
        <v>1</v>
      </c>
      <c r="E34" s="12">
        <f>'[2]распределение '!F726</f>
        <v>1</v>
      </c>
      <c r="F34" s="12">
        <f>'[2]распределение '!G726</f>
        <v>1</v>
      </c>
      <c r="G34" s="12">
        <f>'[2]распределение '!H726</f>
        <v>1</v>
      </c>
      <c r="H34" s="12">
        <f>'[2]распределение '!I726</f>
        <v>0.84054424656221716</v>
      </c>
      <c r="I34" s="12">
        <f>'[2]распределение '!J726</f>
        <v>1</v>
      </c>
    </row>
    <row r="53" spans="1:9" x14ac:dyDescent="0.25">
      <c r="A53" s="2">
        <v>3</v>
      </c>
    </row>
    <row r="54" spans="1:9" x14ac:dyDescent="0.25">
      <c r="A54" s="3" t="s">
        <v>3</v>
      </c>
    </row>
    <row r="56" spans="1:9" ht="15.75" thickBot="1" x14ac:dyDescent="0.3">
      <c r="A56" s="15" t="s">
        <v>16</v>
      </c>
      <c r="B56">
        <v>2006</v>
      </c>
      <c r="C56">
        <v>2007</v>
      </c>
      <c r="D56">
        <v>2008</v>
      </c>
      <c r="E56">
        <v>2009</v>
      </c>
      <c r="F56">
        <v>2010</v>
      </c>
      <c r="G56">
        <v>2011</v>
      </c>
      <c r="H56">
        <v>2012</v>
      </c>
      <c r="I56">
        <v>2013</v>
      </c>
    </row>
    <row r="57" spans="1:9" x14ac:dyDescent="0.25">
      <c r="A57" t="s">
        <v>0</v>
      </c>
      <c r="B57" s="13">
        <f>[1]Мощности!E24</f>
        <v>133673</v>
      </c>
      <c r="C57" s="13">
        <f>[1]Мощности!F24</f>
        <v>175310</v>
      </c>
      <c r="D57" s="13">
        <f>[1]Мощности!G24</f>
        <v>194042</v>
      </c>
      <c r="E57" s="13">
        <f>[1]Мощности!H24</f>
        <v>189539</v>
      </c>
      <c r="F57" s="13">
        <f>[1]Мощности!I24</f>
        <v>198002</v>
      </c>
      <c r="G57" s="13">
        <f>[1]Мощности!J24</f>
        <v>174200</v>
      </c>
      <c r="H57" s="13">
        <f>[1]Мощности!K24</f>
        <v>215500</v>
      </c>
      <c r="I57" s="13">
        <f>[1]Мощности!L24</f>
        <v>178300</v>
      </c>
    </row>
    <row r="58" spans="1:9" ht="15.75" thickBot="1" x14ac:dyDescent="0.3">
      <c r="A58" t="s">
        <v>1</v>
      </c>
      <c r="B58" s="14">
        <f>'[2]Лист1_Базовые цены'!F9</f>
        <v>132947</v>
      </c>
      <c r="C58" s="14">
        <f>'[2]Лист1_Базовые цены'!G9</f>
        <v>173808</v>
      </c>
      <c r="D58" s="14">
        <f>'[2]Лист1_Базовые цены'!H9</f>
        <v>194474</v>
      </c>
      <c r="E58" s="14">
        <f>'[2]Лист1_Базовые цены'!I9</f>
        <v>190616</v>
      </c>
      <c r="F58" s="14">
        <f>'[2]Лист1_Базовые цены'!J9</f>
        <v>195145</v>
      </c>
      <c r="G58" s="14">
        <f>'[2]Лист1_Базовые цены'!K9</f>
        <v>175906</v>
      </c>
      <c r="H58" s="14">
        <f>'[2]Лист1_Базовые цены'!L9</f>
        <v>213894</v>
      </c>
      <c r="I58" s="14">
        <f>'[2]Лист1_Базовые цены'!M9</f>
        <v>190141</v>
      </c>
    </row>
    <row r="83" spans="1:10" x14ac:dyDescent="0.25">
      <c r="A83" s="2"/>
    </row>
    <row r="84" spans="1:10" x14ac:dyDescent="0.25">
      <c r="A84" s="2">
        <v>4</v>
      </c>
    </row>
    <row r="85" spans="1:10" x14ac:dyDescent="0.25">
      <c r="A85" s="3" t="s">
        <v>4</v>
      </c>
    </row>
    <row r="86" spans="1:10" x14ac:dyDescent="0.25">
      <c r="A86" s="6"/>
      <c r="B86" s="2"/>
      <c r="C86" s="2"/>
      <c r="D86" s="2"/>
      <c r="E86" s="2"/>
      <c r="F86" s="2"/>
      <c r="G86" s="2"/>
      <c r="H86" s="2"/>
      <c r="I86" s="2"/>
      <c r="J86" s="2"/>
    </row>
    <row r="87" spans="1:10" s="2" customFormat="1" x14ac:dyDescent="0.25">
      <c r="B87" s="2">
        <v>2006</v>
      </c>
      <c r="C87" s="2">
        <v>2007</v>
      </c>
      <c r="D87" s="2">
        <v>2008</v>
      </c>
      <c r="E87" s="2">
        <v>2009</v>
      </c>
      <c r="F87" s="2">
        <v>2010</v>
      </c>
      <c r="G87" s="2">
        <v>2011</v>
      </c>
      <c r="H87" s="2">
        <v>2012</v>
      </c>
      <c r="I87" s="2">
        <v>2013</v>
      </c>
    </row>
    <row r="88" spans="1:10" x14ac:dyDescent="0.25">
      <c r="A88" s="2" t="s">
        <v>0</v>
      </c>
      <c r="B88" s="9">
        <f>[1]Обеспеченность!C6</f>
        <v>18.460451977401132</v>
      </c>
      <c r="C88" s="9">
        <f>[1]Обеспеченность!D6</f>
        <v>18.845366331345144</v>
      </c>
      <c r="D88" s="9">
        <f>[1]Обеспеченность!E6</f>
        <v>19.046722267061252</v>
      </c>
      <c r="E88" s="9">
        <f>[1]Обеспеченность!F6</f>
        <v>19.246895807090155</v>
      </c>
      <c r="F88" s="9">
        <f>[1]Обеспеченность!G6</f>
        <v>19.360800576992428</v>
      </c>
      <c r="G88" s="9">
        <f>[1]Обеспеченность!H6</f>
        <v>19.422903516681693</v>
      </c>
      <c r="H88" s="9">
        <f>[1]Обеспеченность!I6</f>
        <v>19.580546013379134</v>
      </c>
      <c r="I88" s="9">
        <f>[1]Обеспеченность!J6</f>
        <v>19.879934509732578</v>
      </c>
    </row>
    <row r="89" spans="1:10" x14ac:dyDescent="0.25">
      <c r="A89" s="2" t="s">
        <v>1</v>
      </c>
      <c r="B89" s="9">
        <f>'[2]распределение '!C69</f>
        <v>18.666116444329226</v>
      </c>
      <c r="C89" s="9">
        <f>'[2]распределение '!D69</f>
        <v>18.883401948486629</v>
      </c>
      <c r="D89" s="9">
        <f>'[2]распределение '!E69</f>
        <v>19.147139596926092</v>
      </c>
      <c r="E89" s="9">
        <f>'[2]распределение '!F69</f>
        <v>19.305777094520636</v>
      </c>
      <c r="F89" s="9">
        <f>'[2]распределение '!G69</f>
        <v>19.462693204278811</v>
      </c>
      <c r="G89" s="9">
        <f>'[2]распределение '!H69</f>
        <v>19.690727474203889</v>
      </c>
      <c r="H89" s="9">
        <f>'[2]распределение '!I69</f>
        <v>19.916568209695001</v>
      </c>
      <c r="I89" s="9">
        <f>'[2]распределение '!J69</f>
        <v>19.997854292496182</v>
      </c>
    </row>
    <row r="90" spans="1:10" x14ac:dyDescent="0.25">
      <c r="B90" s="1"/>
      <c r="C90" s="1"/>
      <c r="D90" s="1"/>
      <c r="E90" s="1"/>
      <c r="F90" s="1"/>
      <c r="G90" s="1"/>
      <c r="H90" s="1"/>
      <c r="I90" s="1"/>
      <c r="J90" s="1"/>
    </row>
    <row r="94" spans="1:10" ht="18" x14ac:dyDescent="0.25">
      <c r="H94" s="4"/>
    </row>
    <row r="95" spans="1:10" ht="18" x14ac:dyDescent="0.25">
      <c r="H95" s="4"/>
    </row>
    <row r="96" spans="1:10" ht="18" x14ac:dyDescent="0.25">
      <c r="H96" s="5"/>
    </row>
    <row r="99" spans="9:10" x14ac:dyDescent="0.25">
      <c r="I99" s="1"/>
    </row>
    <row r="105" spans="9:10" x14ac:dyDescent="0.25">
      <c r="J105" s="1"/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J104"/>
  <sheetViews>
    <sheetView topLeftCell="A34" zoomScale="75" zoomScaleNormal="75" workbookViewId="0">
      <selection activeCell="I64" sqref="I64"/>
    </sheetView>
  </sheetViews>
  <sheetFormatPr defaultRowHeight="15" x14ac:dyDescent="0.25"/>
  <cols>
    <col min="1" max="1" width="33.42578125" customWidth="1"/>
    <col min="2" max="2" width="16.5703125" customWidth="1"/>
    <col min="3" max="9" width="16.5703125" bestFit="1" customWidth="1"/>
    <col min="10" max="10" width="18.140625" bestFit="1" customWidth="1"/>
  </cols>
  <sheetData>
    <row r="1" spans="1:9" ht="14.45" x14ac:dyDescent="0.3">
      <c r="A1" s="2">
        <v>1</v>
      </c>
    </row>
    <row r="2" spans="1:9" x14ac:dyDescent="0.25">
      <c r="A2" s="3" t="s">
        <v>2</v>
      </c>
    </row>
    <row r="3" spans="1:9" thickBot="1" x14ac:dyDescent="0.35">
      <c r="A3" s="15" t="s">
        <v>17</v>
      </c>
      <c r="B3">
        <v>2006</v>
      </c>
      <c r="C3">
        <v>2007</v>
      </c>
      <c r="D3">
        <v>2008</v>
      </c>
      <c r="E3">
        <v>2009</v>
      </c>
      <c r="F3">
        <v>2010</v>
      </c>
      <c r="G3">
        <v>2011</v>
      </c>
      <c r="H3">
        <v>2012</v>
      </c>
      <c r="I3">
        <v>2013</v>
      </c>
    </row>
    <row r="4" spans="1:9" x14ac:dyDescent="0.25">
      <c r="A4" t="s">
        <v>0</v>
      </c>
      <c r="B4" s="13">
        <f>[1]Мощности!E4</f>
        <v>40900</v>
      </c>
      <c r="C4" s="13">
        <f>[1]Мощности!F4</f>
        <v>43200</v>
      </c>
      <c r="D4" s="13">
        <f>[1]Мощности!G4</f>
        <v>45400</v>
      </c>
      <c r="E4" s="13">
        <f>[1]Мощности!H4</f>
        <v>46200</v>
      </c>
      <c r="F4" s="13">
        <f>[1]Мощности!I4</f>
        <v>47100</v>
      </c>
      <c r="G4" s="13">
        <f>[1]Мощности!J4</f>
        <v>49600</v>
      </c>
      <c r="H4" s="13">
        <f>[1]Мощности!K4</f>
        <v>51600</v>
      </c>
      <c r="I4" s="13">
        <f>[1]Мощности!L4</f>
        <v>53900</v>
      </c>
    </row>
    <row r="5" spans="1:9" ht="15.75" thickBot="1" x14ac:dyDescent="0.3">
      <c r="A5" t="s">
        <v>1</v>
      </c>
      <c r="B5" s="14">
        <f>'[2]Лист2_прогнозные цены'!F13</f>
        <v>40900</v>
      </c>
      <c r="C5" s="14">
        <f>'[2]Лист2_прогнозные цены'!G13</f>
        <v>43540</v>
      </c>
      <c r="D5" s="14">
        <f>'[2]Лист2_прогнозные цены'!H13</f>
        <v>45250.22</v>
      </c>
      <c r="E5" s="14">
        <f>'[2]Лист2_прогнозные цены'!I13</f>
        <v>45824.717800000006</v>
      </c>
      <c r="F5" s="14">
        <f>'[2]Лист2_прогнозные цены'!J13</f>
        <v>46506.068364400009</v>
      </c>
      <c r="G5" s="14">
        <f>'[2]Лист2_прогнозные цены'!K13</f>
        <v>47218.056227671208</v>
      </c>
      <c r="H5" s="14">
        <f>'[2]Лист2_прогнозные цены'!L13</f>
        <v>48432.838171443538</v>
      </c>
      <c r="I5" s="14">
        <f>'[2]Лист2_прогнозные цены'!M13</f>
        <v>50661.405333272101</v>
      </c>
    </row>
    <row r="27" spans="1:9" ht="14.45" x14ac:dyDescent="0.3">
      <c r="A27" s="2">
        <v>2</v>
      </c>
    </row>
    <row r="28" spans="1:9" x14ac:dyDescent="0.25">
      <c r="A28" s="3" t="s">
        <v>36</v>
      </c>
    </row>
    <row r="30" spans="1:9" thickBot="1" x14ac:dyDescent="0.35">
      <c r="A30" s="15" t="s">
        <v>18</v>
      </c>
      <c r="B30">
        <v>2006</v>
      </c>
      <c r="C30">
        <v>2007</v>
      </c>
      <c r="D30">
        <v>2008</v>
      </c>
      <c r="E30">
        <v>2009</v>
      </c>
      <c r="F30">
        <v>2010</v>
      </c>
      <c r="G30">
        <v>2011</v>
      </c>
      <c r="H30">
        <v>2012</v>
      </c>
      <c r="I30">
        <v>2013</v>
      </c>
    </row>
    <row r="31" spans="1:9" x14ac:dyDescent="0.25">
      <c r="A31" t="s">
        <v>0</v>
      </c>
      <c r="B31" s="13">
        <f>[1]Эксплозатраты!C16*0.001+'[2]Лист2_прогнозные цены'!F18</f>
        <v>522130.92072973103</v>
      </c>
      <c r="C31" s="13">
        <f>[1]Эксплозатраты!D16*0.001+'[2]Лист2_прогнозные цены'!G18</f>
        <v>565907.91162916506</v>
      </c>
      <c r="D31" s="13">
        <f>[1]Эксплозатраты!E16*0.001+'[2]Лист2_прогнозные цены'!H18</f>
        <v>834252.94752652524</v>
      </c>
      <c r="E31" s="13">
        <f>[1]Эксплозатраты!F16*0.001+'[2]Лист2_прогнозные цены'!I18</f>
        <v>938842.82349918853</v>
      </c>
      <c r="F31" s="13">
        <f>[1]Эксплозатраты!G16*0.001+'[2]Лист2_прогнозные цены'!J18</f>
        <v>697282.45784926601</v>
      </c>
      <c r="G31" s="13">
        <f>[1]Эксплозатраты!H16*0.001+'[2]Лист2_прогнозные цены'!K18</f>
        <v>1057050.360413528</v>
      </c>
      <c r="H31" s="13">
        <f>[1]Эксплозатраты!I16*0.001+'[2]Лист2_прогнозные цены'!L18</f>
        <v>1276039.6602296242</v>
      </c>
      <c r="I31" s="13">
        <f>[1]Эксплозатраты!J16*0.001+'[2]Лист2_прогнозные цены'!M18</f>
        <v>1386835.9151430614</v>
      </c>
    </row>
    <row r="32" spans="1:9" x14ac:dyDescent="0.25">
      <c r="A32" t="s">
        <v>13</v>
      </c>
      <c r="B32" s="16">
        <f>'[2]Лист2_прогнозные цены'!F14</f>
        <v>517851.25999999995</v>
      </c>
      <c r="C32" s="16">
        <f>'[2]Лист2_прогнозные цены'!G14</f>
        <v>574921.54836200003</v>
      </c>
      <c r="D32" s="16">
        <f>'[2]Лист2_прогнозные цены'!H14</f>
        <v>833107.02980692452</v>
      </c>
      <c r="E32" s="16">
        <f>'[2]Лист2_прогнозные цены'!I14</f>
        <v>961204.41795173066</v>
      </c>
      <c r="F32" s="16">
        <f>'[2]Лист2_прогнозные цены'!J14</f>
        <v>707559.91504491819</v>
      </c>
      <c r="G32" s="16">
        <f>'[2]Лист2_прогнозные цены'!K14</f>
        <v>1045387.6478586521</v>
      </c>
      <c r="H32" s="16">
        <f>'[2]Лист2_прогнозные цены'!L14</f>
        <v>1262301.0564856397</v>
      </c>
      <c r="I32" s="16">
        <f>'[2]Лист2_прогнозные цены'!M14</f>
        <v>1408768.1236271264</v>
      </c>
    </row>
    <row r="33" spans="1:9" ht="15.75" thickBot="1" x14ac:dyDescent="0.3">
      <c r="A33" t="s">
        <v>12</v>
      </c>
      <c r="B33" s="14">
        <f>'[2]распределение '!C678</f>
        <v>517851.25999999995</v>
      </c>
      <c r="C33" s="14">
        <f>'[2]распределение '!D678</f>
        <v>574921.54836200003</v>
      </c>
      <c r="D33" s="14">
        <f>'[2]распределение '!E678</f>
        <v>833107.02980692452</v>
      </c>
      <c r="E33" s="14">
        <f>'[2]распределение '!F678</f>
        <v>961204.41795173066</v>
      </c>
      <c r="F33" s="14">
        <f>'[2]распределение '!G678</f>
        <v>707559.91504491819</v>
      </c>
      <c r="G33" s="14">
        <f>'[2]распределение '!H678</f>
        <v>1045387.6478586518</v>
      </c>
      <c r="H33" s="14">
        <f>'[2]распределение '!I678</f>
        <v>1262301.0564856397</v>
      </c>
      <c r="I33" s="14">
        <f>'[2]распределение '!J678</f>
        <v>1408768.1236271264</v>
      </c>
    </row>
    <row r="34" spans="1:9" x14ac:dyDescent="0.25">
      <c r="A34" t="s">
        <v>11</v>
      </c>
      <c r="B34" s="12">
        <f>B33/B32</f>
        <v>1</v>
      </c>
      <c r="C34" s="12">
        <f t="shared" ref="C34:I34" si="0">C33/C32</f>
        <v>1</v>
      </c>
      <c r="D34" s="12">
        <f t="shared" si="0"/>
        <v>1</v>
      </c>
      <c r="E34" s="12">
        <f t="shared" si="0"/>
        <v>1</v>
      </c>
      <c r="F34" s="12">
        <f t="shared" si="0"/>
        <v>1</v>
      </c>
      <c r="G34" s="12">
        <f t="shared" si="0"/>
        <v>0.99999999999999978</v>
      </c>
      <c r="H34" s="12">
        <f t="shared" si="0"/>
        <v>1</v>
      </c>
      <c r="I34" s="12">
        <f t="shared" si="0"/>
        <v>1</v>
      </c>
    </row>
    <row r="53" spans="1:9" ht="14.45" x14ac:dyDescent="0.3">
      <c r="A53" s="2">
        <v>3</v>
      </c>
    </row>
    <row r="54" spans="1:9" x14ac:dyDescent="0.25">
      <c r="A54" s="3" t="s">
        <v>3</v>
      </c>
    </row>
    <row r="56" spans="1:9" thickBot="1" x14ac:dyDescent="0.35">
      <c r="A56" s="15" t="s">
        <v>19</v>
      </c>
      <c r="B56">
        <v>2006</v>
      </c>
      <c r="C56">
        <v>2007</v>
      </c>
      <c r="D56">
        <v>2008</v>
      </c>
      <c r="E56">
        <v>2009</v>
      </c>
      <c r="F56">
        <v>2010</v>
      </c>
      <c r="G56">
        <v>2011</v>
      </c>
      <c r="H56">
        <v>2012</v>
      </c>
      <c r="I56">
        <v>2013</v>
      </c>
    </row>
    <row r="57" spans="1:9" x14ac:dyDescent="0.25">
      <c r="A57" t="s">
        <v>0</v>
      </c>
      <c r="B57" s="13">
        <f>[1]Мощности!E$25</f>
        <v>3000</v>
      </c>
      <c r="C57" s="13">
        <f>[1]Мощности!F$25</f>
        <v>2000</v>
      </c>
      <c r="D57" s="13">
        <f>[1]Мощности!G$25</f>
        <v>1000</v>
      </c>
      <c r="E57" s="13">
        <f>[1]Мощности!H$25</f>
        <v>800</v>
      </c>
      <c r="F57" s="13">
        <f>[1]Мощности!I$25</f>
        <v>800</v>
      </c>
      <c r="G57" s="13">
        <f>[1]Мощности!J$25</f>
        <v>1200</v>
      </c>
      <c r="H57" s="13">
        <f>[1]Мощности!K$25</f>
        <v>2200</v>
      </c>
      <c r="I57" s="13">
        <f>[1]Мощности!L$25</f>
        <v>3200</v>
      </c>
    </row>
    <row r="58" spans="1:9" ht="15.75" thickBot="1" x14ac:dyDescent="0.3">
      <c r="A58" t="s">
        <v>1</v>
      </c>
      <c r="B58" s="14">
        <f>'[2]Лист1_Базовые цены'!F17</f>
        <v>3049</v>
      </c>
      <c r="C58" s="14">
        <f>'[2]Лист1_Базовые цены'!G17</f>
        <v>2015</v>
      </c>
      <c r="D58" s="14">
        <f>'[2]Лист1_Базовые цены'!H17</f>
        <v>1027</v>
      </c>
      <c r="E58" s="14">
        <f>'[2]Лист1_Базовые цены'!I17</f>
        <v>773</v>
      </c>
      <c r="F58" s="14">
        <f>'[2]Лист1_Базовые цены'!J17</f>
        <v>805</v>
      </c>
      <c r="G58" s="14">
        <f>'[2]Лист1_Базовые цены'!K17</f>
        <v>1262</v>
      </c>
      <c r="H58" s="14">
        <f>'[2]Лист1_Базовые цены'!L17</f>
        <v>2277</v>
      </c>
      <c r="I58" s="14">
        <f>'[2]Лист1_Базовые цены'!M17</f>
        <v>2997</v>
      </c>
    </row>
    <row r="84" spans="1:10" x14ac:dyDescent="0.25">
      <c r="A84" s="2">
        <v>4</v>
      </c>
    </row>
    <row r="85" spans="1:10" x14ac:dyDescent="0.25">
      <c r="A85" s="3" t="s">
        <v>5</v>
      </c>
    </row>
    <row r="86" spans="1:10" x14ac:dyDescent="0.25">
      <c r="A86" s="6"/>
      <c r="B86" s="2"/>
      <c r="C86" s="2"/>
      <c r="D86" s="2"/>
      <c r="E86" s="2"/>
      <c r="F86" s="2"/>
      <c r="G86" s="2"/>
      <c r="H86" s="2"/>
      <c r="I86" s="2"/>
      <c r="J86" s="2"/>
    </row>
    <row r="87" spans="1:10" s="2" customFormat="1" x14ac:dyDescent="0.25">
      <c r="B87" s="2">
        <v>2006</v>
      </c>
      <c r="C87" s="2">
        <v>2007</v>
      </c>
      <c r="D87" s="2">
        <v>2008</v>
      </c>
      <c r="E87" s="2">
        <v>2009</v>
      </c>
      <c r="F87" s="2">
        <v>2010</v>
      </c>
      <c r="G87" s="2">
        <v>2011</v>
      </c>
      <c r="H87" s="2">
        <v>2012</v>
      </c>
      <c r="I87" s="2">
        <v>2013</v>
      </c>
    </row>
    <row r="88" spans="1:10" x14ac:dyDescent="0.25">
      <c r="A88" s="2" t="s">
        <v>0</v>
      </c>
      <c r="B88" s="1">
        <f>[1]Мощности!E4/[1]Демография!C6*0.001</f>
        <v>0.56584717975678256</v>
      </c>
      <c r="C88" s="1">
        <f>[1]Мощности!F4/[1]Демография!D6*0.001</f>
        <v>0.58527861700830497</v>
      </c>
      <c r="D88" s="1">
        <f>[1]Мощности!G4/[1]Демография!E6*0.001</f>
        <v>0.60164325470447921</v>
      </c>
      <c r="E88" s="1">
        <f>[1]Мощности!H4/[1]Демография!F6*0.001</f>
        <v>0.59518441698980973</v>
      </c>
      <c r="F88" s="1">
        <f>[1]Мощности!I4/[1]Демография!G6*0.001</f>
        <v>0.59116639262987458</v>
      </c>
      <c r="G88" s="1">
        <f>[1]Мощности!J4/[1]Демография!H6*0.001</f>
        <v>0.60788038482750162</v>
      </c>
      <c r="H88" s="1">
        <f>[1]Мощности!K4/[1]Демография!I6*0.001</f>
        <v>0.61212868938027898</v>
      </c>
      <c r="I88" s="1">
        <f>[1]Мощности!L4/[1]Демография!J6*0.001</f>
        <v>0.63573315719947154</v>
      </c>
      <c r="J88" s="1"/>
    </row>
    <row r="89" spans="1:10" x14ac:dyDescent="0.25">
      <c r="A89" s="2" t="s">
        <v>1</v>
      </c>
      <c r="B89" s="1">
        <f>'[2]распределение '!C70</f>
        <v>0.57395453269716534</v>
      </c>
      <c r="C89" s="1">
        <f>'[2]распределение '!D70</f>
        <v>0.6023713008951177</v>
      </c>
      <c r="D89" s="1">
        <f>'[2]распределение '!E70</f>
        <v>0.61305523566948017</v>
      </c>
      <c r="E89" s="1">
        <f>'[2]распределение '!F70</f>
        <v>0.60727163795388295</v>
      </c>
      <c r="F89" s="1">
        <f>'[2]распределение '!G70</f>
        <v>0.59912742826739507</v>
      </c>
      <c r="G89" s="1">
        <f>'[2]распределение '!H70</f>
        <v>0.59264815216787636</v>
      </c>
      <c r="H89" s="1">
        <f>'[2]распределение '!I70</f>
        <v>0.59357605455534701</v>
      </c>
      <c r="I89" s="1">
        <f>'[2]распределение '!J70</f>
        <v>0.60099417924067688</v>
      </c>
      <c r="J89" s="1"/>
    </row>
    <row r="93" spans="1:10" ht="18" x14ac:dyDescent="0.25">
      <c r="H93" s="4"/>
    </row>
    <row r="94" spans="1:10" ht="18" x14ac:dyDescent="0.25">
      <c r="H94" s="4"/>
    </row>
    <row r="95" spans="1:10" ht="18" x14ac:dyDescent="0.25">
      <c r="H95" s="5"/>
    </row>
    <row r="98" spans="9:10" x14ac:dyDescent="0.25">
      <c r="I98" s="1"/>
    </row>
    <row r="104" spans="9:10" x14ac:dyDescent="0.25">
      <c r="J104" s="1"/>
    </row>
  </sheetData>
  <phoneticPr fontId="1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M104"/>
  <sheetViews>
    <sheetView topLeftCell="A43" zoomScale="75" zoomScaleNormal="75" workbookViewId="0">
      <selection activeCell="P56" sqref="P56"/>
    </sheetView>
  </sheetViews>
  <sheetFormatPr defaultRowHeight="15" x14ac:dyDescent="0.25"/>
  <cols>
    <col min="1" max="1" width="34.140625" customWidth="1"/>
    <col min="2" max="2" width="16.5703125" customWidth="1"/>
    <col min="3" max="7" width="16.5703125" bestFit="1" customWidth="1"/>
    <col min="8" max="9" width="17.7109375" customWidth="1"/>
    <col min="10" max="10" width="18.140625" bestFit="1" customWidth="1"/>
    <col min="11" max="11" width="12.85546875" bestFit="1" customWidth="1"/>
  </cols>
  <sheetData>
    <row r="1" spans="1:11" ht="14.45" x14ac:dyDescent="0.3">
      <c r="A1" s="2">
        <v>1</v>
      </c>
    </row>
    <row r="2" spans="1:11" x14ac:dyDescent="0.25">
      <c r="A2" s="3" t="s">
        <v>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11" thickBot="1" x14ac:dyDescent="0.35">
      <c r="A3" s="15" t="s">
        <v>20</v>
      </c>
      <c r="B3">
        <v>2006</v>
      </c>
      <c r="C3">
        <v>2007</v>
      </c>
      <c r="D3">
        <v>2008</v>
      </c>
      <c r="E3">
        <v>2009</v>
      </c>
      <c r="F3">
        <v>2010</v>
      </c>
      <c r="G3">
        <v>2011</v>
      </c>
      <c r="H3">
        <v>2012</v>
      </c>
      <c r="I3">
        <v>2013</v>
      </c>
    </row>
    <row r="4" spans="1:11" x14ac:dyDescent="0.25">
      <c r="A4" t="s">
        <v>0</v>
      </c>
      <c r="B4" s="13">
        <f>[1]Мощности!E$5</f>
        <v>198878</v>
      </c>
      <c r="C4" s="13">
        <f>[1]Мощности!F$5</f>
        <v>190332</v>
      </c>
      <c r="D4" s="13">
        <f>[1]Мощности!G$5</f>
        <v>183772</v>
      </c>
      <c r="E4" s="13">
        <f>[1]Мощности!H$5</f>
        <v>179224</v>
      </c>
      <c r="F4" s="13">
        <f>[1]Мощности!I$5</f>
        <v>175880</v>
      </c>
      <c r="G4" s="13">
        <f>[1]Мощности!J$5</f>
        <v>173763</v>
      </c>
      <c r="H4" s="13">
        <f>[1]Мощности!K$5</f>
        <v>171985</v>
      </c>
      <c r="I4" s="13">
        <f>[1]Мощности!L$5</f>
        <v>171885</v>
      </c>
      <c r="K4" s="22"/>
    </row>
    <row r="5" spans="1:11" ht="15.75" thickBot="1" x14ac:dyDescent="0.3">
      <c r="A5" t="s">
        <v>1</v>
      </c>
      <c r="B5" s="14">
        <f>'[2]Лист1_Базовые цены'!F24</f>
        <v>198878</v>
      </c>
      <c r="C5" s="14">
        <f>'[2]Лист1_Базовые цены'!G24</f>
        <v>190776.1</v>
      </c>
      <c r="D5" s="14">
        <f>'[2]Лист1_Базовые цены'!H24</f>
        <v>184004.17550000001</v>
      </c>
      <c r="E5" s="14">
        <f>'[2]Лист1_Базовые цены'!I24</f>
        <v>180768.09199000002</v>
      </c>
      <c r="F5" s="14">
        <f>'[2]Лист1_Базовые цены'!J24</f>
        <v>176089.04923030001</v>
      </c>
      <c r="G5" s="14">
        <f>'[2]Лист1_Базовые цены'!K24</f>
        <v>175725.158737997</v>
      </c>
      <c r="H5" s="14">
        <f>'[2]Лист1_Базовые цены'!L24</f>
        <v>170577.06431802158</v>
      </c>
      <c r="I5" s="14">
        <f>'[2]Лист1_Базовые цены'!M24</f>
        <v>162674.03403626775</v>
      </c>
      <c r="K5" s="22"/>
    </row>
    <row r="27" spans="1:9" ht="14.45" x14ac:dyDescent="0.3">
      <c r="A27" s="2">
        <v>2</v>
      </c>
    </row>
    <row r="28" spans="1:9" x14ac:dyDescent="0.25">
      <c r="A28" s="3" t="s">
        <v>36</v>
      </c>
    </row>
    <row r="30" spans="1:9" thickBot="1" x14ac:dyDescent="0.35">
      <c r="A30" s="15" t="s">
        <v>21</v>
      </c>
      <c r="B30">
        <v>2006</v>
      </c>
      <c r="C30">
        <v>2007</v>
      </c>
      <c r="D30">
        <v>2008</v>
      </c>
      <c r="E30">
        <v>2009</v>
      </c>
      <c r="F30">
        <v>2010</v>
      </c>
      <c r="G30">
        <v>2011</v>
      </c>
      <c r="H30">
        <v>2012</v>
      </c>
      <c r="I30">
        <v>2013</v>
      </c>
    </row>
    <row r="31" spans="1:9" x14ac:dyDescent="0.25">
      <c r="A31" t="s">
        <v>0</v>
      </c>
      <c r="B31" s="13">
        <f>[1]Эксплозатраты!C$17*0.001+'[2]Лист2_прогнозные цены'!F27</f>
        <v>2296999.3805503035</v>
      </c>
      <c r="C31" s="13">
        <f>[1]Эксплозатраты!D$17*0.001+'[2]Лист2_прогнозные цены'!G27</f>
        <v>2637698.5706054163</v>
      </c>
      <c r="D31" s="13">
        <f>[1]Эксплозатраты!E$17*0.001+'[2]Лист2_прогнозные цены'!H27</f>
        <v>2032972.4961009468</v>
      </c>
      <c r="E31" s="13">
        <f>[1]Эксплозатраты!F$17*0.001+'[2]Лист2_прогнозные цены'!I27</f>
        <v>2516688.7587618558</v>
      </c>
      <c r="F31" s="13">
        <f>[1]Эксплозатраты!G$17*0.001+'[2]Лист2_прогнозные цены'!J27</f>
        <v>3475911.0577385938</v>
      </c>
      <c r="G31" s="13">
        <f>[1]Эксплозатраты!H$17*0.001+'[2]Лист2_прогнозные цены'!K27</f>
        <v>3326221.7282000771</v>
      </c>
      <c r="H31" s="13">
        <f>[1]Эксплозатраты!I$17*0.001+'[2]Лист2_прогнозные цены'!L27</f>
        <v>14234387.848328512</v>
      </c>
      <c r="I31" s="13">
        <f>[1]Эксплозатраты!J$17*0.001+'[2]Лист2_прогнозные цены'!M27</f>
        <v>14892157.508557448</v>
      </c>
    </row>
    <row r="32" spans="1:9" x14ac:dyDescent="0.25">
      <c r="A32" t="s">
        <v>13</v>
      </c>
      <c r="B32" s="16">
        <f>'[2]Лист2_прогнозные цены'!F23</f>
        <v>2304677.8152000001</v>
      </c>
      <c r="C32" s="16">
        <f>'[2]Лист2_прогнозные цены'!G23</f>
        <v>2703980.1055842899</v>
      </c>
      <c r="D32" s="16">
        <f>'[2]Лист2_прогнозные цены'!H23</f>
        <v>2072488.8384396045</v>
      </c>
      <c r="E32" s="16">
        <f>'[2]Лист2_прогнозные цены'!I23</f>
        <v>2527821.9119477458</v>
      </c>
      <c r="F32" s="16">
        <f>'[2]Лист2_прогнозные цены'!J23</f>
        <v>3467046.7951236344</v>
      </c>
      <c r="G32" s="16">
        <f>'[2]Лист2_прогнозные цены'!K23</f>
        <v>3334697.2693839096</v>
      </c>
      <c r="H32" s="16">
        <f>'[2]Лист2_прогнозные цены'!L23</f>
        <v>14549681.201817384</v>
      </c>
      <c r="I32" s="16">
        <f>'[2]Лист2_прогнозные цены'!M23</f>
        <v>14936288.688019773</v>
      </c>
    </row>
    <row r="33" spans="1:9" ht="15.75" thickBot="1" x14ac:dyDescent="0.3">
      <c r="A33" t="s">
        <v>35</v>
      </c>
      <c r="B33" s="14">
        <f>'[2]распределение '!C679</f>
        <v>2304677.8152000001</v>
      </c>
      <c r="C33" s="14">
        <f>'[2]распределение '!D679</f>
        <v>2703980.1055842899</v>
      </c>
      <c r="D33" s="14">
        <f>'[2]распределение '!E679</f>
        <v>2072488.8384396045</v>
      </c>
      <c r="E33" s="14">
        <f>'[2]распределение '!F679</f>
        <v>2527821.9119477458</v>
      </c>
      <c r="F33" s="14">
        <f>'[2]распределение '!G679</f>
        <v>3467046.7951236344</v>
      </c>
      <c r="G33" s="14">
        <f>'[2]распределение '!H679</f>
        <v>2396190.2529963171</v>
      </c>
      <c r="H33" s="14">
        <f>'[2]распределение '!I679</f>
        <v>7012664.0327338437</v>
      </c>
      <c r="I33" s="14">
        <f>'[2]распределение '!J679</f>
        <v>6618415.0868652854</v>
      </c>
    </row>
    <row r="34" spans="1:9" x14ac:dyDescent="0.25">
      <c r="A34" t="s">
        <v>11</v>
      </c>
      <c r="B34" s="12">
        <f>B33/B32</f>
        <v>1</v>
      </c>
      <c r="C34" s="12">
        <f t="shared" ref="C34:I34" si="0">C33/C32</f>
        <v>1</v>
      </c>
      <c r="D34" s="12">
        <f t="shared" si="0"/>
        <v>1</v>
      </c>
      <c r="E34" s="12">
        <f t="shared" si="0"/>
        <v>1</v>
      </c>
      <c r="F34" s="12">
        <f t="shared" si="0"/>
        <v>1</v>
      </c>
      <c r="G34" s="12">
        <f t="shared" si="0"/>
        <v>0.71856305368283602</v>
      </c>
      <c r="H34" s="12">
        <f t="shared" si="0"/>
        <v>0.48198059706338442</v>
      </c>
      <c r="I34" s="12">
        <f t="shared" si="0"/>
        <v>0.44310974600898284</v>
      </c>
    </row>
    <row r="53" spans="1:13" x14ac:dyDescent="0.25">
      <c r="A53" s="2">
        <v>3</v>
      </c>
    </row>
    <row r="54" spans="1:13" x14ac:dyDescent="0.25">
      <c r="A54" s="3" t="s">
        <v>3</v>
      </c>
    </row>
    <row r="56" spans="1:13" ht="15.75" thickBot="1" x14ac:dyDescent="0.3">
      <c r="A56" s="15" t="s">
        <v>22</v>
      </c>
      <c r="B56">
        <v>2006</v>
      </c>
      <c r="C56">
        <v>2007</v>
      </c>
      <c r="D56">
        <v>2008</v>
      </c>
      <c r="E56">
        <v>2009</v>
      </c>
      <c r="F56">
        <v>2010</v>
      </c>
      <c r="G56">
        <v>2011</v>
      </c>
      <c r="H56">
        <v>2012</v>
      </c>
      <c r="I56">
        <v>2013</v>
      </c>
    </row>
    <row r="57" spans="1:13" x14ac:dyDescent="0.25">
      <c r="A57" t="s">
        <v>0</v>
      </c>
      <c r="B57" s="13">
        <f>[1]Мощности!E$26</f>
        <v>1850</v>
      </c>
      <c r="C57" s="13">
        <f>[1]Мощности!F$26</f>
        <v>1847</v>
      </c>
      <c r="D57" s="13">
        <f>[1]Мощности!G$26</f>
        <v>440</v>
      </c>
      <c r="E57" s="13">
        <f>[1]Мощности!H$26</f>
        <v>1822</v>
      </c>
      <c r="F57" s="13">
        <f>[1]Мощности!I$26</f>
        <v>1200</v>
      </c>
      <c r="G57" s="13">
        <f>[1]Мощности!J$26</f>
        <v>1000</v>
      </c>
      <c r="H57" s="13">
        <f>[1]Мощности!K$26</f>
        <v>700</v>
      </c>
      <c r="I57" s="13">
        <f>[1]Мощности!L$26</f>
        <v>1000</v>
      </c>
    </row>
    <row r="58" spans="1:13" ht="15.75" thickBot="1" x14ac:dyDescent="0.3">
      <c r="A58" t="s">
        <v>1</v>
      </c>
      <c r="B58" s="14">
        <f>'[2]Лист1_Базовые цены'!F28</f>
        <v>1842</v>
      </c>
      <c r="C58" s="14">
        <f>'[2]Лист1_Базовые цены'!G28</f>
        <v>1813</v>
      </c>
      <c r="D58" s="14">
        <f>'[2]Лист1_Базовые цены'!H28</f>
        <v>444</v>
      </c>
      <c r="E58" s="14">
        <f>'[2]Лист1_Базовые цены'!I28</f>
        <v>744</v>
      </c>
      <c r="F58" s="14">
        <f>'[2]Лист1_Базовые цены'!J28</f>
        <v>1397</v>
      </c>
      <c r="G58" s="14">
        <f>'[2]Лист1_Базовые цены'!K28</f>
        <v>50</v>
      </c>
      <c r="H58" s="14">
        <f>'[2]Лист1_Базовые цены'!L28</f>
        <v>214</v>
      </c>
      <c r="I58" s="14">
        <f>'[2]Лист1_Базовые цены'!M28</f>
        <v>876</v>
      </c>
    </row>
    <row r="63" spans="1:13" x14ac:dyDescent="0.25">
      <c r="M63">
        <f>756/5</f>
        <v>151.19999999999999</v>
      </c>
    </row>
    <row r="84" spans="1:10" x14ac:dyDescent="0.25">
      <c r="A84" s="2">
        <v>4</v>
      </c>
    </row>
    <row r="85" spans="1:10" x14ac:dyDescent="0.25">
      <c r="A85" s="3" t="s">
        <v>6</v>
      </c>
    </row>
    <row r="86" spans="1:10" x14ac:dyDescent="0.25">
      <c r="A86" s="6"/>
      <c r="B86" s="2"/>
      <c r="C86" s="2"/>
      <c r="D86" s="2"/>
      <c r="E86" s="2"/>
      <c r="F86" s="2"/>
      <c r="G86" s="2"/>
      <c r="H86" s="2"/>
      <c r="I86" s="2"/>
      <c r="J86" s="2"/>
    </row>
    <row r="87" spans="1:10" s="2" customFormat="1" x14ac:dyDescent="0.25">
      <c r="B87" s="2">
        <v>2006</v>
      </c>
      <c r="C87" s="2">
        <v>2007</v>
      </c>
      <c r="D87" s="2">
        <v>2008</v>
      </c>
      <c r="E87" s="2">
        <v>2009</v>
      </c>
      <c r="F87" s="2">
        <v>2010</v>
      </c>
      <c r="G87" s="2">
        <v>2011</v>
      </c>
      <c r="H87" s="2">
        <v>2012</v>
      </c>
      <c r="I87" s="2">
        <v>2013</v>
      </c>
    </row>
    <row r="88" spans="1:10" x14ac:dyDescent="0.25">
      <c r="A88" s="2" t="s">
        <v>0</v>
      </c>
      <c r="B88" s="1">
        <f>[1]Мощности!E5/[1]Демография!C7*0.001</f>
        <v>0.95936826160992961</v>
      </c>
      <c r="C88" s="1">
        <f>[1]Мощности!F5/[1]Демография!D7*0.001</f>
        <v>0.96748318753208717</v>
      </c>
      <c r="D88" s="1">
        <f>[1]Мощности!G5/[1]Демография!E7*0.001</f>
        <v>0.98693375580677212</v>
      </c>
      <c r="E88" s="1">
        <f>[1]Мощности!H5/[1]Демография!F7*0.001</f>
        <v>1.0054529542445527</v>
      </c>
      <c r="F88" s="1">
        <f>[1]Мощности!I5/[1]Демография!G7*0.001</f>
        <v>1.024440250693134</v>
      </c>
      <c r="G88" s="1">
        <f>[1]Мощности!J5/[1]Демография!H7*0.001</f>
        <v>1.0301767324942344</v>
      </c>
      <c r="H88" s="1">
        <f>[1]Мощности!K5/[1]Демография!I7*0.001</f>
        <v>1.0445426994066236</v>
      </c>
      <c r="I88" s="1">
        <f>[1]Мощности!L5/[1]Демография!J7*0.001</f>
        <v>1.0697814816428397</v>
      </c>
    </row>
    <row r="89" spans="1:10" x14ac:dyDescent="0.25">
      <c r="A89" s="2" t="s">
        <v>1</v>
      </c>
      <c r="B89" s="1">
        <f>'[2]распределение '!C71</f>
        <v>0.91611274638512319</v>
      </c>
      <c r="C89" s="1">
        <f>'[2]распределение '!D71</f>
        <v>0.92028547860357657</v>
      </c>
      <c r="D89" s="1">
        <f>'[2]распределение '!E71</f>
        <v>0.93531800344636529</v>
      </c>
      <c r="E89" s="1">
        <f>'[2]распределение '!F71</f>
        <v>0.97080149292446505</v>
      </c>
      <c r="F89" s="1">
        <f>'[2]распределение '!G71</f>
        <v>0.98786576997901843</v>
      </c>
      <c r="G89" s="1">
        <f>'[2]распределение '!H71</f>
        <v>1.0235383538244507</v>
      </c>
      <c r="H89" s="1">
        <f>'[2]распределение '!I71</f>
        <v>1.0112884950052563</v>
      </c>
      <c r="I89" s="1">
        <f>'[2]распределение '!J71</f>
        <v>0.98799299145627872</v>
      </c>
    </row>
    <row r="93" spans="1:10" ht="18" x14ac:dyDescent="0.25">
      <c r="H93" s="4"/>
    </row>
    <row r="94" spans="1:10" ht="18" x14ac:dyDescent="0.25">
      <c r="H94" s="4"/>
    </row>
    <row r="95" spans="1:10" ht="18" x14ac:dyDescent="0.25">
      <c r="H95" s="5"/>
    </row>
    <row r="98" spans="9:10" x14ac:dyDescent="0.25">
      <c r="I98" s="1"/>
    </row>
    <row r="104" spans="9:10" x14ac:dyDescent="0.25">
      <c r="J104" s="1"/>
    </row>
  </sheetData>
  <phoneticPr fontId="10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X104"/>
  <sheetViews>
    <sheetView topLeftCell="A31" zoomScale="75" zoomScaleNormal="75" workbookViewId="0">
      <selection activeCell="A28" sqref="A28"/>
    </sheetView>
  </sheetViews>
  <sheetFormatPr defaultRowHeight="15" x14ac:dyDescent="0.25"/>
  <cols>
    <col min="1" max="1" width="33.42578125" customWidth="1"/>
    <col min="2" max="2" width="16.5703125" customWidth="1"/>
    <col min="3" max="9" width="16.5703125" bestFit="1" customWidth="1"/>
    <col min="10" max="10" width="18.140625" bestFit="1" customWidth="1"/>
  </cols>
  <sheetData>
    <row r="1" spans="1:9" ht="14.45" x14ac:dyDescent="0.3">
      <c r="A1" s="2">
        <v>1</v>
      </c>
    </row>
    <row r="2" spans="1:9" x14ac:dyDescent="0.25">
      <c r="A2" s="3" t="s">
        <v>2</v>
      </c>
    </row>
    <row r="3" spans="1:9" thickBot="1" x14ac:dyDescent="0.35">
      <c r="A3" s="15" t="s">
        <v>23</v>
      </c>
      <c r="B3">
        <v>2006</v>
      </c>
      <c r="C3">
        <v>2007</v>
      </c>
      <c r="D3">
        <v>2008</v>
      </c>
      <c r="E3">
        <v>2009</v>
      </c>
      <c r="F3">
        <v>2010</v>
      </c>
      <c r="G3">
        <v>2011</v>
      </c>
      <c r="H3">
        <v>2012</v>
      </c>
      <c r="I3">
        <v>2013</v>
      </c>
    </row>
    <row r="4" spans="1:9" x14ac:dyDescent="0.25">
      <c r="A4" t="s">
        <v>0</v>
      </c>
      <c r="B4" s="13">
        <f>[1]Мощности!E$6</f>
        <v>15560</v>
      </c>
      <c r="C4" s="13">
        <f>[1]Мощности!F$6</f>
        <v>15387</v>
      </c>
      <c r="D4" s="13">
        <f>[1]Мощности!G$6</f>
        <v>14147</v>
      </c>
      <c r="E4" s="13">
        <f>[1]Мощности!H$6</f>
        <v>13063</v>
      </c>
      <c r="F4" s="13">
        <f>[1]Мощности!I$6</f>
        <v>12898</v>
      </c>
      <c r="G4" s="13">
        <f>[1]Мощности!J$6</f>
        <v>12236</v>
      </c>
      <c r="H4" s="13">
        <f>[1]Мощности!K$6</f>
        <v>12237</v>
      </c>
      <c r="I4" s="13">
        <f>[1]Мощности!L$6</f>
        <v>12138</v>
      </c>
    </row>
    <row r="5" spans="1:9" ht="15.75" thickBot="1" x14ac:dyDescent="0.3">
      <c r="A5" t="s">
        <v>1</v>
      </c>
      <c r="B5" s="14">
        <f>'[2]Лист1_Базовые цены'!F35</f>
        <v>15560</v>
      </c>
      <c r="C5" s="14">
        <f>'[2]Лист1_Базовые цены'!G35</f>
        <v>15602.620564798397</v>
      </c>
      <c r="D5" s="14">
        <f>'[2]Лист1_Базовые цены'!H35</f>
        <v>14376.397816790533</v>
      </c>
      <c r="E5" s="14">
        <f>'[2]Лист1_Базовые цены'!I35</f>
        <v>13297.077304789347</v>
      </c>
      <c r="F5" s="14">
        <f>'[2]Лист1_Базовые цены'!J35</f>
        <v>12930.194212597775</v>
      </c>
      <c r="G5" s="14">
        <f>'[2]Лист1_Базовые цены'!K35</f>
        <v>12431.684501967888</v>
      </c>
      <c r="H5" s="14">
        <f>'[2]Лист1_Базовые цены'!L35</f>
        <v>12381.100276869494</v>
      </c>
      <c r="I5" s="14">
        <f>'[2]Лист1_Базовые цены'!M35</f>
        <v>12333.990249182545</v>
      </c>
    </row>
    <row r="27" spans="1:9" ht="14.45" x14ac:dyDescent="0.3">
      <c r="A27" s="2">
        <v>2</v>
      </c>
    </row>
    <row r="28" spans="1:9" x14ac:dyDescent="0.25">
      <c r="A28" s="3" t="s">
        <v>36</v>
      </c>
    </row>
    <row r="29" spans="1:9" ht="14.45" x14ac:dyDescent="0.3">
      <c r="B29" s="27"/>
      <c r="C29" s="27"/>
      <c r="D29" s="27"/>
      <c r="E29" s="27"/>
      <c r="F29" s="27"/>
      <c r="G29" s="27"/>
      <c r="H29" s="27"/>
      <c r="I29" s="27"/>
    </row>
    <row r="30" spans="1:9" thickBot="1" x14ac:dyDescent="0.35">
      <c r="A30" s="15" t="s">
        <v>24</v>
      </c>
      <c r="B30">
        <v>2006</v>
      </c>
      <c r="C30">
        <v>2007</v>
      </c>
      <c r="D30">
        <v>2008</v>
      </c>
      <c r="E30">
        <v>2009</v>
      </c>
      <c r="F30">
        <v>2010</v>
      </c>
      <c r="G30">
        <v>2011</v>
      </c>
      <c r="H30">
        <v>2012</v>
      </c>
      <c r="I30">
        <v>2013</v>
      </c>
    </row>
    <row r="31" spans="1:9" x14ac:dyDescent="0.25">
      <c r="A31" t="s">
        <v>0</v>
      </c>
      <c r="B31" s="13">
        <f>[1]Эксплозатраты!C$18*0.001+'[2]Лист2_прогнозные цены'!F36</f>
        <v>3623558.6263313103</v>
      </c>
      <c r="C31" s="13">
        <f>[1]Эксплозатраты!D$18*0.001+'[2]Лист2_прогнозные цены'!G36</f>
        <v>4148133.8821718739</v>
      </c>
      <c r="D31" s="13">
        <f>[1]Эксплозатраты!E$18*0.001+'[2]Лист2_прогнозные цены'!H36</f>
        <v>3012749.6845726948</v>
      </c>
      <c r="E31" s="13">
        <f>[1]Эксплозатраты!F$18*0.001+'[2]Лист2_прогнозные цены'!I36</f>
        <v>1565741.3490475533</v>
      </c>
      <c r="F31" s="13">
        <f>[1]Эксплозатраты!G$18*0.001+'[2]Лист2_прогнозные цены'!J36</f>
        <v>1954644.7071105712</v>
      </c>
      <c r="G31" s="13">
        <f>[1]Эксплозатраты!H$18*0.001+'[2]Лист2_прогнозные цены'!K36</f>
        <v>2330447.8146110289</v>
      </c>
      <c r="H31" s="13">
        <f>[1]Эксплозатраты!I$18*0.001+'[2]Лист2_прогнозные цены'!L36</f>
        <v>1956558.9718999327</v>
      </c>
      <c r="I31" s="13">
        <f>[1]Эксплозатраты!J$18*0.001+'[2]Лист2_прогнозные цены'!M36</f>
        <v>2043043.4403912639</v>
      </c>
    </row>
    <row r="32" spans="1:9" x14ac:dyDescent="0.25">
      <c r="A32" t="s">
        <v>13</v>
      </c>
      <c r="B32" s="16">
        <f>'[2]Лист2_прогнозные цены'!F32</f>
        <v>3589614.1999999997</v>
      </c>
      <c r="C32" s="16">
        <f>'[2]Лист2_прогнозные цены'!G32</f>
        <v>4252787.9542679349</v>
      </c>
      <c r="D32" s="16">
        <f>'[2]Лист2_прогнозные цены'!H32</f>
        <v>3113947.3132673013</v>
      </c>
      <c r="E32" s="16">
        <f>'[2]Лист2_прогнозные цены'!I32</f>
        <v>1590849.5498618162</v>
      </c>
      <c r="F32" s="16">
        <f>'[2]Лист2_прогнозные цены'!J32</f>
        <v>1990389.9448457144</v>
      </c>
      <c r="G32" s="16">
        <f>'[2]Лист2_прогнозные цены'!K32</f>
        <v>2359133.1292728879</v>
      </c>
      <c r="H32" s="16">
        <f>'[2]Лист2_прогнозные цены'!L32</f>
        <v>1936125.5565438024</v>
      </c>
      <c r="I32" s="16">
        <f>'[2]Лист2_прогнозные цены'!M32</f>
        <v>1973739.5966344902</v>
      </c>
    </row>
    <row r="33" spans="1:9" ht="15.75" thickBot="1" x14ac:dyDescent="0.3">
      <c r="A33" t="s">
        <v>12</v>
      </c>
      <c r="B33" s="14">
        <f>'[2]распределение '!C680</f>
        <v>3579351.5299041537</v>
      </c>
      <c r="C33" s="14">
        <f>'[2]распределение '!D680</f>
        <v>4252787.9542679349</v>
      </c>
      <c r="D33" s="14">
        <f>'[2]распределение '!E680</f>
        <v>2797615.2511552582</v>
      </c>
      <c r="E33" s="14">
        <f>'[2]распределение '!F680</f>
        <v>1590849.5498618167</v>
      </c>
      <c r="F33" s="14">
        <f>'[2]распределение '!G680</f>
        <v>1137022.1277935612</v>
      </c>
      <c r="G33" s="14">
        <f>'[2]распределение '!H680</f>
        <v>2359133.1292728879</v>
      </c>
      <c r="H33" s="14">
        <f>'[2]распределение '!I680</f>
        <v>1936125.5565438024</v>
      </c>
      <c r="I33" s="14">
        <f>'[2]распределение '!J680</f>
        <v>1973739.5966344902</v>
      </c>
    </row>
    <row r="34" spans="1:9" x14ac:dyDescent="0.25">
      <c r="A34" t="s">
        <v>11</v>
      </c>
      <c r="B34" s="12">
        <f>B33/B32</f>
        <v>0.99714101028020052</v>
      </c>
      <c r="C34" s="12">
        <f t="shared" ref="C34:I34" si="0">C33/C32</f>
        <v>1</v>
      </c>
      <c r="D34" s="12">
        <f t="shared" si="0"/>
        <v>0.89841444626751488</v>
      </c>
      <c r="E34" s="12">
        <f t="shared" si="0"/>
        <v>1.0000000000000002</v>
      </c>
      <c r="F34" s="12">
        <f t="shared" si="0"/>
        <v>0.57125596456009919</v>
      </c>
      <c r="G34" s="12">
        <f t="shared" si="0"/>
        <v>1</v>
      </c>
      <c r="H34" s="12">
        <f t="shared" si="0"/>
        <v>1</v>
      </c>
      <c r="I34" s="12">
        <f t="shared" si="0"/>
        <v>1</v>
      </c>
    </row>
    <row r="53" spans="1:9" ht="14.45" x14ac:dyDescent="0.3">
      <c r="A53" s="2">
        <v>3</v>
      </c>
    </row>
    <row r="54" spans="1:9" x14ac:dyDescent="0.25">
      <c r="A54" s="3" t="s">
        <v>3</v>
      </c>
    </row>
    <row r="56" spans="1:9" ht="15.75" thickBot="1" x14ac:dyDescent="0.3">
      <c r="A56" s="15" t="s">
        <v>25</v>
      </c>
      <c r="B56">
        <v>2006</v>
      </c>
      <c r="C56">
        <v>2007</v>
      </c>
      <c r="D56">
        <v>2008</v>
      </c>
      <c r="E56">
        <v>2009</v>
      </c>
      <c r="F56">
        <v>2010</v>
      </c>
      <c r="G56">
        <v>2011</v>
      </c>
      <c r="H56">
        <v>2012</v>
      </c>
      <c r="I56">
        <v>2013</v>
      </c>
    </row>
    <row r="57" spans="1:9" x14ac:dyDescent="0.25">
      <c r="A57" t="s">
        <v>0</v>
      </c>
      <c r="B57" s="13">
        <f>[1]Мощности!E$27</f>
        <v>100</v>
      </c>
      <c r="C57" s="13">
        <f>[1]Мощности!F$27</f>
        <v>90</v>
      </c>
      <c r="D57" s="13">
        <f>[1]Мощности!G$27</f>
        <v>80</v>
      </c>
      <c r="E57" s="13">
        <f>[1]Мощности!H$27</f>
        <v>150</v>
      </c>
      <c r="F57" s="13">
        <f>[1]Мощности!I$27</f>
        <v>200</v>
      </c>
      <c r="G57" s="13">
        <f>[1]Мощности!J$27</f>
        <v>500</v>
      </c>
      <c r="H57" s="13">
        <f>[1]Мощности!K$27</f>
        <v>1200</v>
      </c>
      <c r="I57" s="13">
        <f>[1]Мощности!L$27</f>
        <v>1100</v>
      </c>
    </row>
    <row r="58" spans="1:9" ht="15.75" thickBot="1" x14ac:dyDescent="0.3">
      <c r="A58" t="s">
        <v>1</v>
      </c>
      <c r="B58" s="14">
        <f>'[2]Лист1_Базовые цены'!F39</f>
        <v>200</v>
      </c>
      <c r="C58" s="14">
        <f>'[2]Лист1_Базовые цены'!G39</f>
        <v>100</v>
      </c>
      <c r="D58" s="14">
        <f>'[2]Лист1_Базовые цены'!H39</f>
        <v>100</v>
      </c>
      <c r="E58" s="14">
        <f>'[2]Лист1_Базовые цены'!I39</f>
        <v>165</v>
      </c>
      <c r="F58" s="14">
        <f>'[2]Лист1_Базовые цены'!J39</f>
        <v>148</v>
      </c>
      <c r="G58" s="14">
        <f>'[2]Лист1_Базовые цены'!K39</f>
        <v>571</v>
      </c>
      <c r="H58" s="14">
        <f>'[2]Лист1_Базовые цены'!L39</f>
        <v>1191</v>
      </c>
      <c r="I58" s="14">
        <f>'[2]Лист1_Базовые цены'!M39</f>
        <v>1067</v>
      </c>
    </row>
    <row r="83" spans="1:24" x14ac:dyDescent="0.25">
      <c r="A83" s="2">
        <v>4</v>
      </c>
    </row>
    <row r="84" spans="1:24" x14ac:dyDescent="0.25">
      <c r="A84" s="3" t="s">
        <v>10</v>
      </c>
    </row>
    <row r="85" spans="1:24" x14ac:dyDescent="0.25">
      <c r="A85" s="6"/>
      <c r="B85" s="2"/>
      <c r="C85" s="2"/>
      <c r="D85" s="2"/>
      <c r="E85" s="2"/>
      <c r="F85" s="2"/>
      <c r="G85" s="2"/>
      <c r="H85" s="2"/>
      <c r="I85" s="2"/>
      <c r="J85" s="2"/>
    </row>
    <row r="86" spans="1:24" s="2" customFormat="1" x14ac:dyDescent="0.25">
      <c r="B86" s="2">
        <v>2006</v>
      </c>
      <c r="C86" s="2">
        <v>2007</v>
      </c>
      <c r="D86" s="2">
        <v>2008</v>
      </c>
      <c r="E86" s="2">
        <v>2009</v>
      </c>
      <c r="F86" s="2">
        <v>2010</v>
      </c>
      <c r="G86" s="2">
        <v>2011</v>
      </c>
      <c r="H86" s="2">
        <v>2012</v>
      </c>
      <c r="I86" s="2">
        <v>2013</v>
      </c>
    </row>
    <row r="87" spans="1:24" x14ac:dyDescent="0.25">
      <c r="A87" s="2" t="s">
        <v>0</v>
      </c>
      <c r="B87" s="7">
        <f>[1]Мощности!E6/[1]Демография!C5*0.001</f>
        <v>1.3852043087331969E-2</v>
      </c>
      <c r="C87" s="7">
        <f>[1]Мощности!F6/[1]Демография!D5*0.001</f>
        <v>1.379876244283024E-2</v>
      </c>
      <c r="D87" s="7">
        <f>[1]Мощности!G6/[1]Демография!E5*0.001</f>
        <v>1.2728990462479753E-2</v>
      </c>
      <c r="E87" s="7">
        <f>[1]Мощности!H6/[1]Демография!F5*0.001</f>
        <v>1.1776956364947709E-2</v>
      </c>
      <c r="F87" s="7">
        <f>[1]Мощности!I6/[1]Демография!G5*0.001</f>
        <v>1.163029756537421E-2</v>
      </c>
      <c r="G87" s="7">
        <f>[1]Мощности!J6/[1]Демография!H5*0.001</f>
        <v>1.1061290905803652E-2</v>
      </c>
      <c r="H87" s="7">
        <f>[1]Мощности!K6/[1]Демография!I5*0.001</f>
        <v>1.113061670001819E-2</v>
      </c>
      <c r="I87" s="7">
        <f>[1]Мощности!L6/[1]Демография!J5*0.001</f>
        <v>1.108290723155588E-2</v>
      </c>
      <c r="J87" s="7"/>
    </row>
    <row r="88" spans="1:24" x14ac:dyDescent="0.25">
      <c r="A88" s="2" t="s">
        <v>1</v>
      </c>
      <c r="B88" s="7">
        <f>'[2]распределение '!C72</f>
        <v>1.3720287773336613E-2</v>
      </c>
      <c r="C88" s="7">
        <f>'[2]распределение '!D72</f>
        <v>1.3870561889918592E-2</v>
      </c>
      <c r="D88" s="7">
        <f>'[2]распределение '!E72</f>
        <v>1.2870359795016842E-2</v>
      </c>
      <c r="E88" s="7">
        <f>'[2]распределение '!F72</f>
        <v>1.1953589476362061E-2</v>
      </c>
      <c r="F88" s="7">
        <f>'[2]распределение '!G72</f>
        <v>1.1688089277037701E-2</v>
      </c>
      <c r="G88" s="7">
        <f>'[2]распределение '!H72</f>
        <v>1.1305478005019833E-2</v>
      </c>
      <c r="H88" s="7">
        <f>'[2]распределение '!I72</f>
        <v>1.1299717328529246E-2</v>
      </c>
      <c r="I88" s="7">
        <f>'[2]распределение '!J72</f>
        <v>1.1307983025344009E-2</v>
      </c>
    </row>
    <row r="90" spans="1:24" s="8" customFormat="1" x14ac:dyDescent="0.25"/>
    <row r="93" spans="1:24" ht="18" x14ac:dyDescent="0.25">
      <c r="H93" s="4"/>
    </row>
    <row r="94" spans="1:24" ht="18" x14ac:dyDescent="0.25">
      <c r="H94" s="4"/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</row>
    <row r="95" spans="1:24" ht="18" x14ac:dyDescent="0.25">
      <c r="H95" s="5"/>
      <c r="I95" s="25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5"/>
      <c r="V95" s="25"/>
      <c r="W95" s="25"/>
      <c r="X95" s="25"/>
    </row>
    <row r="98" spans="9:10" x14ac:dyDescent="0.25">
      <c r="I98" s="1"/>
    </row>
    <row r="104" spans="9:10" x14ac:dyDescent="0.25">
      <c r="J104" s="1"/>
    </row>
  </sheetData>
  <phoneticPr fontId="1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J104"/>
  <sheetViews>
    <sheetView topLeftCell="A4" zoomScale="75" zoomScaleNormal="75" workbookViewId="0">
      <selection activeCell="J105" sqref="J105"/>
    </sheetView>
  </sheetViews>
  <sheetFormatPr defaultRowHeight="15" x14ac:dyDescent="0.25"/>
  <cols>
    <col min="1" max="1" width="37" customWidth="1"/>
    <col min="2" max="2" width="16.5703125" customWidth="1"/>
    <col min="3" max="9" width="16.5703125" bestFit="1" customWidth="1"/>
    <col min="10" max="10" width="18.140625" bestFit="1" customWidth="1"/>
  </cols>
  <sheetData>
    <row r="1" spans="1:9" ht="14.45" x14ac:dyDescent="0.3">
      <c r="A1" s="2">
        <v>1</v>
      </c>
    </row>
    <row r="2" spans="1:9" x14ac:dyDescent="0.25">
      <c r="A2" s="3" t="s">
        <v>2</v>
      </c>
    </row>
    <row r="3" spans="1:9" thickBot="1" x14ac:dyDescent="0.35">
      <c r="A3" s="15" t="s">
        <v>26</v>
      </c>
      <c r="B3">
        <v>2006</v>
      </c>
      <c r="C3">
        <v>2007</v>
      </c>
      <c r="D3">
        <v>2008</v>
      </c>
      <c r="E3">
        <v>2009</v>
      </c>
      <c r="F3">
        <v>2010</v>
      </c>
      <c r="G3">
        <v>2011</v>
      </c>
      <c r="H3">
        <v>2012</v>
      </c>
      <c r="I3">
        <v>2013</v>
      </c>
    </row>
    <row r="4" spans="1:9" x14ac:dyDescent="0.25">
      <c r="A4" t="s">
        <v>0</v>
      </c>
      <c r="B4" s="13">
        <f>[1]Мощности!E$7</f>
        <v>25612</v>
      </c>
      <c r="C4" s="13">
        <f>[1]Мощности!F$7</f>
        <v>26676</v>
      </c>
      <c r="D4" s="13">
        <f>[1]Мощности!G$7</f>
        <v>28354</v>
      </c>
      <c r="E4" s="13">
        <f>[1]Мощности!H$7</f>
        <v>26739</v>
      </c>
      <c r="F4" s="13">
        <f>[1]Мощности!I$7</f>
        <v>27400</v>
      </c>
      <c r="G4" s="13">
        <f>[1]Мощности!J$7</f>
        <v>28452</v>
      </c>
      <c r="H4" s="13">
        <f>[1]Мощности!K$7</f>
        <v>28500</v>
      </c>
      <c r="I4" s="13">
        <f>[1]Мощности!L$7</f>
        <v>26880</v>
      </c>
    </row>
    <row r="5" spans="1:9" ht="15.75" thickBot="1" x14ac:dyDescent="0.3">
      <c r="A5" t="s">
        <v>1</v>
      </c>
      <c r="B5" s="14">
        <f>'[2]Лист1_Базовые цены'!F46</f>
        <v>25612</v>
      </c>
      <c r="C5" s="14">
        <f>'[2]Лист1_Базовые цены'!G46</f>
        <v>26821.043999999998</v>
      </c>
      <c r="D5" s="14">
        <f>'[2]Лист1_Базовые цены'!H46</f>
        <v>28289.812433999996</v>
      </c>
      <c r="E5" s="14">
        <f>'[2]Лист1_Базовые цены'!I46</f>
        <v>27048.627439279993</v>
      </c>
      <c r="F5" s="14">
        <f>'[2]Лист1_Базовые цены'!J46</f>
        <v>27474.141164887194</v>
      </c>
      <c r="G5" s="14">
        <f>'[2]Лист1_Базовые цены'!K46</f>
        <v>28447.770459062762</v>
      </c>
      <c r="H5" s="14">
        <f>'[2]Лист1_Базовые цены'!L46</f>
        <v>28420.559879032771</v>
      </c>
      <c r="I5" s="14">
        <f>'[2]Лист1_Базовые цены'!M46</f>
        <v>27049.531885081135</v>
      </c>
    </row>
    <row r="27" spans="1:9" ht="14.45" x14ac:dyDescent="0.3">
      <c r="A27" s="2">
        <v>2</v>
      </c>
    </row>
    <row r="28" spans="1:9" x14ac:dyDescent="0.25">
      <c r="A28" s="3" t="s">
        <v>36</v>
      </c>
    </row>
    <row r="30" spans="1:9" ht="15.75" thickBot="1" x14ac:dyDescent="0.3">
      <c r="A30" s="15" t="s">
        <v>27</v>
      </c>
      <c r="B30">
        <v>2006</v>
      </c>
      <c r="C30">
        <v>2007</v>
      </c>
      <c r="D30">
        <v>2008</v>
      </c>
      <c r="E30">
        <v>2009</v>
      </c>
      <c r="F30">
        <v>2010</v>
      </c>
      <c r="G30">
        <v>2011</v>
      </c>
      <c r="H30">
        <v>2012</v>
      </c>
      <c r="I30">
        <v>2013</v>
      </c>
    </row>
    <row r="31" spans="1:9" x14ac:dyDescent="0.25">
      <c r="A31" t="s">
        <v>0</v>
      </c>
      <c r="B31" s="13">
        <f>[1]Эксплозатраты!C$19*0.001+'[2]Лист2_прогнозные цены'!F45</f>
        <v>441992.10936177883</v>
      </c>
      <c r="C31" s="13">
        <f>[1]Эксплозатраты!D$19*0.001+'[2]Лист2_прогнозные цены'!G45</f>
        <v>439017.95553374058</v>
      </c>
      <c r="D31" s="13">
        <f>[1]Эксплозатраты!E$19*0.001+'[2]Лист2_прогнозные цены'!H45</f>
        <v>834280.7415268413</v>
      </c>
      <c r="E31" s="13">
        <f>[1]Эксплозатраты!F$19*0.001+'[2]Лист2_прогнозные цены'!I45</f>
        <v>889666.77085542516</v>
      </c>
      <c r="F31" s="13">
        <f>[1]Эксплозатраты!G$19*0.001+'[2]Лист2_прогнозные цены'!J45</f>
        <v>1050792.5290065489</v>
      </c>
      <c r="G31" s="13">
        <f>[1]Эксплозатраты!H$19*0.001+'[2]Лист2_прогнозные цены'!K45</f>
        <v>1127315.0516553463</v>
      </c>
      <c r="H31" s="13">
        <f>[1]Эксплозатраты!I$19*0.001+'[2]Лист2_прогнозные цены'!L45</f>
        <v>1275266.4724006592</v>
      </c>
      <c r="I31" s="13">
        <f>[1]Эксплозатраты!J$19*0.001+'[2]Лист2_прогнозные цены'!M45</f>
        <v>1320073.2596410941</v>
      </c>
    </row>
    <row r="32" spans="1:9" x14ac:dyDescent="0.25">
      <c r="A32" t="s">
        <v>13</v>
      </c>
      <c r="B32" s="16">
        <f>'[2]Лист2_прогнозные цены'!F41</f>
        <v>439706.81599999999</v>
      </c>
      <c r="C32" s="16">
        <f>'[2]Лист2_прогнозные цены'!G41</f>
        <v>454880.56123087194</v>
      </c>
      <c r="D32" s="16">
        <f>'[2]Лист2_прогнозные цены'!H41</f>
        <v>857865.65704467369</v>
      </c>
      <c r="E32" s="16">
        <f>'[2]Лист2_прогнозные цены'!I41</f>
        <v>882565.03426563041</v>
      </c>
      <c r="F32" s="16">
        <f>'[2]Лист2_прогнозные цены'!J41</f>
        <v>1057297.6209550046</v>
      </c>
      <c r="G32" s="16">
        <f>'[2]Лист2_прогнозные цены'!K41</f>
        <v>1139677.0324450107</v>
      </c>
      <c r="H32" s="16">
        <f>'[2]Лист2_прогнозные цены'!L41</f>
        <v>1279430.1218266645</v>
      </c>
      <c r="I32" s="16">
        <f>'[2]Лист2_прогнозные цены'!M41</f>
        <v>1312767.7533331839</v>
      </c>
    </row>
    <row r="33" spans="1:9" ht="15.75" thickBot="1" x14ac:dyDescent="0.3">
      <c r="A33" t="s">
        <v>12</v>
      </c>
      <c r="B33" s="14">
        <f>'[2]распределение '!C681</f>
        <v>439706.81599999999</v>
      </c>
      <c r="C33" s="14">
        <f>'[2]распределение '!D681</f>
        <v>454880.56123087194</v>
      </c>
      <c r="D33" s="14">
        <f>'[2]распределение '!E681</f>
        <v>857865.65704467369</v>
      </c>
      <c r="E33" s="14">
        <f>'[2]распределение '!F681</f>
        <v>882565.03426563041</v>
      </c>
      <c r="F33" s="14">
        <f>'[2]распределение '!G681</f>
        <v>1057297.6209550046</v>
      </c>
      <c r="G33" s="14">
        <f>'[2]распределение '!H681</f>
        <v>1135250.8594430126</v>
      </c>
      <c r="H33" s="14">
        <f>'[2]распределение '!I681</f>
        <v>855157.74262660451</v>
      </c>
      <c r="I33" s="14">
        <f>'[2]распределение '!J681</f>
        <v>845274.96915758657</v>
      </c>
    </row>
    <row r="34" spans="1:9" x14ac:dyDescent="0.25">
      <c r="A34" t="s">
        <v>11</v>
      </c>
      <c r="B34" s="12">
        <f>B33/B32</f>
        <v>1</v>
      </c>
      <c r="C34" s="12">
        <f t="shared" ref="C34:I34" si="0">C33/C32</f>
        <v>1</v>
      </c>
      <c r="D34" s="12">
        <f t="shared" si="0"/>
        <v>1</v>
      </c>
      <c r="E34" s="12">
        <f t="shared" si="0"/>
        <v>1</v>
      </c>
      <c r="F34" s="12">
        <f t="shared" si="0"/>
        <v>1</v>
      </c>
      <c r="G34" s="12">
        <f t="shared" si="0"/>
        <v>0.99611629183006134</v>
      </c>
      <c r="H34" s="12">
        <f t="shared" si="0"/>
        <v>0.66838956503984837</v>
      </c>
      <c r="I34" s="12">
        <f t="shared" si="0"/>
        <v>0.64388766940031128</v>
      </c>
    </row>
    <row r="53" spans="1:9" x14ac:dyDescent="0.25">
      <c r="A53" s="2">
        <v>3</v>
      </c>
    </row>
    <row r="54" spans="1:9" x14ac:dyDescent="0.25">
      <c r="A54" s="3" t="s">
        <v>3</v>
      </c>
    </row>
    <row r="56" spans="1:9" ht="15.75" thickBot="1" x14ac:dyDescent="0.3">
      <c r="A56" s="15" t="s">
        <v>28</v>
      </c>
      <c r="B56">
        <v>2006</v>
      </c>
      <c r="C56">
        <v>2007</v>
      </c>
      <c r="D56">
        <v>2008</v>
      </c>
      <c r="E56">
        <v>2009</v>
      </c>
      <c r="F56">
        <v>2010</v>
      </c>
      <c r="G56">
        <v>2011</v>
      </c>
      <c r="H56">
        <v>2012</v>
      </c>
      <c r="I56">
        <v>2013</v>
      </c>
    </row>
    <row r="57" spans="1:9" x14ac:dyDescent="0.25">
      <c r="A57" t="s">
        <v>0</v>
      </c>
      <c r="B57" s="13">
        <f>[1]Мощности!E$28</f>
        <v>1500</v>
      </c>
      <c r="C57" s="13">
        <f>[1]Мощности!F$28</f>
        <v>1500</v>
      </c>
      <c r="D57" s="13">
        <f>[1]Мощности!G$28</f>
        <v>1000</v>
      </c>
      <c r="E57" s="13">
        <f>[1]Мощности!H$28</f>
        <v>700</v>
      </c>
      <c r="F57" s="13">
        <f>[1]Мощности!I$28</f>
        <v>1100</v>
      </c>
      <c r="G57" s="13">
        <f>[1]Мощности!J$28</f>
        <v>100</v>
      </c>
      <c r="H57" s="13">
        <f>[1]Мощности!K$28</f>
        <v>100</v>
      </c>
      <c r="I57" s="13">
        <f>[1]Мощности!L$28</f>
        <v>110</v>
      </c>
    </row>
    <row r="58" spans="1:9" ht="15.75" thickBot="1" x14ac:dyDescent="0.3">
      <c r="A58" t="s">
        <v>1</v>
      </c>
      <c r="B58" s="14">
        <f>'[2]Лист1_Базовые цены'!F49</f>
        <v>1542</v>
      </c>
      <c r="C58" s="14">
        <f>'[2]Лист1_Базовые цены'!G49</f>
        <v>1509</v>
      </c>
      <c r="D58" s="14">
        <f>'[2]Лист1_Базовые цены'!H49</f>
        <v>1022</v>
      </c>
      <c r="E58" s="14">
        <f>'[2]Лист1_Базовые цены'!I49</f>
        <v>696</v>
      </c>
      <c r="F58" s="14">
        <f>'[2]Лист1_Базовые цены'!J49</f>
        <v>1111</v>
      </c>
      <c r="G58" s="14">
        <f>'[2]Лист1_Базовые цены'!K49</f>
        <v>120</v>
      </c>
      <c r="H58" s="14">
        <f>'[2]Лист1_Базовые цены'!L49</f>
        <v>50</v>
      </c>
      <c r="I58" s="14">
        <f>'[2]Лист1_Базовые цены'!M49</f>
        <v>87</v>
      </c>
    </row>
    <row r="83" spans="1:10" x14ac:dyDescent="0.25">
      <c r="A83" s="2">
        <v>4</v>
      </c>
    </row>
    <row r="84" spans="1:10" x14ac:dyDescent="0.25">
      <c r="A84" s="3" t="s">
        <v>7</v>
      </c>
    </row>
    <row r="85" spans="1:10" x14ac:dyDescent="0.25">
      <c r="A85" s="6"/>
      <c r="B85" s="2"/>
      <c r="C85" s="2"/>
      <c r="D85" s="2"/>
      <c r="E85" s="2"/>
      <c r="F85" s="2"/>
      <c r="G85" s="2"/>
      <c r="H85" s="2"/>
      <c r="I85" s="2"/>
      <c r="J85" s="2"/>
    </row>
    <row r="86" spans="1:10" s="2" customFormat="1" x14ac:dyDescent="0.25">
      <c r="B86" s="2">
        <v>2006</v>
      </c>
      <c r="C86" s="2">
        <v>2007</v>
      </c>
      <c r="D86" s="2">
        <v>2008</v>
      </c>
      <c r="E86" s="2">
        <v>2009</v>
      </c>
      <c r="F86" s="2">
        <v>2010</v>
      </c>
      <c r="G86" s="2">
        <v>2011</v>
      </c>
      <c r="H86" s="2">
        <v>2012</v>
      </c>
      <c r="I86" s="2">
        <v>2013</v>
      </c>
    </row>
    <row r="87" spans="1:10" x14ac:dyDescent="0.25">
      <c r="A87" s="2" t="s">
        <v>0</v>
      </c>
      <c r="B87" s="7">
        <f>[1]Мощности!E7/[1]Демография!C5*0.001</f>
        <v>2.280067657794E-2</v>
      </c>
      <c r="C87" s="7">
        <f>[1]Мощности!F7/[1]Демография!D5*0.001</f>
        <v>2.3922518159806297E-2</v>
      </c>
      <c r="D87" s="7">
        <f>[1]Мощности!G7/[1]Демография!E5*0.001</f>
        <v>2.5511966888608961E-2</v>
      </c>
      <c r="E87" s="7">
        <f>[1]Мощности!H7/[1]Демография!F5*0.001</f>
        <v>2.4106563288856835E-2</v>
      </c>
      <c r="F87" s="7">
        <f>[1]Мощности!I7/[1]Демография!G5*0.001</f>
        <v>2.4706943192064925E-2</v>
      </c>
      <c r="G87" s="7">
        <f>[1]Мощности!J7/[1]Демография!H5*0.001</f>
        <v>2.57204845416742E-2</v>
      </c>
      <c r="H87" s="7">
        <f>[1]Мощности!K7/[1]Демография!I5*0.001</f>
        <v>2.592323085319265E-2</v>
      </c>
      <c r="I87" s="7">
        <f>[1]Мощности!L7/[1]Демография!J5*0.001</f>
        <v>2.4543462381300219E-2</v>
      </c>
    </row>
    <row r="88" spans="1:10" x14ac:dyDescent="0.25">
      <c r="A88" s="2" t="s">
        <v>1</v>
      </c>
      <c r="B88" s="7">
        <f>'[2]распределение '!C73</f>
        <v>2.2583805298888007E-2</v>
      </c>
      <c r="C88" s="7">
        <f>'[2]распределение '!D73</f>
        <v>2.3843619679732732E-2</v>
      </c>
      <c r="D88" s="7">
        <f>'[2]распределение '!E73</f>
        <v>2.5326237434378732E-2</v>
      </c>
      <c r="E88" s="7">
        <f>'[2]распределение '!F73</f>
        <v>2.4315733517752725E-2</v>
      </c>
      <c r="F88" s="7">
        <f>'[2]распределение '!G73</f>
        <v>2.4834910401598881E-2</v>
      </c>
      <c r="G88" s="7">
        <f>'[2]распределение '!H73</f>
        <v>2.5870640713724392E-2</v>
      </c>
      <c r="H88" s="7">
        <f>'[2]распределение '!I73</f>
        <v>2.5938267663623959E-2</v>
      </c>
      <c r="I88" s="7">
        <f>'[2]распределение '!J73</f>
        <v>2.4799407265647173E-2</v>
      </c>
    </row>
    <row r="93" spans="1:10" ht="18" x14ac:dyDescent="0.25">
      <c r="H93" s="4"/>
    </row>
    <row r="94" spans="1:10" ht="18" x14ac:dyDescent="0.25">
      <c r="H94" s="4"/>
    </row>
    <row r="95" spans="1:10" ht="18" x14ac:dyDescent="0.25">
      <c r="H95" s="5"/>
    </row>
    <row r="98" spans="9:10" x14ac:dyDescent="0.25">
      <c r="I98" s="1"/>
    </row>
    <row r="104" spans="9:10" x14ac:dyDescent="0.25">
      <c r="J104" s="1"/>
    </row>
  </sheetData>
  <phoneticPr fontId="1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J104"/>
  <sheetViews>
    <sheetView topLeftCell="A52" zoomScale="75" zoomScaleNormal="75" workbookViewId="0">
      <selection activeCell="A28" sqref="A28"/>
    </sheetView>
  </sheetViews>
  <sheetFormatPr defaultRowHeight="15" x14ac:dyDescent="0.25"/>
  <cols>
    <col min="1" max="1" width="37.28515625" customWidth="1"/>
    <col min="2" max="2" width="16.5703125" customWidth="1"/>
    <col min="3" max="9" width="16.5703125" bestFit="1" customWidth="1"/>
    <col min="10" max="10" width="18.140625" bestFit="1" customWidth="1"/>
  </cols>
  <sheetData>
    <row r="1" spans="1:9" ht="14.45" x14ac:dyDescent="0.3">
      <c r="A1" s="2">
        <v>1</v>
      </c>
    </row>
    <row r="2" spans="1:9" x14ac:dyDescent="0.25">
      <c r="A2" s="3" t="s">
        <v>2</v>
      </c>
    </row>
    <row r="3" spans="1:9" thickBot="1" x14ac:dyDescent="0.35">
      <c r="A3" s="15" t="s">
        <v>29</v>
      </c>
      <c r="B3">
        <v>2006</v>
      </c>
      <c r="C3">
        <v>2007</v>
      </c>
      <c r="D3">
        <v>2008</v>
      </c>
      <c r="E3">
        <v>2009</v>
      </c>
      <c r="F3">
        <v>2010</v>
      </c>
      <c r="G3">
        <v>2011</v>
      </c>
      <c r="H3">
        <v>2012</v>
      </c>
      <c r="I3">
        <v>2013</v>
      </c>
    </row>
    <row r="4" spans="1:9" x14ac:dyDescent="0.25">
      <c r="A4" t="s">
        <v>0</v>
      </c>
      <c r="B4" s="13">
        <f>[1]Мощности!E$8</f>
        <v>125500</v>
      </c>
      <c r="C4" s="13">
        <f>[1]Мощности!F$8</f>
        <v>129500</v>
      </c>
      <c r="D4" s="13">
        <f>[1]Мощности!G$8</f>
        <v>133000</v>
      </c>
      <c r="E4" s="13">
        <f>[1]Мощности!H$8</f>
        <v>135000</v>
      </c>
      <c r="F4" s="13">
        <f>[1]Мощности!I$8</f>
        <v>138500</v>
      </c>
      <c r="G4" s="13">
        <f>[1]Мощности!J$8</f>
        <v>145425</v>
      </c>
      <c r="H4" s="13">
        <f>[1]Мощности!K$8</f>
        <v>152696.25</v>
      </c>
      <c r="I4" s="13">
        <f>[1]Мощности!L$8</f>
        <v>160331.0625</v>
      </c>
    </row>
    <row r="5" spans="1:9" ht="15.75" thickBot="1" x14ac:dyDescent="0.3">
      <c r="A5" t="s">
        <v>1</v>
      </c>
      <c r="B5" s="14">
        <f>'[2]Лист1_Базовые цены'!F58</f>
        <v>125500</v>
      </c>
      <c r="C5" s="14">
        <f>'[2]Лист1_Базовые цены'!G58</f>
        <v>128275</v>
      </c>
      <c r="D5" s="14">
        <f>'[2]Лист1_Базовые цены'!H58</f>
        <v>131475.17499999999</v>
      </c>
      <c r="E5" s="14">
        <f>'[2]Лист1_Базовые цены'!I58</f>
        <v>132811.79912500002</v>
      </c>
      <c r="F5" s="14">
        <f>'[2]Лист1_Базовые цены'!J58</f>
        <v>136033.17552675001</v>
      </c>
      <c r="G5" s="14">
        <f>'[2]Лист1_Базовые цены'!K58</f>
        <v>142777.1091756965</v>
      </c>
      <c r="H5" s="14">
        <f>'[2]Лист1_Базовые цены'!L58</f>
        <v>148693.33808393954</v>
      </c>
      <c r="I5" s="14">
        <f>'[2]Лист1_Базовые цены'!M58</f>
        <v>155102.40470310015</v>
      </c>
    </row>
    <row r="27" spans="1:9" ht="14.45" x14ac:dyDescent="0.3">
      <c r="A27" s="2">
        <v>2</v>
      </c>
    </row>
    <row r="28" spans="1:9" x14ac:dyDescent="0.25">
      <c r="A28" s="3" t="s">
        <v>36</v>
      </c>
    </row>
    <row r="30" spans="1:9" thickBot="1" x14ac:dyDescent="0.35">
      <c r="A30" s="15" t="s">
        <v>30</v>
      </c>
      <c r="B30">
        <v>2006</v>
      </c>
      <c r="C30">
        <v>2007</v>
      </c>
      <c r="D30">
        <v>2008</v>
      </c>
      <c r="E30">
        <v>2009</v>
      </c>
      <c r="F30">
        <v>2010</v>
      </c>
      <c r="G30">
        <v>2011</v>
      </c>
      <c r="H30">
        <v>2012</v>
      </c>
      <c r="I30">
        <v>2013</v>
      </c>
    </row>
    <row r="31" spans="1:9" x14ac:dyDescent="0.25">
      <c r="A31" t="s">
        <v>0</v>
      </c>
      <c r="B31" s="13">
        <f>[1]Эксплозатраты!C$20*0.001+'[2]Лист2_прогнозные цены'!F55</f>
        <v>312311.5856883665</v>
      </c>
      <c r="C31" s="13">
        <f>[1]Эксплозатраты!D$20*0.001+'[2]Лист2_прогнозные цены'!G55</f>
        <v>360890.07562831393</v>
      </c>
      <c r="D31" s="13">
        <f>[1]Эксплозатраты!E$20*0.001+'[2]Лист2_прогнозные цены'!H55</f>
        <v>212200.0105940951</v>
      </c>
      <c r="E31" s="13">
        <f>[1]Эксплозатраты!F$20*0.001+'[2]Лист2_прогнозные цены'!I55</f>
        <v>327610.08848512324</v>
      </c>
      <c r="F31" s="13">
        <f>[1]Эксплозатраты!G$20*0.001+'[2]Лист2_прогнозные цены'!J55</f>
        <v>527886.33775553782</v>
      </c>
      <c r="G31" s="13">
        <f>[1]Эксплозатраты!H$20*0.001+'[2]Лист2_прогнозные цены'!K55</f>
        <v>700209.14416949835</v>
      </c>
      <c r="H31" s="13">
        <f>[1]Эксплозатраты!I$20*0.001+'[2]Лист2_прогнозные цены'!L55</f>
        <v>1711475.4774293539</v>
      </c>
      <c r="I31" s="13">
        <f>[1]Эксплозатраты!J$20*0.001+'[2]Лист2_прогнозные цены'!M55</f>
        <v>2006191.6720222509</v>
      </c>
    </row>
    <row r="32" spans="1:9" x14ac:dyDescent="0.25">
      <c r="A32" t="s">
        <v>13</v>
      </c>
      <c r="B32" s="16">
        <f>'[2]Лист2_прогнозные цены'!F51</f>
        <v>309721.45</v>
      </c>
      <c r="C32" s="16">
        <f>'[2]Лист2_прогнозные цены'!G51</f>
        <v>365177.11183625</v>
      </c>
      <c r="D32" s="16">
        <f>'[2]Лист2_прогнозные цены'!H51</f>
        <v>218329.04604963408</v>
      </c>
      <c r="E32" s="16">
        <f>'[2]Лист2_прогнозные цены'!I51</f>
        <v>330170.93010414159</v>
      </c>
      <c r="F32" s="16">
        <f>'[2]Лист2_прогнозные цены'!J51</f>
        <v>535675.99723214877</v>
      </c>
      <c r="G32" s="16">
        <f>'[2]Лист2_прогнозные цены'!K51</f>
        <v>692414.86148757057</v>
      </c>
      <c r="H32" s="16">
        <f>'[2]Лист2_прогнозные цены'!L51</f>
        <v>1761537.3524741437</v>
      </c>
      <c r="I32" s="16">
        <f>'[2]Лист2_прогнозные цены'!M51</f>
        <v>2034440.3163366984</v>
      </c>
    </row>
    <row r="33" spans="1:9" ht="15.75" thickBot="1" x14ac:dyDescent="0.3">
      <c r="A33" t="s">
        <v>12</v>
      </c>
      <c r="B33" s="14">
        <f>'[2]распределение '!C682</f>
        <v>309721.45</v>
      </c>
      <c r="C33" s="14">
        <f>'[2]распределение '!D682</f>
        <v>365177.11183625</v>
      </c>
      <c r="D33" s="14">
        <f>'[2]распределение '!E682</f>
        <v>218329.04604963408</v>
      </c>
      <c r="E33" s="14">
        <f>'[2]распределение '!F682</f>
        <v>330170.93010414159</v>
      </c>
      <c r="F33" s="14">
        <f>'[2]распределение '!G682</f>
        <v>535675.99723214877</v>
      </c>
      <c r="G33" s="14">
        <f>'[2]распределение '!H682</f>
        <v>692414.86148757057</v>
      </c>
      <c r="H33" s="14">
        <f>'[2]распределение '!I682</f>
        <v>1761537.3524741437</v>
      </c>
      <c r="I33" s="14">
        <f>'[2]распределение '!J682</f>
        <v>2034440.3163366984</v>
      </c>
    </row>
    <row r="34" spans="1:9" x14ac:dyDescent="0.25">
      <c r="A34" t="s">
        <v>11</v>
      </c>
      <c r="B34" s="12">
        <f>B33/B32</f>
        <v>1</v>
      </c>
      <c r="C34" s="12">
        <f t="shared" ref="C34:I34" si="0">C33/C32</f>
        <v>1</v>
      </c>
      <c r="D34" s="12">
        <f t="shared" si="0"/>
        <v>1</v>
      </c>
      <c r="E34" s="12">
        <f t="shared" si="0"/>
        <v>1</v>
      </c>
      <c r="F34" s="12">
        <f t="shared" si="0"/>
        <v>1</v>
      </c>
      <c r="G34" s="12">
        <f t="shared" si="0"/>
        <v>1</v>
      </c>
      <c r="H34" s="12">
        <f t="shared" si="0"/>
        <v>1</v>
      </c>
      <c r="I34" s="12">
        <f t="shared" si="0"/>
        <v>1</v>
      </c>
    </row>
    <row r="53" spans="1:9" ht="14.45" x14ac:dyDescent="0.3">
      <c r="A53" s="2">
        <v>3</v>
      </c>
    </row>
    <row r="54" spans="1:9" x14ac:dyDescent="0.25">
      <c r="A54" s="3" t="s">
        <v>3</v>
      </c>
    </row>
    <row r="56" spans="1:9" thickBot="1" x14ac:dyDescent="0.35">
      <c r="A56" s="15" t="s">
        <v>34</v>
      </c>
      <c r="B56">
        <v>2006</v>
      </c>
      <c r="C56">
        <v>2007</v>
      </c>
      <c r="D56">
        <v>2008</v>
      </c>
      <c r="E56">
        <v>2009</v>
      </c>
      <c r="F56">
        <v>2010</v>
      </c>
      <c r="G56">
        <v>2011</v>
      </c>
      <c r="H56">
        <v>2012</v>
      </c>
      <c r="I56">
        <v>2013</v>
      </c>
    </row>
    <row r="57" spans="1:9" x14ac:dyDescent="0.25">
      <c r="A57" t="s">
        <v>0</v>
      </c>
      <c r="B57" s="13">
        <f>[1]Мощности!E$29</f>
        <v>4000</v>
      </c>
      <c r="C57" s="13">
        <f>[1]Мощности!F$29</f>
        <v>3500</v>
      </c>
      <c r="D57" s="13">
        <f>[1]Мощности!G$29</f>
        <v>2000</v>
      </c>
      <c r="E57" s="13">
        <f>[1]Мощности!H$29</f>
        <v>3500</v>
      </c>
      <c r="F57" s="13">
        <f>[1]Мощности!I$29</f>
        <v>6925</v>
      </c>
      <c r="G57" s="13">
        <f>[1]Мощности!J$29</f>
        <v>7271.25</v>
      </c>
      <c r="H57" s="13">
        <f>[1]Мощности!K$29</f>
        <v>7634.8125</v>
      </c>
      <c r="I57" s="13">
        <f>[1]Мощности!L$29</f>
        <v>5000</v>
      </c>
    </row>
    <row r="58" spans="1:9" ht="15.75" thickBot="1" x14ac:dyDescent="0.3">
      <c r="A58" t="s">
        <v>1</v>
      </c>
      <c r="B58" s="14">
        <f>'[2]Лист1_Базовые цены'!F61</f>
        <v>4030</v>
      </c>
      <c r="C58" s="14">
        <f>'[2]Лист1_Базовые цены'!G61</f>
        <v>3585</v>
      </c>
      <c r="D58" s="14">
        <f>'[2]Лист1_Базовые цены'!H61</f>
        <v>1994</v>
      </c>
      <c r="E58" s="14">
        <f>'[2]Лист1_Базовые цены'!I61</f>
        <v>3487</v>
      </c>
      <c r="F58" s="14">
        <f>'[2]Лист1_Базовые цены'!J61</f>
        <v>7016</v>
      </c>
      <c r="G58" s="14">
        <f>'[2]Лист1_Базовые цены'!K61</f>
        <v>7344</v>
      </c>
      <c r="H58" s="14">
        <f>'[2]Лист1_Базовые цены'!L61</f>
        <v>7896</v>
      </c>
      <c r="I58" s="14">
        <f>'[2]Лист1_Базовые цены'!M61</f>
        <v>4712</v>
      </c>
    </row>
    <row r="84" spans="1:10" x14ac:dyDescent="0.25">
      <c r="A84" s="2">
        <v>4</v>
      </c>
    </row>
    <row r="85" spans="1:10" x14ac:dyDescent="0.25">
      <c r="A85" s="3" t="s">
        <v>8</v>
      </c>
    </row>
    <row r="86" spans="1:10" x14ac:dyDescent="0.25">
      <c r="A86" s="6"/>
      <c r="B86" s="2"/>
      <c r="C86" s="2"/>
      <c r="D86" s="2"/>
      <c r="E86" s="2"/>
      <c r="F86" s="2"/>
      <c r="G86" s="2"/>
      <c r="H86" s="2"/>
      <c r="I86" s="2"/>
      <c r="J86" s="2"/>
    </row>
    <row r="87" spans="1:10" s="2" customFormat="1" x14ac:dyDescent="0.25">
      <c r="A87" s="15"/>
      <c r="B87" s="2">
        <v>2006</v>
      </c>
      <c r="C87" s="2">
        <v>2007</v>
      </c>
      <c r="D87" s="2">
        <v>2008</v>
      </c>
      <c r="E87" s="2">
        <v>2009</v>
      </c>
      <c r="F87" s="2">
        <v>2010</v>
      </c>
      <c r="G87" s="2">
        <v>2011</v>
      </c>
      <c r="H87" s="2">
        <v>2012</v>
      </c>
      <c r="I87" s="2">
        <v>2013</v>
      </c>
    </row>
    <row r="88" spans="1:10" x14ac:dyDescent="0.25">
      <c r="A88" s="2" t="s">
        <v>0</v>
      </c>
      <c r="B88">
        <f>[1]Мощности!E8/[1]Демография!C5*0.001</f>
        <v>0.11172438351286389</v>
      </c>
      <c r="C88">
        <f>[1]Мощности!F8/[1]Демография!D5*0.001</f>
        <v>0.11613308223477717</v>
      </c>
      <c r="D88">
        <f>[1]Мощности!G8/[1]Демография!E5*0.001</f>
        <v>0.11966888608961669</v>
      </c>
      <c r="E88">
        <f>[1]Мощности!H8/[1]Демография!F5*0.001</f>
        <v>0.12170934006491164</v>
      </c>
      <c r="F88">
        <f>[1]Мощности!I8/[1]Демография!G5*0.001</f>
        <v>0.12488728584310189</v>
      </c>
      <c r="G88">
        <f>[1]Мощности!J8/[1]Демография!H5*0.001</f>
        <v>0.13146356897486891</v>
      </c>
      <c r="H88">
        <f>[1]Мощности!K8/[1]Демография!I5*0.001</f>
        <v>0.13889053119883574</v>
      </c>
      <c r="I88">
        <f>[1]Мощности!L8/[1]Демография!J5*0.001</f>
        <v>0.14639432295471147</v>
      </c>
    </row>
    <row r="89" spans="1:10" x14ac:dyDescent="0.25">
      <c r="A89" s="2" t="s">
        <v>1</v>
      </c>
      <c r="B89">
        <f>'[2]распределение '!C74</f>
        <v>0.11066170408443091</v>
      </c>
      <c r="C89">
        <f>'[2]распределение '!D74</f>
        <v>0.11403509551744952</v>
      </c>
      <c r="D89">
        <f>'[2]распределение '!E74</f>
        <v>0.11770214124059099</v>
      </c>
      <c r="E89">
        <f>'[2]распределение '!F74</f>
        <v>0.11939298298171869</v>
      </c>
      <c r="F89">
        <f>'[2]распределение '!G74</f>
        <v>0.12296550802357652</v>
      </c>
      <c r="G89">
        <f>'[2]распределение '!H74</f>
        <v>0.12984269888369804</v>
      </c>
      <c r="H89">
        <f>'[2]распределение '!I74</f>
        <v>0.13570624996252581</v>
      </c>
      <c r="I89">
        <f>'[2]распределение '!J74</f>
        <v>0.14220015778664455</v>
      </c>
    </row>
    <row r="93" spans="1:10" ht="18" x14ac:dyDescent="0.25">
      <c r="H93" s="4"/>
    </row>
    <row r="94" spans="1:10" ht="18" x14ac:dyDescent="0.25">
      <c r="H94" s="4"/>
    </row>
    <row r="95" spans="1:10" ht="18" x14ac:dyDescent="0.25">
      <c r="H95" s="5"/>
    </row>
    <row r="98" spans="9:10" x14ac:dyDescent="0.25">
      <c r="I98" s="1"/>
    </row>
    <row r="104" spans="9:10" x14ac:dyDescent="0.25">
      <c r="J104" s="1"/>
    </row>
  </sheetData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J104"/>
  <sheetViews>
    <sheetView zoomScale="75" zoomScaleNormal="75" workbookViewId="0">
      <selection activeCell="M70" sqref="M70"/>
    </sheetView>
  </sheetViews>
  <sheetFormatPr defaultRowHeight="15" x14ac:dyDescent="0.25"/>
  <cols>
    <col min="1" max="1" width="38.140625" customWidth="1"/>
    <col min="2" max="2" width="16.5703125" customWidth="1"/>
    <col min="3" max="9" width="16.5703125" bestFit="1" customWidth="1"/>
    <col min="10" max="10" width="18.140625" bestFit="1" customWidth="1"/>
  </cols>
  <sheetData>
    <row r="1" spans="1:9" ht="14.45" x14ac:dyDescent="0.3">
      <c r="A1" s="2">
        <v>1</v>
      </c>
    </row>
    <row r="2" spans="1:9" x14ac:dyDescent="0.25">
      <c r="A2" s="3" t="s">
        <v>2</v>
      </c>
    </row>
    <row r="3" spans="1:9" thickBot="1" x14ac:dyDescent="0.35">
      <c r="A3" s="15" t="s">
        <v>31</v>
      </c>
      <c r="B3">
        <v>2006</v>
      </c>
      <c r="C3">
        <v>2007</v>
      </c>
      <c r="D3">
        <v>2008</v>
      </c>
      <c r="E3">
        <v>2009</v>
      </c>
      <c r="F3">
        <v>2010</v>
      </c>
      <c r="G3">
        <v>2011</v>
      </c>
      <c r="H3">
        <v>2012</v>
      </c>
      <c r="I3">
        <v>2013</v>
      </c>
    </row>
    <row r="4" spans="1:9" x14ac:dyDescent="0.25">
      <c r="A4" t="s">
        <v>0</v>
      </c>
      <c r="B4" s="13">
        <f>[1]Мощности!E$9</f>
        <v>125500</v>
      </c>
      <c r="C4" s="13">
        <f>[1]Мощности!F$9</f>
        <v>129500</v>
      </c>
      <c r="D4" s="13">
        <f>[1]Мощности!G$9</f>
        <v>129763</v>
      </c>
      <c r="E4" s="13">
        <f>[1]Мощности!H$9</f>
        <v>130922</v>
      </c>
      <c r="F4" s="13">
        <f>[1]Мощности!I$9</f>
        <v>138500</v>
      </c>
      <c r="G4" s="13">
        <f>[1]Мощности!J$9</f>
        <v>146390</v>
      </c>
      <c r="H4" s="13">
        <f>[1]Мощности!K$9</f>
        <v>153709.5</v>
      </c>
      <c r="I4" s="13">
        <f>[1]Мощности!L$9</f>
        <v>161394.97500000001</v>
      </c>
    </row>
    <row r="5" spans="1:9" ht="15.75" thickBot="1" x14ac:dyDescent="0.3">
      <c r="A5" t="s">
        <v>1</v>
      </c>
      <c r="B5" s="14">
        <f>'[2]Лист1_Базовые цены'!F69</f>
        <v>125500</v>
      </c>
      <c r="C5" s="14">
        <f>'[2]Лист1_Базовые цены'!G69</f>
        <v>128275</v>
      </c>
      <c r="D5" s="14">
        <f>'[2]Лист1_Базовые цены'!H69</f>
        <v>128353.45</v>
      </c>
      <c r="E5" s="14">
        <f>'[2]Лист1_Базовые цены'!I69</f>
        <v>128754.68275000001</v>
      </c>
      <c r="F5" s="14">
        <f>'[2]Лист1_Базовые цены'!J69</f>
        <v>136019.1733845</v>
      </c>
      <c r="G5" s="14">
        <f>'[2]Лист1_Базовые цены'!K69</f>
        <v>143766.135037731</v>
      </c>
      <c r="H5" s="14">
        <f>'[2]Лист1_Базовые цены'!L69</f>
        <v>149783.47368735369</v>
      </c>
      <c r="I5" s="14">
        <f>'[2]Лист1_Базовые цены'!M69</f>
        <v>155969.63895048015</v>
      </c>
    </row>
    <row r="27" spans="1:9" x14ac:dyDescent="0.25">
      <c r="A27" s="2">
        <v>2</v>
      </c>
    </row>
    <row r="28" spans="1:9" x14ac:dyDescent="0.25">
      <c r="A28" s="3" t="s">
        <v>36</v>
      </c>
    </row>
    <row r="30" spans="1:9" ht="15.75" thickBot="1" x14ac:dyDescent="0.3">
      <c r="A30" s="15" t="s">
        <v>32</v>
      </c>
      <c r="B30">
        <v>2006</v>
      </c>
      <c r="C30">
        <v>2007</v>
      </c>
      <c r="D30">
        <v>2008</v>
      </c>
      <c r="E30">
        <v>2009</v>
      </c>
      <c r="F30">
        <v>2010</v>
      </c>
      <c r="G30">
        <v>2011</v>
      </c>
      <c r="H30">
        <v>2012</v>
      </c>
      <c r="I30">
        <v>2013</v>
      </c>
    </row>
    <row r="31" spans="1:9" x14ac:dyDescent="0.25">
      <c r="A31" t="s">
        <v>0</v>
      </c>
      <c r="B31" s="13">
        <f>[1]Эксплозатраты!C$21*0.001+'[2]Лист2_прогнозные цены'!F65</f>
        <v>230086.6294820717</v>
      </c>
      <c r="C31" s="13">
        <f>[1]Эксплозатраты!D$21*0.001+'[2]Лист2_прогнозные цены'!G65</f>
        <v>236087.98027350058</v>
      </c>
      <c r="D31" s="13">
        <f>[1]Эксплозатраты!E$21*0.001+'[2]Лист2_прогнозные цены'!H65</f>
        <v>234486.46250168758</v>
      </c>
      <c r="E31" s="13">
        <f>[1]Эксплозатраты!F$21*0.001+'[2]Лист2_прогнозные цены'!I65</f>
        <v>181608.10894251816</v>
      </c>
      <c r="F31" s="13">
        <f>[1]Эксплозатраты!G$21*0.001+'[2]Лист2_прогнозные цены'!J65</f>
        <v>168768.33002499968</v>
      </c>
      <c r="G31" s="13">
        <f>[1]Эксплозатраты!H$21*0.001+'[2]Лист2_прогнозные цены'!K65</f>
        <v>209977.8664708189</v>
      </c>
      <c r="H31" s="13">
        <f>[1]Эксплозатраты!I$21*0.001+'[2]Лист2_прогнозные цены'!L65</f>
        <v>325865.36400700099</v>
      </c>
      <c r="I31" s="13">
        <f>[1]Эксплозатраты!J$21*0.001+'[2]Лист2_прогнозные цены'!M65</f>
        <v>379783.66320711869</v>
      </c>
    </row>
    <row r="32" spans="1:9" x14ac:dyDescent="0.25">
      <c r="A32" t="s">
        <v>13</v>
      </c>
      <c r="B32" s="16">
        <f>'[2]Лист2_прогнозные цены'!F61</f>
        <v>228924.55</v>
      </c>
      <c r="C32" s="16">
        <f>'[2]Лист2_прогнозные цены'!G61</f>
        <v>248631.22508</v>
      </c>
      <c r="D32" s="16">
        <f>'[2]Лист2_прогнозные цены'!H61</f>
        <v>240946.60875437205</v>
      </c>
      <c r="E32" s="16">
        <f>'[2]Лист2_прогнозные цены'!I61</f>
        <v>184048.82579989612</v>
      </c>
      <c r="F32" s="16">
        <f>'[2]Лист2_прогнозные цены'!J61</f>
        <v>170424.81881318954</v>
      </c>
      <c r="G32" s="16">
        <f>'[2]Лист2_прогнозные цены'!K61</f>
        <v>212194.73192509729</v>
      </c>
      <c r="H32" s="16">
        <f>'[2]Лист2_прогнозные цены'!L61</f>
        <v>319401.35096192331</v>
      </c>
      <c r="I32" s="16">
        <f>'[2]Лист2_прогнозные цены'!M61</f>
        <v>384613.33578931098</v>
      </c>
    </row>
    <row r="33" spans="1:9" ht="15.75" thickBot="1" x14ac:dyDescent="0.3">
      <c r="A33" t="s">
        <v>12</v>
      </c>
      <c r="B33" s="14">
        <f>'[2]распределение '!C683</f>
        <v>228924.55</v>
      </c>
      <c r="C33" s="14">
        <f>'[2]распределение '!D683</f>
        <v>248631.22508</v>
      </c>
      <c r="D33" s="14">
        <f>'[2]распределение '!E683</f>
        <v>240946.60875437205</v>
      </c>
      <c r="E33" s="14">
        <f>'[2]распределение '!F683</f>
        <v>184048.82579989612</v>
      </c>
      <c r="F33" s="14">
        <f>'[2]распределение '!G683</f>
        <v>170424.81881318954</v>
      </c>
      <c r="G33" s="14">
        <f>'[2]распределение '!H683</f>
        <v>212194.73192509729</v>
      </c>
      <c r="H33" s="14">
        <f>'[2]распределение '!I683</f>
        <v>319401.35096192331</v>
      </c>
      <c r="I33" s="14">
        <f>'[2]распределение '!J683</f>
        <v>384613.33578931098</v>
      </c>
    </row>
    <row r="34" spans="1:9" x14ac:dyDescent="0.25">
      <c r="A34" t="s">
        <v>11</v>
      </c>
      <c r="B34" s="12">
        <f>B33/B32</f>
        <v>1</v>
      </c>
      <c r="C34" s="12">
        <f t="shared" ref="C34:I34" si="0">C33/C32</f>
        <v>1</v>
      </c>
      <c r="D34" s="12">
        <f t="shared" si="0"/>
        <v>1</v>
      </c>
      <c r="E34" s="12">
        <f t="shared" si="0"/>
        <v>1</v>
      </c>
      <c r="F34" s="12">
        <f t="shared" si="0"/>
        <v>1</v>
      </c>
      <c r="G34" s="12">
        <f t="shared" si="0"/>
        <v>1</v>
      </c>
      <c r="H34" s="12">
        <f t="shared" si="0"/>
        <v>1</v>
      </c>
      <c r="I34" s="12">
        <f t="shared" si="0"/>
        <v>1</v>
      </c>
    </row>
    <row r="53" spans="1:9" x14ac:dyDescent="0.25">
      <c r="A53" s="2">
        <v>3</v>
      </c>
    </row>
    <row r="54" spans="1:9" x14ac:dyDescent="0.25">
      <c r="A54" s="3" t="s">
        <v>3</v>
      </c>
    </row>
    <row r="56" spans="1:9" ht="15.75" thickBot="1" x14ac:dyDescent="0.3">
      <c r="A56" s="15" t="s">
        <v>33</v>
      </c>
      <c r="B56">
        <v>2006</v>
      </c>
      <c r="C56">
        <v>2007</v>
      </c>
      <c r="D56">
        <v>2008</v>
      </c>
      <c r="E56">
        <v>2009</v>
      </c>
      <c r="F56">
        <v>2010</v>
      </c>
      <c r="G56">
        <v>2011</v>
      </c>
      <c r="H56">
        <v>2012</v>
      </c>
      <c r="I56">
        <v>2013</v>
      </c>
    </row>
    <row r="57" spans="1:9" x14ac:dyDescent="0.25">
      <c r="A57" t="s">
        <v>0</v>
      </c>
      <c r="B57" s="13">
        <f>[1]Мощности!E$30</f>
        <v>4000</v>
      </c>
      <c r="C57" s="13">
        <f>[1]Мощности!F$30</f>
        <v>263</v>
      </c>
      <c r="D57" s="13">
        <f>[1]Мощности!G$30</f>
        <v>1159</v>
      </c>
      <c r="E57" s="13">
        <f>[1]Мощности!H$30</f>
        <v>7578</v>
      </c>
      <c r="F57" s="13">
        <f>[1]Мощности!I$30</f>
        <v>7890</v>
      </c>
      <c r="G57" s="13">
        <f>[1]Мощности!J$30</f>
        <v>7319.5</v>
      </c>
      <c r="H57" s="13">
        <f>[1]Мощности!K$30</f>
        <v>7685.4750000000058</v>
      </c>
      <c r="I57" s="13">
        <f>[1]Мощности!L$30</f>
        <v>10000</v>
      </c>
    </row>
    <row r="58" spans="1:9" ht="15.75" thickBot="1" x14ac:dyDescent="0.3">
      <c r="A58" t="s">
        <v>1</v>
      </c>
      <c r="B58" s="14">
        <f>'[2]Лист1_Базовые цены'!F72</f>
        <v>4030</v>
      </c>
      <c r="C58" s="14">
        <f>'[2]Лист1_Базовые цены'!G72</f>
        <v>335</v>
      </c>
      <c r="D58" s="14">
        <f>'[2]Лист1_Базовые цены'!H72</f>
        <v>1043</v>
      </c>
      <c r="E58" s="14">
        <f>'[2]Лист1_Базовые цены'!I72</f>
        <v>7522</v>
      </c>
      <c r="F58" s="14">
        <f>'[2]Лист1_Базовые цены'!J72</f>
        <v>8019</v>
      </c>
      <c r="G58" s="14">
        <f>'[2]Лист1_Базовые цены'!K72</f>
        <v>7455</v>
      </c>
      <c r="H58" s="14">
        <f>'[2]Лист1_Базовые цены'!L72</f>
        <v>7684</v>
      </c>
      <c r="I58" s="14">
        <f>'[2]Лист1_Базовые цены'!M72</f>
        <v>9814</v>
      </c>
    </row>
    <row r="84" spans="1:10" x14ac:dyDescent="0.25">
      <c r="A84" s="2">
        <v>4</v>
      </c>
    </row>
    <row r="85" spans="1:10" x14ac:dyDescent="0.25">
      <c r="A85" s="3" t="s">
        <v>9</v>
      </c>
    </row>
    <row r="86" spans="1:10" x14ac:dyDescent="0.25">
      <c r="A86" s="6"/>
      <c r="B86" s="2"/>
      <c r="C86" s="2"/>
      <c r="D86" s="2"/>
      <c r="E86" s="2"/>
      <c r="F86" s="2"/>
      <c r="G86" s="2"/>
      <c r="H86" s="2"/>
      <c r="I86" s="2"/>
      <c r="J86" s="2"/>
    </row>
    <row r="87" spans="1:10" s="2" customFormat="1" ht="15.75" thickBot="1" x14ac:dyDescent="0.3">
      <c r="B87" s="2">
        <v>2006</v>
      </c>
      <c r="C87" s="2">
        <v>2007</v>
      </c>
      <c r="D87" s="2">
        <v>2008</v>
      </c>
      <c r="E87" s="2">
        <v>2009</v>
      </c>
      <c r="F87" s="2">
        <v>2010</v>
      </c>
      <c r="G87" s="2">
        <v>2011</v>
      </c>
      <c r="H87" s="2">
        <v>2012</v>
      </c>
      <c r="I87" s="2">
        <v>2013</v>
      </c>
    </row>
    <row r="88" spans="1:10" x14ac:dyDescent="0.25">
      <c r="A88" s="2" t="s">
        <v>0</v>
      </c>
      <c r="B88" s="17">
        <f>[1]Мощности!E9/[1]Демография!B5*0.001</f>
        <v>0.11078742937853107</v>
      </c>
      <c r="C88" s="17">
        <f>[1]Мощности!F9/[1]Демография!C5*0.001</f>
        <v>0.1152853200391703</v>
      </c>
      <c r="D88" s="17">
        <f>[1]Мощности!G9/[1]Демография!D5*0.001</f>
        <v>0.11636893552147791</v>
      </c>
      <c r="E88" s="17">
        <f>[1]Мощности!H9/[1]Демография!E5*0.001</f>
        <v>0.11779917221522404</v>
      </c>
      <c r="F88" s="17">
        <f>[1]Мощности!I9/[1]Демография!F5*0.001</f>
        <v>0.12486476739992787</v>
      </c>
      <c r="G88" s="17">
        <f>[1]Мощности!J9/[1]Демография!G5*0.001</f>
        <v>0.13200180342651038</v>
      </c>
      <c r="H88" s="17">
        <f>[1]Мощности!K9/[1]Демография!H5*0.001</f>
        <v>0.13895272102693906</v>
      </c>
      <c r="I88" s="17">
        <f>[1]Мощности!L9/[1]Демография!I5*0.001</f>
        <v>0.14680277878843004</v>
      </c>
    </row>
    <row r="89" spans="1:10" ht="15.75" thickBot="1" x14ac:dyDescent="0.3">
      <c r="A89" s="2" t="s">
        <v>1</v>
      </c>
      <c r="B89" s="18">
        <f>'[2]распределение '!C75</f>
        <v>0.11066170408443091</v>
      </c>
      <c r="C89" s="18">
        <f>'[2]распределение '!D75</f>
        <v>0.11403509551744952</v>
      </c>
      <c r="D89" s="18">
        <f>'[2]распределение '!E75</f>
        <v>0.11490744089610175</v>
      </c>
      <c r="E89" s="18">
        <f>'[2]распределение '!F75</f>
        <v>0.11574578273666118</v>
      </c>
      <c r="F89" s="18">
        <f>'[2]распределение '!G75</f>
        <v>0.12295285096011738</v>
      </c>
      <c r="G89" s="18">
        <f>'[2]распределение '!H75</f>
        <v>0.13074212728600801</v>
      </c>
      <c r="H89" s="18">
        <f>'[2]распределение '!I75</f>
        <v>0.13670117156827022</v>
      </c>
      <c r="I89" s="18">
        <f>'[2]распределение '!J75</f>
        <v>0.14299525085468226</v>
      </c>
    </row>
    <row r="93" spans="1:10" ht="18" x14ac:dyDescent="0.25">
      <c r="H93" s="4"/>
    </row>
    <row r="94" spans="1:10" ht="18" x14ac:dyDescent="0.25">
      <c r="H94" s="4"/>
    </row>
    <row r="95" spans="1:10" ht="18" x14ac:dyDescent="0.25">
      <c r="H95" s="5"/>
    </row>
    <row r="98" spans="9:10" x14ac:dyDescent="0.25">
      <c r="I98" s="1"/>
    </row>
    <row r="104" spans="9:10" x14ac:dyDescent="0.25">
      <c r="J104" s="1"/>
    </row>
  </sheetData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23</vt:i4>
      </vt:variant>
    </vt:vector>
  </HeadingPairs>
  <TitlesOfParts>
    <vt:vector size="30" baseType="lpstr">
      <vt:lpstr>ЖКХ</vt:lpstr>
      <vt:lpstr>Дошкольное</vt:lpstr>
      <vt:lpstr>Общее образование</vt:lpstr>
      <vt:lpstr>Больницы</vt:lpstr>
      <vt:lpstr>Поликлиники</vt:lpstr>
      <vt:lpstr>Культура</vt:lpstr>
      <vt:lpstr>Физкультура</vt:lpstr>
      <vt:lpstr>reexpl1</vt:lpstr>
      <vt:lpstr>reexpl2</vt:lpstr>
      <vt:lpstr>reexpl3</vt:lpstr>
      <vt:lpstr>reexpl4</vt:lpstr>
      <vt:lpstr>reexpl5</vt:lpstr>
      <vt:lpstr>reexpl6</vt:lpstr>
      <vt:lpstr>reexpl7</vt:lpstr>
      <vt:lpstr>remo1</vt:lpstr>
      <vt:lpstr>remo2</vt:lpstr>
      <vt:lpstr>remo3</vt:lpstr>
      <vt:lpstr>remo4</vt:lpstr>
      <vt:lpstr>remo5</vt:lpstr>
      <vt:lpstr>remo6</vt:lpstr>
      <vt:lpstr>remo7</vt:lpstr>
      <vt:lpstr>revvod1</vt:lpstr>
      <vt:lpstr>revvod2</vt:lpstr>
      <vt:lpstr>revvod3</vt:lpstr>
      <vt:lpstr>revvod4</vt:lpstr>
      <vt:lpstr>revvod5</vt:lpstr>
      <vt:lpstr>revvod6</vt:lpstr>
      <vt:lpstr>revvod66</vt:lpstr>
      <vt:lpstr>revvod666</vt:lpstr>
      <vt:lpstr>revvod7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2014-12-01T02:42:23Z</dcterms:created>
  <dcterms:modified xsi:type="dcterms:W3CDTF">2019-12-01T10:12:33Z</dcterms:modified>
</cp:coreProperties>
</file>