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Diplon-Delphi\Win32\Debug\Модель\"/>
    </mc:Choice>
  </mc:AlternateContent>
  <xr:revisionPtr revIDLastSave="0" documentId="13_ncr:1_{0D7EAAA9-D8BE-46A9-8396-648F60BE8360}" xr6:coauthVersionLast="40" xr6:coauthVersionMax="40" xr10:uidLastSave="{00000000-0000-0000-0000-000000000000}"/>
  <bookViews>
    <workbookView xWindow="-4140" yWindow="1545" windowWidth="24435" windowHeight="9240" tabRatio="563" activeTab="2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L17" i="32" l="1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L29" i="32"/>
  <c r="G21" i="32"/>
  <c r="G19" i="32"/>
  <c r="G15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L18" i="32" l="1"/>
  <c r="L30" i="32" l="1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L19" i="32" l="1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L20" i="32"/>
  <c r="L31" i="32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L32" i="32"/>
  <c r="L21" i="32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L22" i="32"/>
  <c r="L33" i="32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L34" i="32"/>
  <c r="L23" i="32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64" i="36" s="1"/>
  <c r="D365" i="36" s="1"/>
  <c r="D381" i="36" s="1"/>
  <c r="D355" i="36"/>
  <c r="D356" i="36"/>
  <c r="D359" i="36"/>
  <c r="D343" i="36"/>
  <c r="D349" i="36" s="1"/>
  <c r="D351" i="36" s="1"/>
  <c r="D342" i="36"/>
  <c r="D370" i="36" l="1"/>
  <c r="D393" i="36" s="1"/>
  <c r="D420" i="36" s="1"/>
  <c r="D523" i="36" s="1"/>
  <c r="D530" i="36" s="1"/>
  <c r="D532" i="36" s="1"/>
  <c r="D368" i="36"/>
  <c r="D391" i="36" s="1"/>
  <c r="D402" i="36" s="1"/>
  <c r="D384" i="36"/>
  <c r="D371" i="36"/>
  <c r="D394" i="36" s="1"/>
  <c r="D380" i="36"/>
  <c r="D367" i="36"/>
  <c r="D390" i="36" s="1"/>
  <c r="D401" i="36" s="1"/>
  <c r="D372" i="36"/>
  <c r="D395" i="36" s="1"/>
  <c r="D379" i="36"/>
  <c r="D385" i="36"/>
  <c r="D369" i="36"/>
  <c r="D392" i="36" s="1"/>
  <c r="D382" i="36"/>
  <c r="D383" i="36"/>
  <c r="D373" i="36"/>
  <c r="D396" i="36" s="1"/>
  <c r="D404" i="36"/>
  <c r="D533" i="36"/>
  <c r="D539" i="36" s="1"/>
  <c r="D534" i="36"/>
  <c r="D540" i="36" s="1"/>
  <c r="D417" i="36"/>
  <c r="D429" i="36" s="1"/>
  <c r="D436" i="36" s="1"/>
  <c r="D397" i="36" l="1"/>
  <c r="D418" i="36"/>
  <c r="D461" i="36" s="1"/>
  <c r="D468" i="36" s="1"/>
  <c r="D470" i="36" s="1"/>
  <c r="D374" i="36"/>
  <c r="D376" i="36" s="1"/>
  <c r="D403" i="36"/>
  <c r="D419" i="36"/>
  <c r="D492" i="36" s="1"/>
  <c r="D499" i="36" s="1"/>
  <c r="D423" i="36"/>
  <c r="D616" i="36" s="1"/>
  <c r="D623" i="36" s="1"/>
  <c r="D407" i="36"/>
  <c r="D422" i="36"/>
  <c r="D585" i="36" s="1"/>
  <c r="D592" i="36" s="1"/>
  <c r="D406" i="36"/>
  <c r="D405" i="36"/>
  <c r="D421" i="36"/>
  <c r="D554" i="36" s="1"/>
  <c r="D561" i="36" s="1"/>
  <c r="D535" i="36"/>
  <c r="D542" i="36" s="1"/>
  <c r="D538" i="36"/>
  <c r="D537" i="36" s="1"/>
  <c r="D439" i="36"/>
  <c r="D446" i="36" s="1"/>
  <c r="D438" i="36"/>
  <c r="D440" i="36"/>
  <c r="D447" i="36" s="1"/>
  <c r="D476" i="36" l="1"/>
  <c r="D472" i="36"/>
  <c r="D478" i="36" s="1"/>
  <c r="D471" i="36"/>
  <c r="D477" i="36" s="1"/>
  <c r="D564" i="36"/>
  <c r="D570" i="36" s="1"/>
  <c r="D563" i="36"/>
  <c r="D565" i="36"/>
  <c r="D571" i="36" s="1"/>
  <c r="D626" i="36"/>
  <c r="D632" i="36" s="1"/>
  <c r="D625" i="36"/>
  <c r="D627" i="36"/>
  <c r="D633" i="36" s="1"/>
  <c r="D501" i="36"/>
  <c r="D502" i="36"/>
  <c r="D508" i="36" s="1"/>
  <c r="D503" i="36"/>
  <c r="D509" i="36" s="1"/>
  <c r="D594" i="36"/>
  <c r="D596" i="36"/>
  <c r="D602" i="36" s="1"/>
  <c r="D595" i="36"/>
  <c r="D601" i="36" s="1"/>
  <c r="D441" i="36"/>
  <c r="D449" i="36" s="1"/>
  <c r="D445" i="36"/>
  <c r="D543" i="36"/>
  <c r="D548" i="36" s="1"/>
  <c r="D669" i="36" s="1"/>
  <c r="D717" i="36" s="1"/>
  <c r="D473" i="36" l="1"/>
  <c r="D480" i="36" s="1"/>
  <c r="D481" i="36" s="1"/>
  <c r="D486" i="36" s="1"/>
  <c r="D667" i="36" s="1"/>
  <c r="D715" i="36" s="1"/>
  <c r="D475" i="36"/>
  <c r="D504" i="36"/>
  <c r="D511" i="36" s="1"/>
  <c r="D507" i="36"/>
  <c r="D506" i="36" s="1"/>
  <c r="D597" i="36"/>
  <c r="D604" i="36" s="1"/>
  <c r="D600" i="36"/>
  <c r="D599" i="36" s="1"/>
  <c r="D566" i="36"/>
  <c r="D573" i="36" s="1"/>
  <c r="D569" i="36"/>
  <c r="D568" i="36" s="1"/>
  <c r="D628" i="36"/>
  <c r="D635" i="36" s="1"/>
  <c r="D631" i="36"/>
  <c r="D630" i="36" s="1"/>
  <c r="D544" i="36"/>
  <c r="D482" i="36"/>
  <c r="D487" i="36" s="1"/>
  <c r="D678" i="36" s="1"/>
  <c r="D727" i="36" s="1"/>
  <c r="D444" i="36"/>
  <c r="D450" i="36"/>
  <c r="D455" i="36" s="1"/>
  <c r="D666" i="36" s="1"/>
  <c r="D483" i="36" l="1"/>
  <c r="D488" i="36" s="1"/>
  <c r="D689" i="36" s="1"/>
  <c r="D739" i="36" s="1"/>
  <c r="D574" i="36"/>
  <c r="D579" i="36" s="1"/>
  <c r="D670" i="36" s="1"/>
  <c r="D718" i="36" s="1"/>
  <c r="D512" i="36"/>
  <c r="D605" i="36"/>
  <c r="D610" i="36" s="1"/>
  <c r="D671" i="36" s="1"/>
  <c r="D719" i="36" s="1"/>
  <c r="D636" i="36"/>
  <c r="D641" i="36" s="1"/>
  <c r="D672" i="36" s="1"/>
  <c r="D720" i="36" s="1"/>
  <c r="D451" i="36"/>
  <c r="D456" i="36" s="1"/>
  <c r="D677" i="36" s="1"/>
  <c r="D726" i="36" s="1"/>
  <c r="D549" i="36"/>
  <c r="D680" i="36" s="1"/>
  <c r="D729" i="36" s="1"/>
  <c r="D545" i="36"/>
  <c r="D550" i="36" s="1"/>
  <c r="D691" i="36" s="1"/>
  <c r="D701" i="36"/>
  <c r="D575" i="36" l="1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452" i="36"/>
  <c r="D457" i="36" s="1"/>
  <c r="D688" i="36" s="1"/>
  <c r="D738" i="36" s="1"/>
  <c r="D637" i="36"/>
  <c r="D642" i="36" s="1"/>
  <c r="D683" i="36" s="1"/>
  <c r="D732" i="36" s="1"/>
  <c r="D741" i="36"/>
  <c r="D703" i="36"/>
  <c r="E5" i="40"/>
  <c r="G17" i="4"/>
  <c r="H14" i="4" s="1"/>
  <c r="D753" i="36"/>
  <c r="D576" i="36" l="1"/>
  <c r="D581" i="36" s="1"/>
  <c r="D692" i="36" s="1"/>
  <c r="D663" i="36"/>
  <c r="D700" i="36"/>
  <c r="G9" i="4" s="1"/>
  <c r="H7" i="4" s="1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D742" i="36"/>
  <c r="D704" i="36"/>
  <c r="E7" i="40"/>
  <c r="D755" i="36"/>
  <c r="G39" i="4"/>
  <c r="H35" i="4" s="1"/>
  <c r="H18" i="4"/>
  <c r="H15" i="4"/>
  <c r="H28" i="41"/>
  <c r="H16" i="4"/>
  <c r="H15" i="5" s="1"/>
  <c r="H13" i="5"/>
  <c r="H20" i="4"/>
  <c r="E4" i="40"/>
  <c r="D752" i="36"/>
  <c r="D743" i="36" l="1"/>
  <c r="D702" i="36"/>
  <c r="D740" i="36"/>
  <c r="D744" i="36"/>
  <c r="G61" i="4"/>
  <c r="H58" i="4" s="1"/>
  <c r="E9" i="40"/>
  <c r="D757" i="36"/>
  <c r="D756" i="36"/>
  <c r="G49" i="4"/>
  <c r="H46" i="4" s="1"/>
  <c r="E8" i="40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10" i="4"/>
  <c r="H7" i="5" s="1"/>
  <c r="H8" i="5" s="1"/>
  <c r="H8" i="4"/>
  <c r="H5" i="5"/>
  <c r="E25" i="36"/>
  <c r="E463" i="36" s="1"/>
  <c r="H16" i="5"/>
  <c r="H14" i="5"/>
  <c r="E11" i="36" s="1"/>
  <c r="E464" i="36" s="1"/>
  <c r="E39" i="36"/>
  <c r="H17" i="5"/>
  <c r="H19" i="4"/>
  <c r="H18" i="5" s="1"/>
  <c r="E6" i="40" l="1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F16" i="40"/>
  <c r="E70" i="36"/>
  <c r="E38" i="36"/>
  <c r="H6" i="5"/>
  <c r="E10" i="36" s="1"/>
  <c r="E432" i="36" s="1"/>
  <c r="H9" i="5"/>
  <c r="H22" i="5" l="1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28" i="40"/>
  <c r="E87" i="36"/>
  <c r="E165" i="36"/>
  <c r="H26" i="5" l="1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I43" i="41"/>
  <c r="E100" i="36"/>
  <c r="F17" i="40" l="1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E112" i="36"/>
  <c r="E465" i="36"/>
  <c r="F29" i="40" l="1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462" i="36"/>
  <c r="E111" i="36"/>
  <c r="E433" i="36"/>
  <c r="E430" i="36" s="1"/>
  <c r="E175" i="36" l="1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s="1"/>
  <c r="E273" i="36" l="1"/>
  <c r="E283" i="36"/>
  <c r="E270" i="36"/>
  <c r="E282" i="36"/>
  <c r="E269" i="36"/>
  <c r="E279" i="36"/>
  <c r="E281" i="36"/>
  <c r="E284" i="36"/>
  <c r="E280" i="36"/>
  <c r="E285" i="36"/>
  <c r="E271" i="36"/>
  <c r="E268" i="36"/>
  <c r="E289" i="36"/>
  <c r="E290" i="36" s="1"/>
  <c r="E297" i="36" s="1"/>
  <c r="E274" i="36" l="1"/>
  <c r="E276" i="36" s="1"/>
  <c r="E308" i="36"/>
  <c r="E310" i="36"/>
  <c r="E306" i="36"/>
  <c r="E293" i="36"/>
  <c r="E309" i="36"/>
  <c r="E294" i="36"/>
  <c r="E307" i="36"/>
  <c r="E295" i="36"/>
  <c r="E304" i="36"/>
  <c r="E292" i="36"/>
  <c r="E305" i="36"/>
  <c r="E314" i="36" s="1"/>
  <c r="E315" i="36" s="1"/>
  <c r="E330" i="36" s="1"/>
  <c r="E298" i="36"/>
  <c r="E296" i="36"/>
  <c r="E299" i="36" l="1"/>
  <c r="E301" i="36" s="1"/>
  <c r="E317" i="36"/>
  <c r="E319" i="36"/>
  <c r="E323" i="36"/>
  <c r="E334" i="36"/>
  <c r="E332" i="36"/>
  <c r="E318" i="36"/>
  <c r="E322" i="36"/>
  <c r="E321" i="36"/>
  <c r="E331" i="36"/>
  <c r="E329" i="36"/>
  <c r="E335" i="36"/>
  <c r="E320" i="36"/>
  <c r="E333" i="36"/>
  <c r="E324" i="36" l="1"/>
  <c r="E326" i="36" s="1"/>
  <c r="E339" i="36"/>
  <c r="E340" i="36" s="1"/>
  <c r="E359" i="36" s="1"/>
  <c r="E355" i="36" l="1"/>
  <c r="E343" i="36"/>
  <c r="E344" i="36"/>
  <c r="E356" i="36"/>
  <c r="E358" i="36"/>
  <c r="E345" i="36"/>
  <c r="E346" i="36"/>
  <c r="E348" i="36"/>
  <c r="E357" i="36"/>
  <c r="E342" i="36"/>
  <c r="E354" i="36"/>
  <c r="E360" i="36"/>
  <c r="E347" i="36"/>
  <c r="E364" i="36" l="1"/>
  <c r="E365" i="36" s="1"/>
  <c r="E368" i="36" s="1"/>
  <c r="E391" i="36" s="1"/>
  <c r="E349" i="36"/>
  <c r="E351" i="36" s="1"/>
  <c r="E373" i="36" l="1"/>
  <c r="E396" i="36" s="1"/>
  <c r="E407" i="36" s="1"/>
  <c r="E381" i="36"/>
  <c r="E371" i="36"/>
  <c r="E394" i="36" s="1"/>
  <c r="E405" i="36" s="1"/>
  <c r="E370" i="36"/>
  <c r="E393" i="36" s="1"/>
  <c r="E404" i="36" s="1"/>
  <c r="E382" i="36"/>
  <c r="E367" i="36"/>
  <c r="E372" i="36"/>
  <c r="E395" i="36" s="1"/>
  <c r="E406" i="36" s="1"/>
  <c r="E385" i="36"/>
  <c r="E369" i="36"/>
  <c r="E392" i="36" s="1"/>
  <c r="E419" i="36" s="1"/>
  <c r="E492" i="36" s="1"/>
  <c r="E499" i="36" s="1"/>
  <c r="E379" i="36"/>
  <c r="E384" i="36"/>
  <c r="E383" i="36"/>
  <c r="E380" i="36"/>
  <c r="E390" i="36"/>
  <c r="E418" i="36"/>
  <c r="E461" i="36" s="1"/>
  <c r="E468" i="36" s="1"/>
  <c r="E402" i="36"/>
  <c r="E422" i="36" l="1"/>
  <c r="E585" i="36" s="1"/>
  <c r="E592" i="36" s="1"/>
  <c r="E421" i="36"/>
  <c r="E554" i="36" s="1"/>
  <c r="E561" i="36" s="1"/>
  <c r="E403" i="36"/>
  <c r="E423" i="36"/>
  <c r="E616" i="36" s="1"/>
  <c r="E623" i="36" s="1"/>
  <c r="E627" i="36" s="1"/>
  <c r="E633" i="36" s="1"/>
  <c r="E374" i="36"/>
  <c r="E376" i="36" s="1"/>
  <c r="E420" i="36"/>
  <c r="E523" i="36" s="1"/>
  <c r="E530" i="36" s="1"/>
  <c r="E532" i="36" s="1"/>
  <c r="E401" i="36"/>
  <c r="E397" i="36"/>
  <c r="E417" i="36"/>
  <c r="E429" i="36" s="1"/>
  <c r="E436" i="36" s="1"/>
  <c r="E564" i="36"/>
  <c r="E570" i="36" s="1"/>
  <c r="E563" i="36"/>
  <c r="E565" i="36"/>
  <c r="E571" i="36" s="1"/>
  <c r="E625" i="36"/>
  <c r="E626" i="36"/>
  <c r="E632" i="36" s="1"/>
  <c r="E594" i="36"/>
  <c r="E595" i="36"/>
  <c r="E601" i="36" s="1"/>
  <c r="E596" i="36"/>
  <c r="E602" i="36" s="1"/>
  <c r="E502" i="36"/>
  <c r="E501" i="36"/>
  <c r="E503" i="36"/>
  <c r="E509" i="36" s="1"/>
  <c r="E471" i="36"/>
  <c r="E470" i="36"/>
  <c r="E472" i="36"/>
  <c r="E478" i="36" s="1"/>
  <c r="E534" i="36"/>
  <c r="E540" i="36" s="1"/>
  <c r="E533" i="36" l="1"/>
  <c r="E539" i="36" s="1"/>
  <c r="E538" i="36"/>
  <c r="E537" i="36" s="1"/>
  <c r="E438" i="36"/>
  <c r="E440" i="36"/>
  <c r="E447" i="36" s="1"/>
  <c r="E439" i="36"/>
  <c r="E446" i="36" s="1"/>
  <c r="E504" i="36"/>
  <c r="E511" i="36" s="1"/>
  <c r="E507" i="36"/>
  <c r="E597" i="36"/>
  <c r="E604" i="36" s="1"/>
  <c r="E600" i="36"/>
  <c r="E599" i="36" s="1"/>
  <c r="E477" i="36"/>
  <c r="E628" i="36"/>
  <c r="E635" i="36" s="1"/>
  <c r="E631" i="36"/>
  <c r="E630" i="36" s="1"/>
  <c r="E473" i="36"/>
  <c r="E480" i="36" s="1"/>
  <c r="E476" i="36"/>
  <c r="E475" i="36" s="1"/>
  <c r="E508" i="36"/>
  <c r="E566" i="36"/>
  <c r="E573" i="36" s="1"/>
  <c r="E569" i="36"/>
  <c r="E568" i="36" s="1"/>
  <c r="E535" i="36" l="1"/>
  <c r="E542" i="36" s="1"/>
  <c r="E605" i="36"/>
  <c r="E610" i="36" s="1"/>
  <c r="E671" i="36" s="1"/>
  <c r="E719" i="36" s="1"/>
  <c r="E506" i="36"/>
  <c r="E441" i="36"/>
  <c r="E449" i="36" s="1"/>
  <c r="E445" i="36"/>
  <c r="E574" i="36"/>
  <c r="E579" i="36" s="1"/>
  <c r="E670" i="36" s="1"/>
  <c r="E718" i="36" s="1"/>
  <c r="E481" i="36"/>
  <c r="E486" i="36" s="1"/>
  <c r="E667" i="36" s="1"/>
  <c r="E715" i="36" s="1"/>
  <c r="E512" i="36"/>
  <c r="E517" i="36" s="1"/>
  <c r="E668" i="36" s="1"/>
  <c r="E716" i="36" s="1"/>
  <c r="E636" i="36"/>
  <c r="E641" i="36" s="1"/>
  <c r="E672" i="36" s="1"/>
  <c r="E720" i="36" s="1"/>
  <c r="E543" i="36"/>
  <c r="E548" i="36" s="1"/>
  <c r="E669" i="36" s="1"/>
  <c r="E717" i="36" s="1"/>
  <c r="E513" i="36" l="1"/>
  <c r="E518" i="36" s="1"/>
  <c r="E679" i="36" s="1"/>
  <c r="E728" i="36" s="1"/>
  <c r="E544" i="36"/>
  <c r="E549" i="36" s="1"/>
  <c r="E680" i="36" s="1"/>
  <c r="E729" i="36" s="1"/>
  <c r="E482" i="36"/>
  <c r="E487" i="36" s="1"/>
  <c r="E678" i="36" s="1"/>
  <c r="E727" i="36" s="1"/>
  <c r="E575" i="36"/>
  <c r="E580" i="36" s="1"/>
  <c r="E681" i="36" s="1"/>
  <c r="E730" i="36" s="1"/>
  <c r="E450" i="36"/>
  <c r="E455" i="36" s="1"/>
  <c r="E666" i="36" s="1"/>
  <c r="E663" i="36" s="1"/>
  <c r="E444" i="36"/>
  <c r="E637" i="36"/>
  <c r="E642" i="36" s="1"/>
  <c r="E683" i="36" s="1"/>
  <c r="E732" i="36" s="1"/>
  <c r="E606" i="36"/>
  <c r="E611" i="36" s="1"/>
  <c r="E682" i="36" s="1"/>
  <c r="E731" i="36" s="1"/>
  <c r="E545" i="36" l="1"/>
  <c r="E550" i="36" s="1"/>
  <c r="E691" i="36" s="1"/>
  <c r="E514" i="36"/>
  <c r="E519" i="36" s="1"/>
  <c r="E690" i="36" s="1"/>
  <c r="E576" i="36"/>
  <c r="E581" i="36" s="1"/>
  <c r="E692" i="36" s="1"/>
  <c r="E704" i="36" s="1"/>
  <c r="E451" i="36"/>
  <c r="E456" i="36" s="1"/>
  <c r="E677" i="36" s="1"/>
  <c r="E726" i="36" s="1"/>
  <c r="E638" i="36"/>
  <c r="E643" i="36" s="1"/>
  <c r="E694" i="36" s="1"/>
  <c r="E744" i="36" s="1"/>
  <c r="E483" i="36"/>
  <c r="E488" i="36" s="1"/>
  <c r="E689" i="36" s="1"/>
  <c r="E607" i="36"/>
  <c r="E612" i="36" s="1"/>
  <c r="E693" i="36" s="1"/>
  <c r="E705" i="36" s="1"/>
  <c r="E703" i="36"/>
  <c r="E741" i="36"/>
  <c r="E742" i="36" l="1"/>
  <c r="E743" i="36"/>
  <c r="E452" i="36"/>
  <c r="E457" i="36" s="1"/>
  <c r="E688" i="36" s="1"/>
  <c r="E700" i="36" s="1"/>
  <c r="E706" i="36"/>
  <c r="H72" i="4" s="1"/>
  <c r="I69" i="4" s="1"/>
  <c r="E740" i="36"/>
  <c r="E702" i="36"/>
  <c r="E701" i="36"/>
  <c r="E739" i="36"/>
  <c r="F8" i="40"/>
  <c r="H49" i="4"/>
  <c r="I46" i="4" s="1"/>
  <c r="E756" i="36"/>
  <c r="E738" i="36"/>
  <c r="F9" i="40"/>
  <c r="H61" i="4"/>
  <c r="I58" i="4" s="1"/>
  <c r="E757" i="36"/>
  <c r="F7" i="40"/>
  <c r="H39" i="4"/>
  <c r="I35" i="4" s="1"/>
  <c r="E755" i="36"/>
  <c r="E758" i="36" l="1"/>
  <c r="F10" i="40"/>
  <c r="E754" i="36"/>
  <c r="F6" i="40"/>
  <c r="H28" i="4"/>
  <c r="I24" i="4" s="1"/>
  <c r="F5" i="40"/>
  <c r="H17" i="4"/>
  <c r="I14" i="4" s="1"/>
  <c r="E753" i="36"/>
  <c r="I73" i="4"/>
  <c r="I71" i="4"/>
  <c r="I62" i="5" s="1"/>
  <c r="I75" i="4"/>
  <c r="I70" i="4"/>
  <c r="I33" i="41"/>
  <c r="I60" i="5"/>
  <c r="I37" i="4"/>
  <c r="I30" i="41"/>
  <c r="I31" i="41"/>
  <c r="I42" i="4"/>
  <c r="I31" i="5"/>
  <c r="I38" i="4"/>
  <c r="I33" i="5" s="1"/>
  <c r="I40" i="4"/>
  <c r="I40" i="5"/>
  <c r="I48" i="4"/>
  <c r="I42" i="5" s="1"/>
  <c r="I52" i="4"/>
  <c r="I47" i="4"/>
  <c r="I50" i="4"/>
  <c r="I62" i="4"/>
  <c r="I60" i="4"/>
  <c r="I52" i="5" s="1"/>
  <c r="I64" i="4"/>
  <c r="I50" i="5"/>
  <c r="I59" i="4"/>
  <c r="I32" i="41"/>
  <c r="F4" i="40"/>
  <c r="H9" i="4"/>
  <c r="I7" i="4" s="1"/>
  <c r="E752" i="36"/>
  <c r="I29" i="41" l="1"/>
  <c r="I27" i="4"/>
  <c r="I24" i="5" s="1"/>
  <c r="I26" i="4"/>
  <c r="I31" i="4"/>
  <c r="I22" i="5"/>
  <c r="I29" i="4"/>
  <c r="I28" i="41"/>
  <c r="I15" i="4"/>
  <c r="I16" i="4"/>
  <c r="I15" i="5" s="1"/>
  <c r="I13" i="5"/>
  <c r="I20" i="4"/>
  <c r="I18" i="4"/>
  <c r="F27" i="36"/>
  <c r="F525" i="36" s="1"/>
  <c r="I34" i="5"/>
  <c r="F43" i="36"/>
  <c r="I51" i="5"/>
  <c r="F15" i="36" s="1"/>
  <c r="F588" i="36" s="1"/>
  <c r="F41" i="36"/>
  <c r="I32" i="5"/>
  <c r="F13" i="36" s="1"/>
  <c r="F526" i="36" s="1"/>
  <c r="I10" i="4"/>
  <c r="I7" i="5" s="1"/>
  <c r="I8" i="5" s="1"/>
  <c r="I5" i="5"/>
  <c r="I8" i="4"/>
  <c r="I53" i="5"/>
  <c r="F29" i="36"/>
  <c r="F587" i="36" s="1"/>
  <c r="F44" i="36"/>
  <c r="I61" i="5"/>
  <c r="F16" i="36" s="1"/>
  <c r="F619" i="36" s="1"/>
  <c r="I63" i="5"/>
  <c r="F30" i="36"/>
  <c r="F618" i="36" s="1"/>
  <c r="I51" i="4"/>
  <c r="I45" i="5" s="1"/>
  <c r="I44" i="5"/>
  <c r="F42" i="36"/>
  <c r="I41" i="5"/>
  <c r="F14" i="36" s="1"/>
  <c r="F557" i="36" s="1"/>
  <c r="I63" i="4"/>
  <c r="I55" i="5" s="1"/>
  <c r="I54" i="5"/>
  <c r="F28" i="36"/>
  <c r="F556" i="36" s="1"/>
  <c r="I43" i="5"/>
  <c r="I35" i="5"/>
  <c r="I41" i="4"/>
  <c r="I36" i="5" s="1"/>
  <c r="I74" i="4"/>
  <c r="I65" i="5" s="1"/>
  <c r="I64" i="5"/>
  <c r="I26" i="5" l="1"/>
  <c r="I30" i="4"/>
  <c r="I27" i="5" s="1"/>
  <c r="F26" i="36"/>
  <c r="F494" i="36" s="1"/>
  <c r="I25" i="5"/>
  <c r="I23" i="5"/>
  <c r="F12" i="36" s="1"/>
  <c r="F495" i="36" s="1"/>
  <c r="F40" i="36"/>
  <c r="F39" i="36"/>
  <c r="I14" i="5"/>
  <c r="F11" i="36" s="1"/>
  <c r="F464" i="36" s="1"/>
  <c r="F25" i="36"/>
  <c r="F463" i="36" s="1"/>
  <c r="I16" i="5"/>
  <c r="I19" i="4"/>
  <c r="I18" i="5" s="1"/>
  <c r="I17" i="5"/>
  <c r="G19" i="40"/>
  <c r="F73" i="36"/>
  <c r="G21" i="40"/>
  <c r="F75" i="36"/>
  <c r="I6" i="5"/>
  <c r="F10" i="36" s="1"/>
  <c r="F432" i="36" s="1"/>
  <c r="F38" i="36"/>
  <c r="I9" i="5"/>
  <c r="F72" i="36"/>
  <c r="G18" i="40"/>
  <c r="F74" i="36"/>
  <c r="G20" i="40"/>
  <c r="F71" i="36" l="1"/>
  <c r="G17" i="40"/>
  <c r="F70" i="36"/>
  <c r="G16" i="40"/>
  <c r="F89" i="36"/>
  <c r="F167" i="36"/>
  <c r="G30" i="40"/>
  <c r="F170" i="36"/>
  <c r="G33" i="40"/>
  <c r="F92" i="36"/>
  <c r="F168" i="36"/>
  <c r="G31" i="40"/>
  <c r="F90" i="36"/>
  <c r="F91" i="36"/>
  <c r="G32" i="40"/>
  <c r="F169" i="36"/>
  <c r="G15" i="40"/>
  <c r="F69" i="36"/>
  <c r="G29" i="40" l="1"/>
  <c r="F166" i="36"/>
  <c r="F88" i="36"/>
  <c r="F165" i="36"/>
  <c r="G28" i="40"/>
  <c r="F87" i="36"/>
  <c r="F164" i="36"/>
  <c r="G27" i="40"/>
  <c r="F81" i="36"/>
  <c r="F83" i="36" s="1"/>
  <c r="F105" i="36"/>
  <c r="J48" i="41"/>
  <c r="J47" i="41"/>
  <c r="F104" i="36"/>
  <c r="J46" i="41"/>
  <c r="F103" i="36"/>
  <c r="F102" i="36"/>
  <c r="J45" i="41"/>
  <c r="J44" i="41" l="1"/>
  <c r="F101" i="36"/>
  <c r="J43" i="41"/>
  <c r="F100" i="36"/>
  <c r="F117" i="36"/>
  <c r="F620" i="36"/>
  <c r="F171" i="36"/>
  <c r="F175" i="36" s="1"/>
  <c r="F115" i="36"/>
  <c r="F558" i="36"/>
  <c r="F99" i="36"/>
  <c r="F527" i="36"/>
  <c r="F114" i="36"/>
  <c r="F116" i="36"/>
  <c r="F589" i="36"/>
  <c r="J49" i="41" l="1"/>
  <c r="J58" i="41" s="1"/>
  <c r="F113" i="36"/>
  <c r="F496" i="36"/>
  <c r="F493" i="36" s="1"/>
  <c r="F465" i="36"/>
  <c r="F462" i="36" s="1"/>
  <c r="F112" i="36"/>
  <c r="F586" i="36"/>
  <c r="F524" i="36"/>
  <c r="F555" i="36"/>
  <c r="F177" i="36"/>
  <c r="F176" i="36"/>
  <c r="F181" i="36"/>
  <c r="F178" i="36"/>
  <c r="F180" i="36"/>
  <c r="F179" i="36"/>
  <c r="F617" i="36"/>
  <c r="F433" i="36"/>
  <c r="F430" i="36" s="1"/>
  <c r="F111" i="36"/>
  <c r="J57" i="41" l="1"/>
  <c r="J56" i="41"/>
  <c r="J55" i="41"/>
  <c r="J54" i="41"/>
  <c r="J53" i="41"/>
  <c r="F214" i="36"/>
  <c r="F215" i="36" s="1"/>
  <c r="F234" i="36" s="1"/>
  <c r="F118" i="36"/>
  <c r="F123" i="36" s="1"/>
  <c r="F132" i="36" s="1"/>
  <c r="F182" i="36"/>
  <c r="F235" i="36" l="1"/>
  <c r="F221" i="36"/>
  <c r="F220" i="36"/>
  <c r="F230" i="36"/>
  <c r="F233" i="36"/>
  <c r="F232" i="36"/>
  <c r="F219" i="36"/>
  <c r="F218" i="36"/>
  <c r="F231" i="36"/>
  <c r="F217" i="36"/>
  <c r="F229" i="36"/>
  <c r="F145" i="36"/>
  <c r="F134" i="36"/>
  <c r="F147" i="36" s="1"/>
  <c r="F133" i="36"/>
  <c r="F146" i="36" s="1"/>
  <c r="F135" i="36"/>
  <c r="F148" i="36" s="1"/>
  <c r="F137" i="36"/>
  <c r="F150" i="36" s="1"/>
  <c r="F138" i="36"/>
  <c r="F151" i="36" s="1"/>
  <c r="F136" i="36"/>
  <c r="F149" i="36" s="1"/>
  <c r="F239" i="36" l="1"/>
  <c r="F240" i="36" s="1"/>
  <c r="F245" i="36" s="1"/>
  <c r="F152" i="36"/>
  <c r="F139" i="36"/>
  <c r="F141" i="36" s="1"/>
  <c r="F257" i="36" l="1"/>
  <c r="F258" i="36"/>
  <c r="F243" i="36"/>
  <c r="F244" i="36"/>
  <c r="F256" i="36"/>
  <c r="F246" i="36"/>
  <c r="F242" i="36"/>
  <c r="F260" i="36"/>
  <c r="F254" i="36"/>
  <c r="F259" i="36"/>
  <c r="F248" i="36"/>
  <c r="F255" i="36"/>
  <c r="F193" i="36"/>
  <c r="F203" i="36" s="1"/>
  <c r="F195" i="36"/>
  <c r="F205" i="36" s="1"/>
  <c r="F222" i="36" s="1"/>
  <c r="F192" i="36"/>
  <c r="F202" i="36" s="1"/>
  <c r="F196" i="36"/>
  <c r="F206" i="36" s="1"/>
  <c r="F190" i="36"/>
  <c r="F194" i="36"/>
  <c r="F204" i="36" s="1"/>
  <c r="F191" i="36"/>
  <c r="F201" i="36" s="1"/>
  <c r="F264" i="36" l="1"/>
  <c r="F265" i="36" s="1"/>
  <c r="F267" i="36" s="1"/>
  <c r="F197" i="36"/>
  <c r="F209" i="36" s="1"/>
  <c r="F223" i="36" s="1"/>
  <c r="F224" i="36" s="1"/>
  <c r="F226" i="36" s="1"/>
  <c r="F247" i="36" s="1"/>
  <c r="F249" i="36" s="1"/>
  <c r="F251" i="36" s="1"/>
  <c r="F200" i="36"/>
  <c r="F207" i="36" s="1"/>
  <c r="F271" i="36" l="1"/>
  <c r="F272" i="36"/>
  <c r="F279" i="36"/>
  <c r="F268" i="36"/>
  <c r="F273" i="36"/>
  <c r="F284" i="36"/>
  <c r="F280" i="36"/>
  <c r="F283" i="36"/>
  <c r="F285" i="36"/>
  <c r="F269" i="36"/>
  <c r="F281" i="36"/>
  <c r="F282" i="36"/>
  <c r="F270" i="36"/>
  <c r="F274" i="36" l="1"/>
  <c r="F276" i="36" s="1"/>
  <c r="F289" i="36"/>
  <c r="F290" i="36" s="1"/>
  <c r="F309" i="36" s="1"/>
  <c r="F294" i="36" l="1"/>
  <c r="F296" i="36"/>
  <c r="F295" i="36"/>
  <c r="F306" i="36"/>
  <c r="F293" i="36"/>
  <c r="F298" i="36"/>
  <c r="F292" i="36"/>
  <c r="F307" i="36"/>
  <c r="F305" i="36"/>
  <c r="F304" i="36"/>
  <c r="F297" i="36"/>
  <c r="F308" i="36"/>
  <c r="F310" i="36"/>
  <c r="F299" i="36" l="1"/>
  <c r="F301" i="36" s="1"/>
  <c r="F314" i="36"/>
  <c r="F315" i="36" s="1"/>
  <c r="F332" i="36" s="1"/>
  <c r="F321" i="36" l="1"/>
  <c r="F322" i="36"/>
  <c r="F318" i="36"/>
  <c r="F331" i="36"/>
  <c r="F320" i="36"/>
  <c r="F333" i="36"/>
  <c r="F330" i="36"/>
  <c r="F329" i="36"/>
  <c r="F323" i="36"/>
  <c r="F317" i="36"/>
  <c r="F335" i="36"/>
  <c r="F319" i="36"/>
  <c r="F334" i="36"/>
  <c r="F324" i="36" l="1"/>
  <c r="F326" i="36" s="1"/>
  <c r="F339" i="36"/>
  <c r="F340" i="36" s="1"/>
  <c r="F359" i="36" s="1"/>
  <c r="F357" i="36" l="1"/>
  <c r="F346" i="36"/>
  <c r="F348" i="36"/>
  <c r="F342" i="36"/>
  <c r="F354" i="36"/>
  <c r="F344" i="36"/>
  <c r="F343" i="36"/>
  <c r="F360" i="36"/>
  <c r="F355" i="36"/>
  <c r="F358" i="36"/>
  <c r="F345" i="36"/>
  <c r="F347" i="36"/>
  <c r="F356" i="36"/>
  <c r="F364" i="36" l="1"/>
  <c r="F365" i="36" s="1"/>
  <c r="F382" i="36" s="1"/>
  <c r="F349" i="36"/>
  <c r="F351" i="36" s="1"/>
  <c r="F371" i="36" l="1"/>
  <c r="F394" i="36" s="1"/>
  <c r="F405" i="36" s="1"/>
  <c r="F373" i="36"/>
  <c r="F396" i="36" s="1"/>
  <c r="F384" i="36"/>
  <c r="F370" i="36"/>
  <c r="F393" i="36" s="1"/>
  <c r="F372" i="36"/>
  <c r="F395" i="36" s="1"/>
  <c r="F383" i="36"/>
  <c r="F367" i="36"/>
  <c r="F390" i="36" s="1"/>
  <c r="F379" i="36"/>
  <c r="F369" i="36"/>
  <c r="F392" i="36" s="1"/>
  <c r="F380" i="36"/>
  <c r="F385" i="36"/>
  <c r="F381" i="36"/>
  <c r="F368" i="36"/>
  <c r="F391" i="36" s="1"/>
  <c r="F418" i="36" s="1"/>
  <c r="F461" i="36" s="1"/>
  <c r="F468" i="36" s="1"/>
  <c r="F471" i="36" s="1"/>
  <c r="F477" i="36" s="1"/>
  <c r="F421" i="36"/>
  <c r="F554" i="36" s="1"/>
  <c r="F561" i="36" s="1"/>
  <c r="F565" i="36" s="1"/>
  <c r="F571" i="36" s="1"/>
  <c r="F564" i="36"/>
  <c r="F570" i="36" s="1"/>
  <c r="F401" i="36"/>
  <c r="F417" i="36"/>
  <c r="F429" i="36" s="1"/>
  <c r="F436" i="36" s="1"/>
  <c r="F563" i="36" l="1"/>
  <c r="F470" i="36"/>
  <c r="F397" i="36"/>
  <c r="F374" i="36"/>
  <c r="F376" i="36" s="1"/>
  <c r="F404" i="36"/>
  <c r="F420" i="36"/>
  <c r="F523" i="36" s="1"/>
  <c r="F530" i="36" s="1"/>
  <c r="F472" i="36"/>
  <c r="F478" i="36" s="1"/>
  <c r="F402" i="36"/>
  <c r="F407" i="36"/>
  <c r="F423" i="36"/>
  <c r="F616" i="36" s="1"/>
  <c r="F623" i="36" s="1"/>
  <c r="F403" i="36"/>
  <c r="F419" i="36"/>
  <c r="F492" i="36" s="1"/>
  <c r="F499" i="36" s="1"/>
  <c r="F406" i="36"/>
  <c r="F422" i="36"/>
  <c r="F585" i="36" s="1"/>
  <c r="F592" i="36" s="1"/>
  <c r="F566" i="36"/>
  <c r="F573" i="36" s="1"/>
  <c r="F569" i="36"/>
  <c r="F568" i="36" s="1"/>
  <c r="F440" i="36"/>
  <c r="F447" i="36" s="1"/>
  <c r="F438" i="36"/>
  <c r="F439" i="36"/>
  <c r="F446" i="36" s="1"/>
  <c r="F473" i="36"/>
  <c r="F480" i="36" s="1"/>
  <c r="F476" i="36"/>
  <c r="F475" i="36" s="1"/>
  <c r="F503" i="36" l="1"/>
  <c r="F509" i="36" s="1"/>
  <c r="F502" i="36"/>
  <c r="F508" i="36" s="1"/>
  <c r="F501" i="36"/>
  <c r="F596" i="36"/>
  <c r="F602" i="36" s="1"/>
  <c r="F594" i="36"/>
  <c r="F595" i="36"/>
  <c r="F601" i="36" s="1"/>
  <c r="F627" i="36"/>
  <c r="F633" i="36" s="1"/>
  <c r="F626" i="36"/>
  <c r="F632" i="36" s="1"/>
  <c r="F625" i="36"/>
  <c r="F534" i="36"/>
  <c r="F540" i="36" s="1"/>
  <c r="F532" i="36"/>
  <c r="F533" i="36"/>
  <c r="F539" i="36" s="1"/>
  <c r="F481" i="36"/>
  <c r="F482" i="36" s="1"/>
  <c r="F487" i="36" s="1"/>
  <c r="F678" i="36" s="1"/>
  <c r="F727" i="36" s="1"/>
  <c r="F441" i="36"/>
  <c r="F449" i="36" s="1"/>
  <c r="F445" i="36"/>
  <c r="F574" i="36"/>
  <c r="F579" i="36" s="1"/>
  <c r="F670" i="36" s="1"/>
  <c r="F718" i="36" s="1"/>
  <c r="F535" i="36" l="1"/>
  <c r="F542" i="36" s="1"/>
  <c r="F543" i="36" s="1"/>
  <c r="F544" i="36" s="1"/>
  <c r="F549" i="36" s="1"/>
  <c r="F680" i="36" s="1"/>
  <c r="F729" i="36" s="1"/>
  <c r="F538" i="36"/>
  <c r="F537" i="36" s="1"/>
  <c r="F504" i="36"/>
  <c r="F511" i="36" s="1"/>
  <c r="F507" i="36"/>
  <c r="F506" i="36" s="1"/>
  <c r="F628" i="36"/>
  <c r="F635" i="36" s="1"/>
  <c r="F636" i="36" s="1"/>
  <c r="F641" i="36" s="1"/>
  <c r="F672" i="36" s="1"/>
  <c r="F720" i="36" s="1"/>
  <c r="F631" i="36"/>
  <c r="F630" i="36" s="1"/>
  <c r="F597" i="36"/>
  <c r="F604" i="36" s="1"/>
  <c r="F600" i="36"/>
  <c r="F599" i="36" s="1"/>
  <c r="F575" i="36"/>
  <c r="F580" i="36" s="1"/>
  <c r="F681" i="36" s="1"/>
  <c r="F730" i="36" s="1"/>
  <c r="F444" i="36"/>
  <c r="F450" i="36"/>
  <c r="F451" i="36" s="1"/>
  <c r="F456" i="36" s="1"/>
  <c r="F677" i="36" s="1"/>
  <c r="F726" i="36" s="1"/>
  <c r="F486" i="36"/>
  <c r="F667" i="36" s="1"/>
  <c r="F715" i="36" s="1"/>
  <c r="F483" i="36"/>
  <c r="F488" i="36" s="1"/>
  <c r="F689" i="36" s="1"/>
  <c r="F545" i="36" l="1"/>
  <c r="F550" i="36" s="1"/>
  <c r="F691" i="36" s="1"/>
  <c r="F548" i="36"/>
  <c r="F669" i="36" s="1"/>
  <c r="F717" i="36" s="1"/>
  <c r="F512" i="36"/>
  <c r="F605" i="36"/>
  <c r="F637" i="36"/>
  <c r="F638" i="36" s="1"/>
  <c r="F643" i="36" s="1"/>
  <c r="F694" i="36" s="1"/>
  <c r="F576" i="36"/>
  <c r="F581" i="36" s="1"/>
  <c r="F692" i="36" s="1"/>
  <c r="F742" i="36" s="1"/>
  <c r="F455" i="36"/>
  <c r="F666" i="36" s="1"/>
  <c r="F452" i="36"/>
  <c r="F457" i="36" s="1"/>
  <c r="F688" i="36" s="1"/>
  <c r="F701" i="36"/>
  <c r="F739" i="36"/>
  <c r="F741" i="36"/>
  <c r="F703" i="36"/>
  <c r="F642" i="36"/>
  <c r="F683" i="36" s="1"/>
  <c r="F732" i="36" s="1"/>
  <c r="F606" i="36" l="1"/>
  <c r="F611" i="36" s="1"/>
  <c r="F682" i="36" s="1"/>
  <c r="F731" i="36" s="1"/>
  <c r="F610" i="36"/>
  <c r="F671" i="36" s="1"/>
  <c r="F719" i="36" s="1"/>
  <c r="F517" i="36"/>
  <c r="F668" i="36" s="1"/>
  <c r="F716" i="36" s="1"/>
  <c r="F513" i="36"/>
  <c r="F704" i="36"/>
  <c r="F756" i="36" s="1"/>
  <c r="F706" i="36"/>
  <c r="F744" i="36"/>
  <c r="F700" i="36"/>
  <c r="F738" i="36"/>
  <c r="G7" i="40"/>
  <c r="I39" i="4"/>
  <c r="J35" i="4" s="1"/>
  <c r="F755" i="36"/>
  <c r="G5" i="40"/>
  <c r="I17" i="4"/>
  <c r="J14" i="4" s="1"/>
  <c r="F753" i="36"/>
  <c r="G8" i="40" l="1"/>
  <c r="F663" i="36"/>
  <c r="F518" i="36"/>
  <c r="F679" i="36" s="1"/>
  <c r="F728" i="36" s="1"/>
  <c r="F514" i="36"/>
  <c r="F519" i="36" s="1"/>
  <c r="F690" i="36" s="1"/>
  <c r="F607" i="36"/>
  <c r="F612" i="36" s="1"/>
  <c r="F693" i="36" s="1"/>
  <c r="I49" i="4"/>
  <c r="J46" i="4" s="1"/>
  <c r="J50" i="4" s="1"/>
  <c r="J16" i="4"/>
  <c r="J15" i="5" s="1"/>
  <c r="J28" i="41"/>
  <c r="J20" i="4"/>
  <c r="J13" i="5"/>
  <c r="J15" i="4"/>
  <c r="J18" i="4"/>
  <c r="I9" i="4"/>
  <c r="J7" i="4" s="1"/>
  <c r="F752" i="36"/>
  <c r="G4" i="40"/>
  <c r="J31" i="5"/>
  <c r="J38" i="4"/>
  <c r="J33" i="5" s="1"/>
  <c r="J30" i="41"/>
  <c r="J42" i="4"/>
  <c r="J31" i="41"/>
  <c r="J40" i="4"/>
  <c r="J37" i="4"/>
  <c r="G10" i="40"/>
  <c r="I72" i="4"/>
  <c r="J69" i="4" s="1"/>
  <c r="F758" i="36"/>
  <c r="J40" i="5" l="1"/>
  <c r="J47" i="4"/>
  <c r="F702" i="36"/>
  <c r="F740" i="36"/>
  <c r="J48" i="4"/>
  <c r="J42" i="5" s="1"/>
  <c r="G28" i="36" s="1"/>
  <c r="G556" i="36" s="1"/>
  <c r="F743" i="36"/>
  <c r="F705" i="36"/>
  <c r="J52" i="4"/>
  <c r="J43" i="5"/>
  <c r="J17" i="5"/>
  <c r="J19" i="4"/>
  <c r="J18" i="5" s="1"/>
  <c r="J41" i="4"/>
  <c r="J36" i="5" s="1"/>
  <c r="J35" i="5"/>
  <c r="J34" i="5"/>
  <c r="G27" i="36"/>
  <c r="G525" i="36" s="1"/>
  <c r="J5" i="5"/>
  <c r="J8" i="4"/>
  <c r="J10" i="4"/>
  <c r="J7" i="5" s="1"/>
  <c r="J8" i="5" s="1"/>
  <c r="J16" i="5"/>
  <c r="G25" i="36"/>
  <c r="G463" i="36" s="1"/>
  <c r="J44" i="5"/>
  <c r="J51" i="4"/>
  <c r="J45" i="5" s="1"/>
  <c r="J60" i="5"/>
  <c r="J70" i="4"/>
  <c r="J71" i="4"/>
  <c r="J62" i="5" s="1"/>
  <c r="J33" i="41"/>
  <c r="J73" i="4"/>
  <c r="J75" i="4"/>
  <c r="G41" i="36"/>
  <c r="J32" i="5"/>
  <c r="G13" i="36" s="1"/>
  <c r="G526" i="36" s="1"/>
  <c r="J14" i="5"/>
  <c r="G11" i="36" s="1"/>
  <c r="G464" i="36" s="1"/>
  <c r="G39" i="36"/>
  <c r="G42" i="36"/>
  <c r="J41" i="5"/>
  <c r="G14" i="36" s="1"/>
  <c r="G557" i="36" s="1"/>
  <c r="I61" i="4" l="1"/>
  <c r="J58" i="4" s="1"/>
  <c r="G9" i="40"/>
  <c r="F757" i="36"/>
  <c r="I28" i="4"/>
  <c r="J24" i="4" s="1"/>
  <c r="F754" i="36"/>
  <c r="G6" i="40"/>
  <c r="H19" i="40"/>
  <c r="G73" i="36"/>
  <c r="G72" i="36"/>
  <c r="H18" i="40"/>
  <c r="J63" i="5"/>
  <c r="G30" i="36"/>
  <c r="G618" i="36" s="1"/>
  <c r="H16" i="40"/>
  <c r="G70" i="36"/>
  <c r="G38" i="36"/>
  <c r="J9" i="5"/>
  <c r="J6" i="5"/>
  <c r="G10" i="36" s="1"/>
  <c r="G432" i="36" s="1"/>
  <c r="J74" i="4"/>
  <c r="J65" i="5" s="1"/>
  <c r="J64" i="5"/>
  <c r="J61" i="5"/>
  <c r="G16" i="36" s="1"/>
  <c r="G619" i="36" s="1"/>
  <c r="G44" i="36"/>
  <c r="J22" i="5" l="1"/>
  <c r="J31" i="4"/>
  <c r="J29" i="41"/>
  <c r="J29" i="4"/>
  <c r="J26" i="4"/>
  <c r="J27" i="4"/>
  <c r="J24" i="5" s="1"/>
  <c r="J59" i="4"/>
  <c r="J62" i="4"/>
  <c r="J64" i="4"/>
  <c r="J32" i="41"/>
  <c r="J60" i="4"/>
  <c r="J52" i="5" s="1"/>
  <c r="J50" i="5"/>
  <c r="G165" i="36"/>
  <c r="G87" i="36"/>
  <c r="H28" i="40"/>
  <c r="H15" i="40"/>
  <c r="G69" i="36"/>
  <c r="H30" i="40"/>
  <c r="G167" i="36"/>
  <c r="G89" i="36"/>
  <c r="H31" i="40"/>
  <c r="G168" i="36"/>
  <c r="G90" i="36"/>
  <c r="H21" i="40"/>
  <c r="G75" i="36"/>
  <c r="J51" i="5" l="1"/>
  <c r="G15" i="36" s="1"/>
  <c r="G588" i="36" s="1"/>
  <c r="G43" i="36"/>
  <c r="J54" i="5"/>
  <c r="J63" i="4"/>
  <c r="J55" i="5" s="1"/>
  <c r="J26" i="5"/>
  <c r="J30" i="4"/>
  <c r="J27" i="5" s="1"/>
  <c r="G29" i="36"/>
  <c r="G587" i="36" s="1"/>
  <c r="J53" i="5"/>
  <c r="G26" i="36"/>
  <c r="G494" i="36" s="1"/>
  <c r="J25" i="5"/>
  <c r="J23" i="5"/>
  <c r="G12" i="36" s="1"/>
  <c r="G495" i="36" s="1"/>
  <c r="G40" i="36"/>
  <c r="H33" i="40"/>
  <c r="G170" i="36"/>
  <c r="G92" i="36"/>
  <c r="G102" i="36"/>
  <c r="K45" i="41"/>
  <c r="G103" i="36"/>
  <c r="K46" i="41"/>
  <c r="K43" i="41"/>
  <c r="G100" i="36"/>
  <c r="H27" i="40"/>
  <c r="G164" i="36"/>
  <c r="G81" i="36"/>
  <c r="G83" i="36" s="1"/>
  <c r="G99" i="36" s="1"/>
  <c r="G433" i="36" s="1"/>
  <c r="G430" i="36" s="1"/>
  <c r="H17" i="40" l="1"/>
  <c r="G71" i="36"/>
  <c r="H20" i="40"/>
  <c r="G74" i="36"/>
  <c r="G111" i="36"/>
  <c r="G114" i="36"/>
  <c r="G527" i="36"/>
  <c r="G524" i="36" s="1"/>
  <c r="G465" i="36"/>
  <c r="G462" i="36" s="1"/>
  <c r="G112" i="36"/>
  <c r="G105" i="36"/>
  <c r="K48" i="41"/>
  <c r="G558" i="36"/>
  <c r="G555" i="36" s="1"/>
  <c r="G115" i="36"/>
  <c r="H32" i="40" l="1"/>
  <c r="G169" i="36"/>
  <c r="G180" i="36" s="1"/>
  <c r="G91" i="36"/>
  <c r="H29" i="40"/>
  <c r="G88" i="36"/>
  <c r="G166" i="36"/>
  <c r="G171" i="36" s="1"/>
  <c r="G175" i="36" s="1"/>
  <c r="G620" i="36"/>
  <c r="G617" i="36" s="1"/>
  <c r="G117" i="36"/>
  <c r="G181" i="36" l="1"/>
  <c r="G179" i="36"/>
  <c r="G176" i="36"/>
  <c r="G182" i="36" s="1"/>
  <c r="G178" i="36"/>
  <c r="G177" i="36"/>
  <c r="K47" i="41"/>
  <c r="G104" i="36"/>
  <c r="K44" i="41"/>
  <c r="G101" i="36"/>
  <c r="G214" i="36"/>
  <c r="G215" i="36" s="1"/>
  <c r="G113" i="36" l="1"/>
  <c r="G496" i="36"/>
  <c r="G493" i="36" s="1"/>
  <c r="K49" i="41"/>
  <c r="K54" i="41" s="1"/>
  <c r="G589" i="36"/>
  <c r="G586" i="36" s="1"/>
  <c r="G116" i="36"/>
  <c r="G222" i="36"/>
  <c r="G219" i="36"/>
  <c r="G220" i="36"/>
  <c r="G231" i="36"/>
  <c r="G235" i="36"/>
  <c r="G232" i="36"/>
  <c r="G233" i="36"/>
  <c r="G218" i="36"/>
  <c r="G221" i="36"/>
  <c r="G217" i="36"/>
  <c r="G234" i="36"/>
  <c r="G229" i="36"/>
  <c r="G230" i="36"/>
  <c r="K57" i="41" l="1"/>
  <c r="G118" i="36"/>
  <c r="G123" i="36" s="1"/>
  <c r="G134" i="36" s="1"/>
  <c r="G147" i="36" s="1"/>
  <c r="K55" i="41"/>
  <c r="K56" i="41"/>
  <c r="K53" i="41"/>
  <c r="K58" i="41"/>
  <c r="G239" i="36"/>
  <c r="G240" i="36" s="1"/>
  <c r="G138" i="36" l="1"/>
  <c r="G151" i="36" s="1"/>
  <c r="G133" i="36"/>
  <c r="G146" i="36" s="1"/>
  <c r="G136" i="36"/>
  <c r="G149" i="36" s="1"/>
  <c r="G135" i="36"/>
  <c r="G148" i="36" s="1"/>
  <c r="G132" i="36"/>
  <c r="G145" i="36" s="1"/>
  <c r="G137" i="36"/>
  <c r="G150" i="36" s="1"/>
  <c r="G244" i="36"/>
  <c r="G256" i="36"/>
  <c r="G246" i="36"/>
  <c r="G255" i="36"/>
  <c r="G248" i="36"/>
  <c r="G258" i="36"/>
  <c r="G245" i="36"/>
  <c r="G254" i="36"/>
  <c r="G242" i="36"/>
  <c r="G257" i="36"/>
  <c r="G260" i="36"/>
  <c r="G259" i="36"/>
  <c r="G243" i="36"/>
  <c r="G152" i="36" l="1"/>
  <c r="G139" i="36"/>
  <c r="G141" i="36" s="1"/>
  <c r="G194" i="36" s="1"/>
  <c r="G204" i="36" s="1"/>
  <c r="G193" i="36"/>
  <c r="G203" i="36" s="1"/>
  <c r="G195" i="36"/>
  <c r="G205" i="36" s="1"/>
  <c r="G264" i="36"/>
  <c r="G265" i="36" s="1"/>
  <c r="G283" i="36" s="1"/>
  <c r="G196" i="36" l="1"/>
  <c r="G206" i="36" s="1"/>
  <c r="G190" i="36"/>
  <c r="G200" i="36" s="1"/>
  <c r="G191" i="36"/>
  <c r="G201" i="36" s="1"/>
  <c r="G207" i="36" s="1"/>
  <c r="G192" i="36"/>
  <c r="G202" i="36" s="1"/>
  <c r="G272" i="36"/>
  <c r="G279" i="36"/>
  <c r="G285" i="36"/>
  <c r="G280" i="36"/>
  <c r="G270" i="36"/>
  <c r="G268" i="36"/>
  <c r="G281" i="36"/>
  <c r="G269" i="36"/>
  <c r="G282" i="36"/>
  <c r="G273" i="36"/>
  <c r="G267" i="36"/>
  <c r="G284" i="36"/>
  <c r="G197" i="36" l="1"/>
  <c r="G209" i="36" s="1"/>
  <c r="G223" i="36" s="1"/>
  <c r="G224" i="36" s="1"/>
  <c r="G226" i="36" s="1"/>
  <c r="G247" i="36" s="1"/>
  <c r="G249" i="36" s="1"/>
  <c r="G251" i="36" s="1"/>
  <c r="G271" i="36" s="1"/>
  <c r="G274" i="36" s="1"/>
  <c r="G276" i="36" s="1"/>
  <c r="G289" i="36"/>
  <c r="G290" i="36" s="1"/>
  <c r="G308" i="36" s="1"/>
  <c r="G296" i="36" l="1"/>
  <c r="G305" i="36"/>
  <c r="G306" i="36"/>
  <c r="G298" i="36"/>
  <c r="G310" i="36"/>
  <c r="G294" i="36"/>
  <c r="G295" i="36"/>
  <c r="G293" i="36"/>
  <c r="G292" i="36"/>
  <c r="G307" i="36"/>
  <c r="G309" i="36"/>
  <c r="G304" i="36"/>
  <c r="G314" i="36" s="1"/>
  <c r="G315" i="36" s="1"/>
  <c r="G297" i="36"/>
  <c r="G299" i="36" l="1"/>
  <c r="G301" i="36" s="1"/>
  <c r="G317" i="36" s="1"/>
  <c r="G320" i="36"/>
  <c r="G321" i="36"/>
  <c r="G330" i="36"/>
  <c r="G329" i="36"/>
  <c r="G318" i="36"/>
  <c r="G335" i="36"/>
  <c r="G323" i="36"/>
  <c r="G331" i="36"/>
  <c r="G332" i="36"/>
  <c r="G319" i="36"/>
  <c r="G322" i="36"/>
  <c r="G334" i="36"/>
  <c r="G333" i="36"/>
  <c r="G339" i="36" l="1"/>
  <c r="G340" i="36" s="1"/>
  <c r="G324" i="36"/>
  <c r="G326" i="36" s="1"/>
  <c r="G348" i="36" l="1"/>
  <c r="G343" i="36"/>
  <c r="G357" i="36"/>
  <c r="G355" i="36"/>
  <c r="G347" i="36"/>
  <c r="G359" i="36"/>
  <c r="G342" i="36"/>
  <c r="G356" i="36"/>
  <c r="G344" i="36"/>
  <c r="G345" i="36"/>
  <c r="G358" i="36"/>
  <c r="G354" i="36"/>
  <c r="G360" i="36"/>
  <c r="G346" i="36"/>
  <c r="G364" i="36" l="1"/>
  <c r="G365" i="36" s="1"/>
  <c r="G349" i="36"/>
  <c r="G351" i="36" s="1"/>
  <c r="G372" i="36" l="1"/>
  <c r="G395" i="36" s="1"/>
  <c r="G373" i="36"/>
  <c r="G396" i="36" s="1"/>
  <c r="G369" i="36"/>
  <c r="G392" i="36" s="1"/>
  <c r="G383" i="36"/>
  <c r="G380" i="36"/>
  <c r="G371" i="36"/>
  <c r="G394" i="36" s="1"/>
  <c r="G370" i="36"/>
  <c r="G393" i="36" s="1"/>
  <c r="G384" i="36"/>
  <c r="G385" i="36"/>
  <c r="G379" i="36"/>
  <c r="G382" i="36"/>
  <c r="G381" i="36"/>
  <c r="G367" i="36"/>
  <c r="G368" i="36"/>
  <c r="G391" i="36" s="1"/>
  <c r="G420" i="36" l="1"/>
  <c r="G523" i="36" s="1"/>
  <c r="G530" i="36" s="1"/>
  <c r="G404" i="36"/>
  <c r="G419" i="36"/>
  <c r="G492" i="36" s="1"/>
  <c r="G499" i="36" s="1"/>
  <c r="G403" i="36"/>
  <c r="G402" i="36"/>
  <c r="G418" i="36"/>
  <c r="G461" i="36" s="1"/>
  <c r="G468" i="36" s="1"/>
  <c r="G405" i="36"/>
  <c r="G421" i="36"/>
  <c r="G554" i="36" s="1"/>
  <c r="G561" i="36" s="1"/>
  <c r="G407" i="36"/>
  <c r="G423" i="36"/>
  <c r="G616" i="36" s="1"/>
  <c r="G623" i="36" s="1"/>
  <c r="G374" i="36"/>
  <c r="G376" i="36" s="1"/>
  <c r="G390" i="36"/>
  <c r="G406" i="36"/>
  <c r="G422" i="36"/>
  <c r="G585" i="36" s="1"/>
  <c r="G592" i="36" s="1"/>
  <c r="G417" i="36" l="1"/>
  <c r="G429" i="36" s="1"/>
  <c r="G436" i="36" s="1"/>
  <c r="G401" i="36"/>
  <c r="G397" i="36"/>
  <c r="G565" i="36"/>
  <c r="G571" i="36" s="1"/>
  <c r="G563" i="36"/>
  <c r="G564" i="36"/>
  <c r="G570" i="36" s="1"/>
  <c r="G502" i="36"/>
  <c r="G508" i="36" s="1"/>
  <c r="G501" i="36"/>
  <c r="G503" i="36"/>
  <c r="G509" i="36" s="1"/>
  <c r="G594" i="36"/>
  <c r="G595" i="36"/>
  <c r="G601" i="36" s="1"/>
  <c r="G596" i="36"/>
  <c r="G602" i="36" s="1"/>
  <c r="G626" i="36"/>
  <c r="G632" i="36" s="1"/>
  <c r="G627" i="36"/>
  <c r="G633" i="36" s="1"/>
  <c r="G625" i="36"/>
  <c r="G470" i="36"/>
  <c r="G471" i="36"/>
  <c r="G477" i="36" s="1"/>
  <c r="G472" i="36"/>
  <c r="G478" i="36" s="1"/>
  <c r="G532" i="36"/>
  <c r="G534" i="36"/>
  <c r="G540" i="36" s="1"/>
  <c r="G533" i="36"/>
  <c r="G539" i="36" s="1"/>
  <c r="G473" i="36" l="1"/>
  <c r="G480" i="36" s="1"/>
  <c r="G476" i="36"/>
  <c r="G475" i="36" s="1"/>
  <c r="G507" i="36"/>
  <c r="G506" i="36" s="1"/>
  <c r="G504" i="36"/>
  <c r="G511" i="36" s="1"/>
  <c r="G535" i="36"/>
  <c r="G542" i="36" s="1"/>
  <c r="G538" i="36"/>
  <c r="G537" i="36" s="1"/>
  <c r="G628" i="36"/>
  <c r="G635" i="36" s="1"/>
  <c r="G631" i="36"/>
  <c r="G630" i="36" s="1"/>
  <c r="G600" i="36"/>
  <c r="G599" i="36" s="1"/>
  <c r="G597" i="36"/>
  <c r="G604" i="36" s="1"/>
  <c r="G566" i="36"/>
  <c r="G573" i="36" s="1"/>
  <c r="G569" i="36"/>
  <c r="G568" i="36" s="1"/>
  <c r="G438" i="36"/>
  <c r="G440" i="36"/>
  <c r="G447" i="36" s="1"/>
  <c r="G439" i="36"/>
  <c r="G446" i="36" s="1"/>
  <c r="G512" i="36" l="1"/>
  <c r="G517" i="36" s="1"/>
  <c r="G668" i="36" s="1"/>
  <c r="G716" i="36" s="1"/>
  <c r="G574" i="36"/>
  <c r="G579" i="36" s="1"/>
  <c r="G670" i="36" s="1"/>
  <c r="G718" i="36" s="1"/>
  <c r="G636" i="36"/>
  <c r="G641" i="36" s="1"/>
  <c r="G672" i="36" s="1"/>
  <c r="G720" i="36" s="1"/>
  <c r="G605" i="36"/>
  <c r="G610" i="36" s="1"/>
  <c r="G671" i="36" s="1"/>
  <c r="G719" i="36" s="1"/>
  <c r="G441" i="36"/>
  <c r="G449" i="36" s="1"/>
  <c r="G445" i="36"/>
  <c r="G543" i="36"/>
  <c r="G548" i="36" s="1"/>
  <c r="G669" i="36" s="1"/>
  <c r="G717" i="36" s="1"/>
  <c r="G481" i="36"/>
  <c r="G486" i="36" s="1"/>
  <c r="G667" i="36" s="1"/>
  <c r="G715" i="36" s="1"/>
  <c r="G482" i="36" l="1"/>
  <c r="G487" i="36" s="1"/>
  <c r="G678" i="36" s="1"/>
  <c r="G727" i="36" s="1"/>
  <c r="G606" i="36"/>
  <c r="G611" i="36" s="1"/>
  <c r="G682" i="36" s="1"/>
  <c r="G731" i="36" s="1"/>
  <c r="G544" i="36"/>
  <c r="G549" i="36" s="1"/>
  <c r="G680" i="36" s="1"/>
  <c r="G729" i="36" s="1"/>
  <c r="G637" i="36"/>
  <c r="G642" i="36" s="1"/>
  <c r="G683" i="36" s="1"/>
  <c r="G732" i="36" s="1"/>
  <c r="G450" i="36"/>
  <c r="G455" i="36" s="1"/>
  <c r="G666" i="36" s="1"/>
  <c r="G663" i="36" s="1"/>
  <c r="G444" i="36"/>
  <c r="G513" i="36"/>
  <c r="G518" i="36" s="1"/>
  <c r="G679" i="36" s="1"/>
  <c r="G728" i="36" s="1"/>
  <c r="G575" i="36"/>
  <c r="G580" i="36" s="1"/>
  <c r="G681" i="36" s="1"/>
  <c r="G730" i="36" s="1"/>
  <c r="G483" i="36" l="1"/>
  <c r="G488" i="36" s="1"/>
  <c r="G689" i="36" s="1"/>
  <c r="G739" i="36" s="1"/>
  <c r="G638" i="36"/>
  <c r="G643" i="36" s="1"/>
  <c r="G694" i="36" s="1"/>
  <c r="G706" i="36" s="1"/>
  <c r="G514" i="36"/>
  <c r="G519" i="36" s="1"/>
  <c r="G690" i="36" s="1"/>
  <c r="G702" i="36" s="1"/>
  <c r="G607" i="36"/>
  <c r="G612" i="36" s="1"/>
  <c r="G693" i="36" s="1"/>
  <c r="G451" i="36"/>
  <c r="G456" i="36" s="1"/>
  <c r="G677" i="36" s="1"/>
  <c r="G726" i="36" s="1"/>
  <c r="G545" i="36"/>
  <c r="G550" i="36" s="1"/>
  <c r="G691" i="36" s="1"/>
  <c r="G741" i="36" s="1"/>
  <c r="G576" i="36"/>
  <c r="G581" i="36" s="1"/>
  <c r="G692" i="36" s="1"/>
  <c r="G701" i="36"/>
  <c r="G740" i="36" l="1"/>
  <c r="G744" i="36"/>
  <c r="G703" i="36"/>
  <c r="H7" i="40" s="1"/>
  <c r="G452" i="36"/>
  <c r="G457" i="36" s="1"/>
  <c r="G688" i="36" s="1"/>
  <c r="G738" i="36" s="1"/>
  <c r="G705" i="36"/>
  <c r="G743" i="36"/>
  <c r="H10" i="40"/>
  <c r="J72" i="4"/>
  <c r="K69" i="4" s="1"/>
  <c r="G758" i="36"/>
  <c r="J28" i="4"/>
  <c r="K24" i="4" s="1"/>
  <c r="H6" i="40"/>
  <c r="G754" i="36"/>
  <c r="G704" i="36"/>
  <c r="G742" i="36"/>
  <c r="G755" i="36"/>
  <c r="J39" i="4"/>
  <c r="K35" i="4" s="1"/>
  <c r="J17" i="4"/>
  <c r="K14" i="4" s="1"/>
  <c r="H5" i="40"/>
  <c r="G753" i="36"/>
  <c r="G700" i="36" l="1"/>
  <c r="G757" i="36"/>
  <c r="H9" i="40"/>
  <c r="J61" i="4"/>
  <c r="K58" i="4" s="1"/>
  <c r="K31" i="5"/>
  <c r="K40" i="4"/>
  <c r="K38" i="4"/>
  <c r="K33" i="5" s="1"/>
  <c r="K37" i="4"/>
  <c r="K31" i="41"/>
  <c r="K30" i="41"/>
  <c r="K42" i="4"/>
  <c r="K29" i="4"/>
  <c r="K27" i="4"/>
  <c r="K24" i="5" s="1"/>
  <c r="K31" i="4"/>
  <c r="K22" i="5"/>
  <c r="K29" i="41"/>
  <c r="K26" i="4"/>
  <c r="K75" i="4"/>
  <c r="K60" i="5"/>
  <c r="K73" i="4"/>
  <c r="K71" i="4"/>
  <c r="K62" i="5" s="1"/>
  <c r="K70" i="4"/>
  <c r="K33" i="41"/>
  <c r="K16" i="4"/>
  <c r="K15" i="5" s="1"/>
  <c r="K20" i="4"/>
  <c r="K18" i="4"/>
  <c r="K15" i="4"/>
  <c r="K28" i="41"/>
  <c r="K13" i="5"/>
  <c r="G756" i="36"/>
  <c r="J49" i="4"/>
  <c r="K46" i="4" s="1"/>
  <c r="H8" i="40"/>
  <c r="J9" i="4" l="1"/>
  <c r="K7" i="4" s="1"/>
  <c r="H4" i="40"/>
  <c r="G752" i="36"/>
  <c r="K50" i="5"/>
  <c r="K60" i="4"/>
  <c r="K52" i="5" s="1"/>
  <c r="K59" i="4"/>
  <c r="K32" i="41"/>
  <c r="K64" i="4"/>
  <c r="K62" i="4"/>
  <c r="K14" i="5"/>
  <c r="H11" i="36" s="1"/>
  <c r="H464" i="36" s="1"/>
  <c r="H39" i="36"/>
  <c r="K63" i="5"/>
  <c r="H30" i="36"/>
  <c r="H618" i="36" s="1"/>
  <c r="H40" i="36"/>
  <c r="K23" i="5"/>
  <c r="H12" i="36" s="1"/>
  <c r="H495" i="36" s="1"/>
  <c r="H25" i="36"/>
  <c r="H463" i="36" s="1"/>
  <c r="K16" i="5"/>
  <c r="K74" i="4"/>
  <c r="K65" i="5" s="1"/>
  <c r="K64" i="5"/>
  <c r="H27" i="36"/>
  <c r="H525" i="36" s="1"/>
  <c r="K34" i="5"/>
  <c r="K48" i="4"/>
  <c r="K42" i="5" s="1"/>
  <c r="K40" i="5"/>
  <c r="K50" i="4"/>
  <c r="K47" i="4"/>
  <c r="K52" i="4"/>
  <c r="K61" i="5"/>
  <c r="H16" i="36" s="1"/>
  <c r="H619" i="36" s="1"/>
  <c r="H44" i="36"/>
  <c r="H26" i="36"/>
  <c r="H494" i="36" s="1"/>
  <c r="K25" i="5"/>
  <c r="K41" i="4"/>
  <c r="K36" i="5" s="1"/>
  <c r="K35" i="5"/>
  <c r="K19" i="4"/>
  <c r="K18" i="5" s="1"/>
  <c r="K17" i="5"/>
  <c r="K30" i="4"/>
  <c r="K27" i="5" s="1"/>
  <c r="K26" i="5"/>
  <c r="H41" i="36"/>
  <c r="K32" i="5"/>
  <c r="H13" i="36" s="1"/>
  <c r="H526" i="36" s="1"/>
  <c r="K5" i="5" l="1"/>
  <c r="K8" i="4"/>
  <c r="K10" i="4"/>
  <c r="K7" i="5" s="1"/>
  <c r="K8" i="5" s="1"/>
  <c r="K63" i="4"/>
  <c r="K55" i="5" s="1"/>
  <c r="K54" i="5"/>
  <c r="K53" i="5"/>
  <c r="H29" i="36"/>
  <c r="H587" i="36" s="1"/>
  <c r="K51" i="5"/>
  <c r="H15" i="36" s="1"/>
  <c r="H588" i="36" s="1"/>
  <c r="H43" i="36"/>
  <c r="K41" i="5"/>
  <c r="H14" i="36" s="1"/>
  <c r="H557" i="36" s="1"/>
  <c r="H42" i="36"/>
  <c r="K43" i="5"/>
  <c r="H28" i="36"/>
  <c r="H556" i="36" s="1"/>
  <c r="H71" i="36"/>
  <c r="I17" i="40"/>
  <c r="I16" i="40"/>
  <c r="H70" i="36"/>
  <c r="I18" i="40"/>
  <c r="H72" i="36"/>
  <c r="I21" i="40"/>
  <c r="H75" i="36"/>
  <c r="K44" i="5"/>
  <c r="K51" i="4"/>
  <c r="K45" i="5" s="1"/>
  <c r="H38" i="36" l="1"/>
  <c r="K6" i="5"/>
  <c r="H10" i="36" s="1"/>
  <c r="H432" i="36" s="1"/>
  <c r="K9" i="5"/>
  <c r="I20" i="40"/>
  <c r="H74" i="36"/>
  <c r="I30" i="40"/>
  <c r="H167" i="36"/>
  <c r="H89" i="36"/>
  <c r="H166" i="36"/>
  <c r="I29" i="40"/>
  <c r="H88" i="36"/>
  <c r="I19" i="40"/>
  <c r="H73" i="36"/>
  <c r="I33" i="40"/>
  <c r="H170" i="36"/>
  <c r="H92" i="36"/>
  <c r="H165" i="36"/>
  <c r="H87" i="36"/>
  <c r="I28" i="40"/>
  <c r="H69" i="36" l="1"/>
  <c r="I15" i="40"/>
  <c r="H91" i="36"/>
  <c r="I32" i="40"/>
  <c r="H169" i="36"/>
  <c r="L44" i="41"/>
  <c r="H101" i="36"/>
  <c r="L43" i="41"/>
  <c r="H100" i="36"/>
  <c r="H102" i="36"/>
  <c r="L45" i="41"/>
  <c r="H168" i="36"/>
  <c r="I31" i="40"/>
  <c r="H90" i="36"/>
  <c r="H105" i="36"/>
  <c r="L48" i="41"/>
  <c r="H81" i="36" l="1"/>
  <c r="H83" i="36" s="1"/>
  <c r="H99" i="36" s="1"/>
  <c r="H164" i="36"/>
  <c r="I27" i="40"/>
  <c r="H104" i="36"/>
  <c r="L47" i="41"/>
  <c r="H114" i="36"/>
  <c r="H527" i="36"/>
  <c r="H524" i="36" s="1"/>
  <c r="H620" i="36"/>
  <c r="H617" i="36" s="1"/>
  <c r="H117" i="36"/>
  <c r="H112" i="36"/>
  <c r="H465" i="36"/>
  <c r="H462" i="36" s="1"/>
  <c r="H496" i="36"/>
  <c r="H493" i="36" s="1"/>
  <c r="H113" i="36"/>
  <c r="L46" i="41"/>
  <c r="H103" i="36"/>
  <c r="H171" i="36"/>
  <c r="H179" i="36" s="1"/>
  <c r="L49" i="41" l="1"/>
  <c r="L57" i="41" s="1"/>
  <c r="H433" i="36"/>
  <c r="H430" i="36" s="1"/>
  <c r="H111" i="36"/>
  <c r="H589" i="36"/>
  <c r="H586" i="36" s="1"/>
  <c r="H116" i="36"/>
  <c r="L53" i="41"/>
  <c r="H558" i="36"/>
  <c r="H555" i="36" s="1"/>
  <c r="H115" i="36"/>
  <c r="H175" i="36"/>
  <c r="H180" i="36"/>
  <c r="H181" i="36"/>
  <c r="H177" i="36"/>
  <c r="H176" i="36"/>
  <c r="H178" i="36"/>
  <c r="L56" i="41" l="1"/>
  <c r="L58" i="41"/>
  <c r="L55" i="41"/>
  <c r="L54" i="41"/>
  <c r="H182" i="36"/>
  <c r="H214" i="36"/>
  <c r="H215" i="36" s="1"/>
  <c r="H118" i="36"/>
  <c r="H123" i="36" s="1"/>
  <c r="H137" i="36" l="1"/>
  <c r="H150" i="36" s="1"/>
  <c r="H132" i="36"/>
  <c r="H135" i="36"/>
  <c r="H148" i="36" s="1"/>
  <c r="H134" i="36"/>
  <c r="H147" i="36" s="1"/>
  <c r="H133" i="36"/>
  <c r="H146" i="36" s="1"/>
  <c r="H138" i="36"/>
  <c r="H151" i="36" s="1"/>
  <c r="H230" i="36"/>
  <c r="H232" i="36"/>
  <c r="H229" i="36"/>
  <c r="H235" i="36"/>
  <c r="H222" i="36"/>
  <c r="H217" i="36"/>
  <c r="H231" i="36"/>
  <c r="H234" i="36"/>
  <c r="H220" i="36"/>
  <c r="H221" i="36"/>
  <c r="H219" i="36"/>
  <c r="H218" i="36"/>
  <c r="H233" i="36"/>
  <c r="H136" i="36"/>
  <c r="H149" i="36" s="1"/>
  <c r="H145" i="36" l="1"/>
  <c r="H139" i="36"/>
  <c r="H141" i="36" s="1"/>
  <c r="H239" i="36"/>
  <c r="H240" i="36" s="1"/>
  <c r="H254" i="36" l="1"/>
  <c r="H256" i="36"/>
  <c r="H260" i="36"/>
  <c r="H246" i="36"/>
  <c r="H255" i="36"/>
  <c r="H245" i="36"/>
  <c r="H259" i="36"/>
  <c r="H248" i="36"/>
  <c r="H244" i="36"/>
  <c r="H257" i="36"/>
  <c r="H243" i="36"/>
  <c r="H258" i="36"/>
  <c r="H242" i="36"/>
  <c r="H191" i="36"/>
  <c r="H201" i="36" s="1"/>
  <c r="H195" i="36"/>
  <c r="H205" i="36" s="1"/>
  <c r="H194" i="36"/>
  <c r="H204" i="36" s="1"/>
  <c r="H192" i="36"/>
  <c r="H202" i="36" s="1"/>
  <c r="H190" i="36"/>
  <c r="H200" i="36" s="1"/>
  <c r="H193" i="36"/>
  <c r="H203" i="36" s="1"/>
  <c r="H196" i="36"/>
  <c r="H206" i="36" s="1"/>
  <c r="H152" i="36"/>
  <c r="H207" i="36" l="1"/>
  <c r="H197" i="36"/>
  <c r="H209" i="36" s="1"/>
  <c r="H223" i="36" s="1"/>
  <c r="H224" i="36" s="1"/>
  <c r="H226" i="36" s="1"/>
  <c r="H247" i="36" s="1"/>
  <c r="H249" i="36" s="1"/>
  <c r="H251" i="36" s="1"/>
  <c r="H264" i="36"/>
  <c r="H265" i="36" s="1"/>
  <c r="H268" i="36" l="1"/>
  <c r="H267" i="36"/>
  <c r="H271" i="36"/>
  <c r="H279" i="36"/>
  <c r="H280" i="36"/>
  <c r="H284" i="36"/>
  <c r="H285" i="36"/>
  <c r="H281" i="36"/>
  <c r="H272" i="36"/>
  <c r="H283" i="36"/>
  <c r="H282" i="36"/>
  <c r="H269" i="36"/>
  <c r="H273" i="36"/>
  <c r="H270" i="36"/>
  <c r="H289" i="36" l="1"/>
  <c r="H290" i="36" s="1"/>
  <c r="H274" i="36"/>
  <c r="H276" i="36" s="1"/>
  <c r="H296" i="36" l="1"/>
  <c r="H304" i="36"/>
  <c r="H292" i="36"/>
  <c r="H308" i="36"/>
  <c r="H307" i="36"/>
  <c r="H310" i="36"/>
  <c r="H298" i="36"/>
  <c r="H297" i="36"/>
  <c r="H306" i="36"/>
  <c r="H293" i="36"/>
  <c r="H295" i="36"/>
  <c r="H305" i="36"/>
  <c r="H294" i="36"/>
  <c r="H309" i="36"/>
  <c r="H299" i="36" l="1"/>
  <c r="H301" i="36" s="1"/>
  <c r="H314" i="36"/>
  <c r="H315" i="36" s="1"/>
  <c r="H331" i="36" l="1"/>
  <c r="H320" i="36"/>
  <c r="H335" i="36"/>
  <c r="H334" i="36"/>
  <c r="H323" i="36"/>
  <c r="H318" i="36"/>
  <c r="H330" i="36"/>
  <c r="H319" i="36"/>
  <c r="H333" i="36"/>
  <c r="H321" i="36"/>
  <c r="H329" i="36"/>
  <c r="H332" i="36"/>
  <c r="H322" i="36"/>
  <c r="H317" i="36"/>
  <c r="H339" i="36" l="1"/>
  <c r="H340" i="36" s="1"/>
  <c r="H360" i="36" s="1"/>
  <c r="H324" i="36"/>
  <c r="H326" i="36" s="1"/>
  <c r="H347" i="36" l="1"/>
  <c r="H354" i="36"/>
  <c r="H359" i="36"/>
  <c r="H345" i="36"/>
  <c r="H358" i="36"/>
  <c r="H357" i="36"/>
  <c r="H346" i="36"/>
  <c r="H342" i="36"/>
  <c r="H343" i="36"/>
  <c r="H356" i="36"/>
  <c r="H348" i="36"/>
  <c r="H344" i="36"/>
  <c r="H355" i="36"/>
  <c r="H364" i="36" l="1"/>
  <c r="H365" i="36" s="1"/>
  <c r="H371" i="36" s="1"/>
  <c r="H394" i="36" s="1"/>
  <c r="H349" i="36"/>
  <c r="H351" i="36" s="1"/>
  <c r="H368" i="36" l="1"/>
  <c r="H391" i="36" s="1"/>
  <c r="H418" i="36" s="1"/>
  <c r="H461" i="36" s="1"/>
  <c r="H468" i="36" s="1"/>
  <c r="H367" i="36"/>
  <c r="H381" i="36"/>
  <c r="H383" i="36"/>
  <c r="H382" i="36"/>
  <c r="H373" i="36"/>
  <c r="H396" i="36" s="1"/>
  <c r="H423" i="36" s="1"/>
  <c r="H616" i="36" s="1"/>
  <c r="H623" i="36" s="1"/>
  <c r="H372" i="36"/>
  <c r="H395" i="36" s="1"/>
  <c r="H422" i="36" s="1"/>
  <c r="H585" i="36" s="1"/>
  <c r="H592" i="36" s="1"/>
  <c r="H380" i="36"/>
  <c r="H385" i="36"/>
  <c r="H369" i="36"/>
  <c r="H392" i="36" s="1"/>
  <c r="H403" i="36" s="1"/>
  <c r="H370" i="36"/>
  <c r="H393" i="36" s="1"/>
  <c r="H404" i="36" s="1"/>
  <c r="H384" i="36"/>
  <c r="H379" i="36"/>
  <c r="H405" i="36"/>
  <c r="H421" i="36"/>
  <c r="H554" i="36" s="1"/>
  <c r="H561" i="36" s="1"/>
  <c r="H402" i="36"/>
  <c r="H390" i="36"/>
  <c r="H407" i="36" l="1"/>
  <c r="H419" i="36"/>
  <c r="H492" i="36" s="1"/>
  <c r="H499" i="36" s="1"/>
  <c r="H502" i="36" s="1"/>
  <c r="H508" i="36" s="1"/>
  <c r="H406" i="36"/>
  <c r="H420" i="36"/>
  <c r="H523" i="36" s="1"/>
  <c r="H530" i="36" s="1"/>
  <c r="H534" i="36" s="1"/>
  <c r="H540" i="36" s="1"/>
  <c r="H374" i="36"/>
  <c r="H376" i="36" s="1"/>
  <c r="H596" i="36"/>
  <c r="H602" i="36" s="1"/>
  <c r="H595" i="36"/>
  <c r="H601" i="36" s="1"/>
  <c r="H594" i="36"/>
  <c r="H471" i="36"/>
  <c r="H477" i="36" s="1"/>
  <c r="H470" i="36"/>
  <c r="H472" i="36"/>
  <c r="H478" i="36" s="1"/>
  <c r="H503" i="36"/>
  <c r="H509" i="36" s="1"/>
  <c r="H401" i="36"/>
  <c r="H417" i="36"/>
  <c r="H429" i="36" s="1"/>
  <c r="H436" i="36" s="1"/>
  <c r="H397" i="36"/>
  <c r="H625" i="36"/>
  <c r="H627" i="36"/>
  <c r="H633" i="36" s="1"/>
  <c r="H626" i="36"/>
  <c r="H632" i="36" s="1"/>
  <c r="H564" i="36"/>
  <c r="H570" i="36" s="1"/>
  <c r="H563" i="36"/>
  <c r="H565" i="36"/>
  <c r="H571" i="36" s="1"/>
  <c r="H501" i="36" l="1"/>
  <c r="H533" i="36"/>
  <c r="H539" i="36" s="1"/>
  <c r="H532" i="36"/>
  <c r="H569" i="36"/>
  <c r="H568" i="36" s="1"/>
  <c r="H566" i="36"/>
  <c r="H573" i="36" s="1"/>
  <c r="H631" i="36"/>
  <c r="H630" i="36" s="1"/>
  <c r="H628" i="36"/>
  <c r="H635" i="36" s="1"/>
  <c r="H504" i="36"/>
  <c r="H511" i="36" s="1"/>
  <c r="H507" i="36"/>
  <c r="H506" i="36" s="1"/>
  <c r="H597" i="36"/>
  <c r="H604" i="36" s="1"/>
  <c r="H600" i="36"/>
  <c r="H599" i="36" s="1"/>
  <c r="H439" i="36"/>
  <c r="H446" i="36" s="1"/>
  <c r="H440" i="36"/>
  <c r="H447" i="36" s="1"/>
  <c r="H438" i="36"/>
  <c r="H538" i="36"/>
  <c r="H537" i="36" s="1"/>
  <c r="H473" i="36"/>
  <c r="H480" i="36" s="1"/>
  <c r="H476" i="36"/>
  <c r="H475" i="36" s="1"/>
  <c r="H535" i="36" l="1"/>
  <c r="H542" i="36" s="1"/>
  <c r="H543" i="36" s="1"/>
  <c r="H548" i="36" s="1"/>
  <c r="H669" i="36" s="1"/>
  <c r="H717" i="36" s="1"/>
  <c r="H636" i="36"/>
  <c r="H641" i="36" s="1"/>
  <c r="H672" i="36" s="1"/>
  <c r="H720" i="36" s="1"/>
  <c r="H445" i="36"/>
  <c r="H441" i="36"/>
  <c r="H449" i="36" s="1"/>
  <c r="H605" i="36"/>
  <c r="H610" i="36" s="1"/>
  <c r="H671" i="36" s="1"/>
  <c r="H719" i="36" s="1"/>
  <c r="H481" i="36"/>
  <c r="H486" i="36" s="1"/>
  <c r="H667" i="36" s="1"/>
  <c r="H715" i="36" s="1"/>
  <c r="H574" i="36"/>
  <c r="H579" i="36" s="1"/>
  <c r="H670" i="36" s="1"/>
  <c r="H718" i="36" s="1"/>
  <c r="H512" i="36"/>
  <c r="H517" i="36" s="1"/>
  <c r="H668" i="36" s="1"/>
  <c r="H716" i="36" s="1"/>
  <c r="H513" i="36" l="1"/>
  <c r="H518" i="36" s="1"/>
  <c r="H679" i="36" s="1"/>
  <c r="H728" i="36" s="1"/>
  <c r="H544" i="36"/>
  <c r="H549" i="36" s="1"/>
  <c r="H680" i="36" s="1"/>
  <c r="H729" i="36" s="1"/>
  <c r="H575" i="36"/>
  <c r="H580" i="36" s="1"/>
  <c r="H681" i="36" s="1"/>
  <c r="H730" i="36" s="1"/>
  <c r="H444" i="36"/>
  <c r="H450" i="36"/>
  <c r="H455" i="36" s="1"/>
  <c r="H666" i="36" s="1"/>
  <c r="H663" i="36" s="1"/>
  <c r="H482" i="36"/>
  <c r="H487" i="36" s="1"/>
  <c r="H678" i="36" s="1"/>
  <c r="H727" i="36" s="1"/>
  <c r="H606" i="36"/>
  <c r="H637" i="36"/>
  <c r="H642" i="36" s="1"/>
  <c r="H683" i="36" s="1"/>
  <c r="H732" i="36" s="1"/>
  <c r="H545" i="36"/>
  <c r="H550" i="36" s="1"/>
  <c r="H691" i="36" s="1"/>
  <c r="H576" i="36" l="1"/>
  <c r="H581" i="36" s="1"/>
  <c r="H692" i="36" s="1"/>
  <c r="H514" i="36"/>
  <c r="H519" i="36" s="1"/>
  <c r="H690" i="36" s="1"/>
  <c r="H740" i="36" s="1"/>
  <c r="H483" i="36"/>
  <c r="H488" i="36" s="1"/>
  <c r="H689" i="36" s="1"/>
  <c r="H739" i="36" s="1"/>
  <c r="H451" i="36"/>
  <c r="H456" i="36" s="1"/>
  <c r="H677" i="36" s="1"/>
  <c r="H726" i="36" s="1"/>
  <c r="H638" i="36"/>
  <c r="H643" i="36" s="1"/>
  <c r="H694" i="36" s="1"/>
  <c r="H611" i="36"/>
  <c r="H682" i="36" s="1"/>
  <c r="H731" i="36" s="1"/>
  <c r="H607" i="36"/>
  <c r="H612" i="36" s="1"/>
  <c r="H693" i="36" s="1"/>
  <c r="H741" i="36"/>
  <c r="H703" i="36"/>
  <c r="H704" i="36"/>
  <c r="H742" i="36"/>
  <c r="H701" i="36" l="1"/>
  <c r="H702" i="36"/>
  <c r="H452" i="36"/>
  <c r="H457" i="36" s="1"/>
  <c r="H688" i="36" s="1"/>
  <c r="H755" i="36"/>
  <c r="I7" i="40"/>
  <c r="K39" i="4"/>
  <c r="L35" i="4" s="1"/>
  <c r="H706" i="36"/>
  <c r="H744" i="36"/>
  <c r="H753" i="36"/>
  <c r="I5" i="40"/>
  <c r="K17" i="4"/>
  <c r="L14" i="4" s="1"/>
  <c r="H705" i="36"/>
  <c r="H743" i="36"/>
  <c r="K49" i="4"/>
  <c r="L46" i="4" s="1"/>
  <c r="H756" i="36"/>
  <c r="I8" i="40"/>
  <c r="H754" i="36" l="1"/>
  <c r="K28" i="4"/>
  <c r="L24" i="4" s="1"/>
  <c r="I6" i="40"/>
  <c r="H738" i="36"/>
  <c r="H700" i="36"/>
  <c r="L13" i="5"/>
  <c r="L28" i="41"/>
  <c r="L20" i="4"/>
  <c r="L16" i="4"/>
  <c r="L15" i="5" s="1"/>
  <c r="L15" i="4"/>
  <c r="L18" i="4"/>
  <c r="L52" i="4"/>
  <c r="L50" i="4"/>
  <c r="L40" i="5"/>
  <c r="L47" i="4"/>
  <c r="L48" i="4"/>
  <c r="L42" i="5" s="1"/>
  <c r="L38" i="4"/>
  <c r="L33" i="5" s="1"/>
  <c r="L42" i="4"/>
  <c r="L31" i="5"/>
  <c r="L40" i="4"/>
  <c r="L31" i="41"/>
  <c r="L30" i="41"/>
  <c r="L37" i="4"/>
  <c r="K72" i="4"/>
  <c r="L69" i="4" s="1"/>
  <c r="H758" i="36"/>
  <c r="I10" i="40"/>
  <c r="K61" i="4"/>
  <c r="L58" i="4" s="1"/>
  <c r="I9" i="40"/>
  <c r="H757" i="36"/>
  <c r="L27" i="4" l="1"/>
  <c r="L24" i="5" s="1"/>
  <c r="L29" i="4"/>
  <c r="L22" i="5"/>
  <c r="L31" i="4"/>
  <c r="L26" i="4"/>
  <c r="L29" i="41"/>
  <c r="H752" i="36"/>
  <c r="K9" i="4"/>
  <c r="L7" i="4" s="1"/>
  <c r="I4" i="40"/>
  <c r="I27" i="36"/>
  <c r="I525" i="36" s="1"/>
  <c r="L34" i="5"/>
  <c r="L51" i="4"/>
  <c r="L45" i="5" s="1"/>
  <c r="L44" i="5"/>
  <c r="L16" i="5"/>
  <c r="I25" i="36"/>
  <c r="I463" i="36" s="1"/>
  <c r="L60" i="4"/>
  <c r="L52" i="5" s="1"/>
  <c r="L50" i="5"/>
  <c r="L32" i="41"/>
  <c r="L62" i="4"/>
  <c r="L59" i="4"/>
  <c r="L64" i="4"/>
  <c r="L35" i="5"/>
  <c r="L41" i="4"/>
  <c r="L36" i="5" s="1"/>
  <c r="L43" i="5"/>
  <c r="I28" i="36"/>
  <c r="I556" i="36" s="1"/>
  <c r="L33" i="41"/>
  <c r="L73" i="4"/>
  <c r="L60" i="5"/>
  <c r="L71" i="4"/>
  <c r="L62" i="5" s="1"/>
  <c r="L70" i="4"/>
  <c r="L75" i="4"/>
  <c r="I41" i="36"/>
  <c r="L32" i="5"/>
  <c r="I13" i="36" s="1"/>
  <c r="I526" i="36" s="1"/>
  <c r="L17" i="5"/>
  <c r="L19" i="4"/>
  <c r="L18" i="5" s="1"/>
  <c r="I42" i="36"/>
  <c r="L41" i="5"/>
  <c r="I14" i="36" s="1"/>
  <c r="I557" i="36" s="1"/>
  <c r="I39" i="36"/>
  <c r="L14" i="5"/>
  <c r="I11" i="36" s="1"/>
  <c r="I464" i="36" s="1"/>
  <c r="L23" i="5" l="1"/>
  <c r="I12" i="36" s="1"/>
  <c r="I495" i="36" s="1"/>
  <c r="I40" i="36"/>
  <c r="L30" i="4"/>
  <c r="L27" i="5" s="1"/>
  <c r="L26" i="5"/>
  <c r="I26" i="36"/>
  <c r="I494" i="36" s="1"/>
  <c r="L25" i="5"/>
  <c r="L10" i="4"/>
  <c r="L7" i="5" s="1"/>
  <c r="L8" i="5" s="1"/>
  <c r="L8" i="4"/>
  <c r="L5" i="5"/>
  <c r="L63" i="5"/>
  <c r="I30" i="36"/>
  <c r="I618" i="36" s="1"/>
  <c r="I43" i="36"/>
  <c r="L51" i="5"/>
  <c r="I15" i="36" s="1"/>
  <c r="I588" i="36" s="1"/>
  <c r="L61" i="5"/>
  <c r="I16" i="36" s="1"/>
  <c r="I619" i="36" s="1"/>
  <c r="I44" i="36"/>
  <c r="L53" i="5"/>
  <c r="I29" i="36"/>
  <c r="I587" i="36" s="1"/>
  <c r="I72" i="36"/>
  <c r="J18" i="40"/>
  <c r="L74" i="4"/>
  <c r="L65" i="5" s="1"/>
  <c r="L64" i="5"/>
  <c r="L63" i="4"/>
  <c r="L55" i="5" s="1"/>
  <c r="L54" i="5"/>
  <c r="J16" i="40"/>
  <c r="I70" i="36"/>
  <c r="I73" i="36"/>
  <c r="J19" i="40"/>
  <c r="J17" i="40" l="1"/>
  <c r="I71" i="36"/>
  <c r="I38" i="36"/>
  <c r="L9" i="5"/>
  <c r="L6" i="5"/>
  <c r="I10" i="36" s="1"/>
  <c r="I432" i="36" s="1"/>
  <c r="I75" i="36"/>
  <c r="J21" i="40"/>
  <c r="I74" i="36"/>
  <c r="J20" i="40"/>
  <c r="I165" i="36"/>
  <c r="J28" i="40"/>
  <c r="I87" i="36"/>
  <c r="I89" i="36"/>
  <c r="J30" i="40"/>
  <c r="I167" i="36"/>
  <c r="I168" i="36"/>
  <c r="J31" i="40"/>
  <c r="I90" i="36"/>
  <c r="I166" i="36" l="1"/>
  <c r="I88" i="36"/>
  <c r="J29" i="40"/>
  <c r="J15" i="40"/>
  <c r="I69" i="36"/>
  <c r="I102" i="36"/>
  <c r="M45" i="41"/>
  <c r="J33" i="40"/>
  <c r="I92" i="36"/>
  <c r="I170" i="36"/>
  <c r="M46" i="41"/>
  <c r="I103" i="36"/>
  <c r="M43" i="41"/>
  <c r="I100" i="36"/>
  <c r="I169" i="36"/>
  <c r="I91" i="36"/>
  <c r="J32" i="40"/>
  <c r="M44" i="41" l="1"/>
  <c r="I101" i="36"/>
  <c r="I81" i="36"/>
  <c r="I83" i="36" s="1"/>
  <c r="I99" i="36" s="1"/>
  <c r="I164" i="36"/>
  <c r="I171" i="36" s="1"/>
  <c r="I176" i="36" s="1"/>
  <c r="J27" i="40"/>
  <c r="I465" i="36"/>
  <c r="I462" i="36" s="1"/>
  <c r="I112" i="36"/>
  <c r="I527" i="36"/>
  <c r="I524" i="36" s="1"/>
  <c r="I114" i="36"/>
  <c r="M48" i="41"/>
  <c r="I105" i="36"/>
  <c r="M47" i="41"/>
  <c r="I104" i="36"/>
  <c r="I558" i="36"/>
  <c r="I555" i="36" s="1"/>
  <c r="I115" i="36"/>
  <c r="I496" i="36" l="1"/>
  <c r="I493" i="36" s="1"/>
  <c r="I113" i="36"/>
  <c r="I180" i="36"/>
  <c r="I178" i="36"/>
  <c r="I181" i="36"/>
  <c r="I175" i="36"/>
  <c r="I179" i="36"/>
  <c r="I177" i="36"/>
  <c r="I433" i="36"/>
  <c r="I430" i="36" s="1"/>
  <c r="I111" i="36"/>
  <c r="I589" i="36"/>
  <c r="I586" i="36" s="1"/>
  <c r="I116" i="36"/>
  <c r="M49" i="41"/>
  <c r="M57" i="41" s="1"/>
  <c r="I117" i="36"/>
  <c r="I620" i="36"/>
  <c r="I617" i="36" s="1"/>
  <c r="I214" i="36" l="1"/>
  <c r="I215" i="36" s="1"/>
  <c r="I222" i="36" s="1"/>
  <c r="I182" i="36"/>
  <c r="M54" i="41"/>
  <c r="M53" i="41"/>
  <c r="M56" i="41"/>
  <c r="M55" i="41"/>
  <c r="M58" i="41"/>
  <c r="I118" i="36"/>
  <c r="I123" i="36" s="1"/>
  <c r="I232" i="36" l="1"/>
  <c r="I231" i="36"/>
  <c r="I234" i="36"/>
  <c r="I221" i="36"/>
  <c r="I235" i="36"/>
  <c r="I230" i="36"/>
  <c r="I218" i="36"/>
  <c r="I219" i="36"/>
  <c r="I229" i="36"/>
  <c r="I223" i="36"/>
  <c r="I217" i="36"/>
  <c r="I233" i="36"/>
  <c r="I134" i="36"/>
  <c r="I147" i="36" s="1"/>
  <c r="I132" i="36"/>
  <c r="I136" i="36"/>
  <c r="I149" i="36" s="1"/>
  <c r="I133" i="36"/>
  <c r="I146" i="36" s="1"/>
  <c r="I135" i="36"/>
  <c r="I148" i="36" s="1"/>
  <c r="I137" i="36"/>
  <c r="I150" i="36" s="1"/>
  <c r="I138" i="36"/>
  <c r="I151" i="36" s="1"/>
  <c r="I239" i="36"/>
  <c r="I240" i="36" s="1"/>
  <c r="I243" i="36" l="1"/>
  <c r="I244" i="36"/>
  <c r="I260" i="36"/>
  <c r="I246" i="36"/>
  <c r="I248" i="36"/>
  <c r="I242" i="36"/>
  <c r="I255" i="36"/>
  <c r="I257" i="36"/>
  <c r="I258" i="36"/>
  <c r="I259" i="36"/>
  <c r="I256" i="36"/>
  <c r="I254" i="36"/>
  <c r="I245" i="36"/>
  <c r="I139" i="36"/>
  <c r="I141" i="36" s="1"/>
  <c r="I145" i="36"/>
  <c r="I264" i="36" l="1"/>
  <c r="I265" i="36" s="1"/>
  <c r="I152" i="36"/>
  <c r="I191" i="36"/>
  <c r="I201" i="36" s="1"/>
  <c r="I192" i="36"/>
  <c r="I202" i="36" s="1"/>
  <c r="I196" i="36"/>
  <c r="I206" i="36" s="1"/>
  <c r="I194" i="36"/>
  <c r="I204" i="36" s="1"/>
  <c r="I193" i="36"/>
  <c r="I203" i="36" s="1"/>
  <c r="I195" i="36"/>
  <c r="I205" i="36" s="1"/>
  <c r="I190" i="36"/>
  <c r="I200" i="36" s="1"/>
  <c r="I207" i="36" l="1"/>
  <c r="I197" i="36"/>
  <c r="I209" i="36" s="1"/>
  <c r="I220" i="36" s="1"/>
  <c r="I224" i="36" s="1"/>
  <c r="I226" i="36" s="1"/>
  <c r="I247" i="36" s="1"/>
  <c r="I249" i="36" s="1"/>
  <c r="I251" i="36" s="1"/>
  <c r="I273" i="36" s="1"/>
  <c r="I280" i="36"/>
  <c r="I285" i="36"/>
  <c r="I270" i="36"/>
  <c r="I268" i="36"/>
  <c r="I283" i="36"/>
  <c r="I272" i="36"/>
  <c r="I269" i="36"/>
  <c r="I267" i="36"/>
  <c r="I282" i="36"/>
  <c r="I284" i="36"/>
  <c r="I271" i="36"/>
  <c r="I279" i="36"/>
  <c r="I281" i="36"/>
  <c r="I289" i="36" l="1"/>
  <c r="I290" i="36" s="1"/>
  <c r="I309" i="36" s="1"/>
  <c r="I274" i="36"/>
  <c r="I276" i="36" s="1"/>
  <c r="I298" i="36" l="1"/>
  <c r="I295" i="36"/>
  <c r="I294" i="36"/>
  <c r="I306" i="36"/>
  <c r="I308" i="36"/>
  <c r="I297" i="36"/>
  <c r="I310" i="36"/>
  <c r="I293" i="36"/>
  <c r="I296" i="36"/>
  <c r="I292" i="36"/>
  <c r="I305" i="36"/>
  <c r="I307" i="36"/>
  <c r="I314" i="36" s="1"/>
  <c r="I315" i="36" s="1"/>
  <c r="I304" i="36"/>
  <c r="I299" i="36" l="1"/>
  <c r="I301" i="36" s="1"/>
  <c r="I317" i="36" s="1"/>
  <c r="I331" i="36"/>
  <c r="I322" i="36"/>
  <c r="I329" i="36"/>
  <c r="I318" i="36"/>
  <c r="I320" i="36"/>
  <c r="I321" i="36"/>
  <c r="I334" i="36"/>
  <c r="I332" i="36"/>
  <c r="I330" i="36"/>
  <c r="I323" i="36"/>
  <c r="I333" i="36"/>
  <c r="I335" i="36"/>
  <c r="I319" i="36"/>
  <c r="I324" i="36" l="1"/>
  <c r="I326" i="36" s="1"/>
  <c r="I339" i="36"/>
  <c r="I340" i="36" s="1"/>
  <c r="I354" i="36" l="1"/>
  <c r="I342" i="36"/>
  <c r="I356" i="36"/>
  <c r="I344" i="36"/>
  <c r="I359" i="36"/>
  <c r="I358" i="36"/>
  <c r="I348" i="36"/>
  <c r="I346" i="36"/>
  <c r="I343" i="36"/>
  <c r="I357" i="36"/>
  <c r="I360" i="36"/>
  <c r="I355" i="36"/>
  <c r="I345" i="36"/>
  <c r="I347" i="36"/>
  <c r="I349" i="36" l="1"/>
  <c r="I351" i="36" s="1"/>
  <c r="I364" i="36"/>
  <c r="I365" i="36" s="1"/>
  <c r="I384" i="36" l="1"/>
  <c r="I372" i="36"/>
  <c r="I395" i="36" s="1"/>
  <c r="I382" i="36"/>
  <c r="I379" i="36"/>
  <c r="I369" i="36"/>
  <c r="I392" i="36" s="1"/>
  <c r="I368" i="36"/>
  <c r="I391" i="36" s="1"/>
  <c r="I367" i="36"/>
  <c r="I370" i="36"/>
  <c r="I393" i="36" s="1"/>
  <c r="I380" i="36"/>
  <c r="I385" i="36"/>
  <c r="I381" i="36"/>
  <c r="I373" i="36"/>
  <c r="I396" i="36" s="1"/>
  <c r="I383" i="36"/>
  <c r="I371" i="36"/>
  <c r="I394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407" i="36" l="1"/>
  <c r="I423" i="36"/>
  <c r="I616" i="36" s="1"/>
  <c r="I623" i="36" s="1"/>
  <c r="I404" i="36"/>
  <c r="I420" i="36"/>
  <c r="I523" i="36" s="1"/>
  <c r="I530" i="36" s="1"/>
  <c r="I374" i="36"/>
  <c r="I376" i="36" s="1"/>
  <c r="I390" i="36"/>
  <c r="I421" i="36"/>
  <c r="I554" i="36" s="1"/>
  <c r="I561" i="36" s="1"/>
  <c r="I405" i="36"/>
  <c r="I402" i="36"/>
  <c r="I418" i="36"/>
  <c r="I461" i="36" s="1"/>
  <c r="I468" i="36" s="1"/>
  <c r="I422" i="36"/>
  <c r="I585" i="36" s="1"/>
  <c r="I592" i="36" s="1"/>
  <c r="I406" i="36"/>
  <c r="I403" i="36"/>
  <c r="I419" i="36"/>
  <c r="I492" i="36" s="1"/>
  <c r="I499" i="36" s="1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534" i="36" l="1"/>
  <c r="I540" i="36" s="1"/>
  <c r="I533" i="36"/>
  <c r="I539" i="36" s="1"/>
  <c r="I532" i="36"/>
  <c r="I595" i="36"/>
  <c r="I601" i="36" s="1"/>
  <c r="I596" i="36"/>
  <c r="I602" i="36" s="1"/>
  <c r="I594" i="36"/>
  <c r="I563" i="36"/>
  <c r="I564" i="36"/>
  <c r="I570" i="36" s="1"/>
  <c r="I565" i="36"/>
  <c r="I571" i="36" s="1"/>
  <c r="I503" i="36"/>
  <c r="I509" i="36" s="1"/>
  <c r="I501" i="36"/>
  <c r="I502" i="36"/>
  <c r="I508" i="36" s="1"/>
  <c r="I470" i="36"/>
  <c r="I471" i="36"/>
  <c r="I477" i="36" s="1"/>
  <c r="I472" i="36"/>
  <c r="I478" i="36" s="1"/>
  <c r="I397" i="36"/>
  <c r="I417" i="36"/>
  <c r="I429" i="36" s="1"/>
  <c r="I436" i="36" s="1"/>
  <c r="I401" i="36"/>
  <c r="I625" i="36"/>
  <c r="I626" i="36"/>
  <c r="I632" i="36" s="1"/>
  <c r="I627" i="36"/>
  <c r="I633" i="36" s="1"/>
  <c r="O94" i="5"/>
  <c r="N104" i="5"/>
  <c r="O70" i="5"/>
  <c r="N81" i="5"/>
  <c r="I628" i="36" l="1"/>
  <c r="I635" i="36" s="1"/>
  <c r="I631" i="36"/>
  <c r="I630" i="36" s="1"/>
  <c r="I504" i="36"/>
  <c r="I511" i="36" s="1"/>
  <c r="I507" i="36"/>
  <c r="I506" i="36" s="1"/>
  <c r="I566" i="36"/>
  <c r="I573" i="36" s="1"/>
  <c r="I569" i="36"/>
  <c r="I568" i="36" s="1"/>
  <c r="I535" i="36"/>
  <c r="I542" i="36" s="1"/>
  <c r="I538" i="36"/>
  <c r="I537" i="36" s="1"/>
  <c r="I600" i="36"/>
  <c r="I599" i="36" s="1"/>
  <c r="I597" i="36"/>
  <c r="I604" i="36" s="1"/>
  <c r="I438" i="36"/>
  <c r="I440" i="36"/>
  <c r="I447" i="36" s="1"/>
  <c r="I439" i="36"/>
  <c r="I473" i="36"/>
  <c r="I480" i="36" s="1"/>
  <c r="I476" i="36"/>
  <c r="I475" i="36" s="1"/>
  <c r="P94" i="5"/>
  <c r="O104" i="5"/>
  <c r="O81" i="5"/>
  <c r="P70" i="5"/>
  <c r="AE11" i="4"/>
  <c r="AB82" i="36"/>
  <c r="I445" i="36" l="1"/>
  <c r="I441" i="36"/>
  <c r="I449" i="36" s="1"/>
  <c r="I543" i="36"/>
  <c r="I548" i="36" s="1"/>
  <c r="I669" i="36" s="1"/>
  <c r="I717" i="36" s="1"/>
  <c r="I512" i="36"/>
  <c r="I517" i="36" s="1"/>
  <c r="I668" i="36" s="1"/>
  <c r="I716" i="36" s="1"/>
  <c r="I481" i="36"/>
  <c r="I486" i="36" s="1"/>
  <c r="I667" i="36" s="1"/>
  <c r="I715" i="36" s="1"/>
  <c r="I605" i="36"/>
  <c r="I610" i="36" s="1"/>
  <c r="I671" i="36" s="1"/>
  <c r="I719" i="36" s="1"/>
  <c r="I446" i="36"/>
  <c r="I574" i="36"/>
  <c r="I579" i="36" s="1"/>
  <c r="I670" i="36" s="1"/>
  <c r="I718" i="36" s="1"/>
  <c r="I636" i="36"/>
  <c r="I641" i="36" s="1"/>
  <c r="I672" i="36" s="1"/>
  <c r="I720" i="36" s="1"/>
  <c r="P104" i="5"/>
  <c r="Q94" i="5"/>
  <c r="P81" i="5"/>
  <c r="Q70" i="5"/>
  <c r="I575" i="36" l="1"/>
  <c r="I580" i="36" s="1"/>
  <c r="I681" i="36" s="1"/>
  <c r="I730" i="36" s="1"/>
  <c r="I482" i="36"/>
  <c r="I487" i="36" s="1"/>
  <c r="I678" i="36" s="1"/>
  <c r="I727" i="36" s="1"/>
  <c r="I637" i="36"/>
  <c r="I642" i="36" s="1"/>
  <c r="I683" i="36" s="1"/>
  <c r="I732" i="36" s="1"/>
  <c r="I513" i="36"/>
  <c r="I518" i="36" s="1"/>
  <c r="I679" i="36" s="1"/>
  <c r="I728" i="36" s="1"/>
  <c r="I544" i="36"/>
  <c r="I549" i="36" s="1"/>
  <c r="I680" i="36" s="1"/>
  <c r="I729" i="36" s="1"/>
  <c r="I606" i="36"/>
  <c r="I483" i="36"/>
  <c r="I488" i="36" s="1"/>
  <c r="I689" i="36" s="1"/>
  <c r="I444" i="36"/>
  <c r="I450" i="36"/>
  <c r="I455" i="36" s="1"/>
  <c r="I666" i="36" s="1"/>
  <c r="I663" i="36" s="1"/>
  <c r="R94" i="5"/>
  <c r="Q104" i="5"/>
  <c r="R70" i="5"/>
  <c r="Q81" i="5"/>
  <c r="K120" i="36"/>
  <c r="I576" i="36" l="1"/>
  <c r="I581" i="36" s="1"/>
  <c r="I692" i="36" s="1"/>
  <c r="I545" i="36"/>
  <c r="I550" i="36" s="1"/>
  <c r="I691" i="36" s="1"/>
  <c r="I741" i="36" s="1"/>
  <c r="I451" i="36"/>
  <c r="I456" i="36" s="1"/>
  <c r="I677" i="36" s="1"/>
  <c r="I726" i="36" s="1"/>
  <c r="I638" i="36"/>
  <c r="I643" i="36" s="1"/>
  <c r="I694" i="36" s="1"/>
  <c r="I514" i="36"/>
  <c r="I519" i="36" s="1"/>
  <c r="I690" i="36" s="1"/>
  <c r="I740" i="36" s="1"/>
  <c r="I701" i="36"/>
  <c r="I739" i="36"/>
  <c r="I703" i="36"/>
  <c r="I611" i="36"/>
  <c r="I682" i="36" s="1"/>
  <c r="I731" i="36" s="1"/>
  <c r="I607" i="36"/>
  <c r="I612" i="36" s="1"/>
  <c r="I693" i="36" s="1"/>
  <c r="S70" i="5"/>
  <c r="R81" i="5"/>
  <c r="R104" i="5"/>
  <c r="S94" i="5"/>
  <c r="I702" i="36" l="1"/>
  <c r="J6" i="40" s="1"/>
  <c r="I452" i="36"/>
  <c r="I457" i="36" s="1"/>
  <c r="I688" i="36" s="1"/>
  <c r="I700" i="36" s="1"/>
  <c r="I704" i="36"/>
  <c r="I742" i="36"/>
  <c r="I744" i="36"/>
  <c r="I706" i="36"/>
  <c r="I738" i="36"/>
  <c r="I705" i="36"/>
  <c r="I743" i="36"/>
  <c r="I755" i="36"/>
  <c r="L39" i="4"/>
  <c r="M35" i="4" s="1"/>
  <c r="J7" i="40"/>
  <c r="J5" i="40"/>
  <c r="L17" i="4"/>
  <c r="M14" i="4" s="1"/>
  <c r="I753" i="36"/>
  <c r="T70" i="5"/>
  <c r="S81" i="5"/>
  <c r="T94" i="5"/>
  <c r="S104" i="5"/>
  <c r="L120" i="36"/>
  <c r="L28" i="4" l="1"/>
  <c r="M24" i="4" s="1"/>
  <c r="I754" i="36"/>
  <c r="I756" i="36"/>
  <c r="L49" i="4"/>
  <c r="M46" i="4" s="1"/>
  <c r="J8" i="40"/>
  <c r="I758" i="36"/>
  <c r="J10" i="40"/>
  <c r="L72" i="4"/>
  <c r="M69" i="4" s="1"/>
  <c r="M30" i="41"/>
  <c r="M31" i="5"/>
  <c r="M31" i="41"/>
  <c r="M37" i="4"/>
  <c r="M40" i="4"/>
  <c r="M38" i="4"/>
  <c r="M33" i="5" s="1"/>
  <c r="M42" i="4"/>
  <c r="M27" i="4"/>
  <c r="M24" i="5" s="1"/>
  <c r="M26" i="4"/>
  <c r="M29" i="4"/>
  <c r="M29" i="41"/>
  <c r="M31" i="4"/>
  <c r="M22" i="5"/>
  <c r="L9" i="4"/>
  <c r="M7" i="4" s="1"/>
  <c r="J4" i="40"/>
  <c r="I752" i="36"/>
  <c r="M18" i="4"/>
  <c r="M13" i="5"/>
  <c r="M15" i="4"/>
  <c r="M16" i="4"/>
  <c r="M15" i="5" s="1"/>
  <c r="M20" i="4"/>
  <c r="M28" i="41"/>
  <c r="I757" i="36"/>
  <c r="L61" i="4"/>
  <c r="M58" i="4" s="1"/>
  <c r="J9" i="40"/>
  <c r="T104" i="5"/>
  <c r="U94" i="5"/>
  <c r="U70" i="5"/>
  <c r="T81" i="5"/>
  <c r="M120" i="36"/>
  <c r="M52" i="4" l="1"/>
  <c r="M47" i="4"/>
  <c r="M50" i="4"/>
  <c r="M48" i="4"/>
  <c r="M42" i="5" s="1"/>
  <c r="M40" i="5"/>
  <c r="M75" i="4"/>
  <c r="M60" i="5"/>
  <c r="M73" i="4"/>
  <c r="M71" i="4"/>
  <c r="M62" i="5" s="1"/>
  <c r="M33" i="41"/>
  <c r="M70" i="4"/>
  <c r="M14" i="5"/>
  <c r="J11" i="36" s="1"/>
  <c r="J464" i="36" s="1"/>
  <c r="J39" i="36"/>
  <c r="M25" i="5"/>
  <c r="J26" i="36"/>
  <c r="J494" i="36" s="1"/>
  <c r="M17" i="5"/>
  <c r="M19" i="4"/>
  <c r="M18" i="5" s="1"/>
  <c r="M16" i="5"/>
  <c r="J25" i="36"/>
  <c r="J463" i="36" s="1"/>
  <c r="M8" i="4"/>
  <c r="M5" i="5"/>
  <c r="M10" i="4"/>
  <c r="M7" i="5" s="1"/>
  <c r="M8" i="5" s="1"/>
  <c r="M30" i="4"/>
  <c r="M27" i="5" s="1"/>
  <c r="M26" i="5"/>
  <c r="J27" i="36"/>
  <c r="J525" i="36" s="1"/>
  <c r="M34" i="5"/>
  <c r="J41" i="36"/>
  <c r="M32" i="5"/>
  <c r="J13" i="36" s="1"/>
  <c r="J526" i="36" s="1"/>
  <c r="M50" i="5"/>
  <c r="M32" i="41"/>
  <c r="M64" i="4"/>
  <c r="M62" i="4"/>
  <c r="M60" i="4"/>
  <c r="M52" i="5" s="1"/>
  <c r="M59" i="4"/>
  <c r="J40" i="36"/>
  <c r="M23" i="5"/>
  <c r="J12" i="36" s="1"/>
  <c r="J495" i="36" s="1"/>
  <c r="M41" i="4"/>
  <c r="M36" i="5" s="1"/>
  <c r="M35" i="5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M51" i="4" l="1"/>
  <c r="M45" i="5" s="1"/>
  <c r="M44" i="5"/>
  <c r="M43" i="5"/>
  <c r="J28" i="36"/>
  <c r="J556" i="36" s="1"/>
  <c r="J42" i="36"/>
  <c r="M41" i="5"/>
  <c r="J14" i="36" s="1"/>
  <c r="J557" i="36" s="1"/>
  <c r="M63" i="5"/>
  <c r="J30" i="36"/>
  <c r="J618" i="36" s="1"/>
  <c r="M64" i="5"/>
  <c r="M74" i="4"/>
  <c r="M65" i="5" s="1"/>
  <c r="J44" i="36"/>
  <c r="M61" i="5"/>
  <c r="J16" i="36" s="1"/>
  <c r="J619" i="36" s="1"/>
  <c r="M53" i="5"/>
  <c r="J29" i="36"/>
  <c r="J587" i="36" s="1"/>
  <c r="J43" i="36"/>
  <c r="M51" i="5"/>
  <c r="J15" i="36" s="1"/>
  <c r="J588" i="36" s="1"/>
  <c r="M9" i="5"/>
  <c r="M6" i="5"/>
  <c r="J10" i="36" s="1"/>
  <c r="J432" i="36" s="1"/>
  <c r="J38" i="36"/>
  <c r="M54" i="5"/>
  <c r="M63" i="4"/>
  <c r="M55" i="5" s="1"/>
  <c r="K16" i="40"/>
  <c r="J70" i="36"/>
  <c r="J71" i="36"/>
  <c r="K17" i="40"/>
  <c r="J72" i="36"/>
  <c r="K18" i="40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K19" i="40" l="1"/>
  <c r="J73" i="36"/>
  <c r="J75" i="36"/>
  <c r="K21" i="40"/>
  <c r="K28" i="40"/>
  <c r="J87" i="36"/>
  <c r="J165" i="36"/>
  <c r="K15" i="40"/>
  <c r="J69" i="36"/>
  <c r="K20" i="40"/>
  <c r="J74" i="36"/>
  <c r="J167" i="36"/>
  <c r="K30" i="40"/>
  <c r="J89" i="36"/>
  <c r="K29" i="40"/>
  <c r="J88" i="36"/>
  <c r="J166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J90" i="36" l="1"/>
  <c r="J168" i="36"/>
  <c r="K31" i="40"/>
  <c r="J170" i="36"/>
  <c r="K33" i="40"/>
  <c r="J92" i="36"/>
  <c r="J169" i="36"/>
  <c r="J91" i="36"/>
  <c r="K32" i="40"/>
  <c r="N44" i="41"/>
  <c r="J101" i="36"/>
  <c r="J102" i="36"/>
  <c r="N45" i="41"/>
  <c r="N43" i="41"/>
  <c r="J100" i="36"/>
  <c r="K27" i="40"/>
  <c r="J164" i="36"/>
  <c r="J81" i="36"/>
  <c r="J83" i="36" s="1"/>
  <c r="J99" i="36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103" i="36" l="1"/>
  <c r="N46" i="41"/>
  <c r="J171" i="36"/>
  <c r="J176" i="36" s="1"/>
  <c r="Z67" i="32" s="1"/>
  <c r="J105" i="36"/>
  <c r="N48" i="41"/>
  <c r="J104" i="36"/>
  <c r="N47" i="41"/>
  <c r="J433" i="36"/>
  <c r="J430" i="36" s="1"/>
  <c r="J111" i="36"/>
  <c r="J112" i="36"/>
  <c r="J465" i="36"/>
  <c r="J462" i="36" s="1"/>
  <c r="J527" i="36"/>
  <c r="J524" i="36" s="1"/>
  <c r="J114" i="36"/>
  <c r="J175" i="36"/>
  <c r="J179" i="36"/>
  <c r="Z70" i="32" s="1"/>
  <c r="J113" i="36"/>
  <c r="J496" i="36"/>
  <c r="J493" i="36" s="1"/>
  <c r="J177" i="36"/>
  <c r="Z68" i="32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180" i="36" l="1"/>
  <c r="Z71" i="32" s="1"/>
  <c r="J181" i="36"/>
  <c r="Z72" i="32" s="1"/>
  <c r="J178" i="36"/>
  <c r="Z69" i="32" s="1"/>
  <c r="J558" i="36"/>
  <c r="J555" i="36" s="1"/>
  <c r="J115" i="36"/>
  <c r="N49" i="41"/>
  <c r="N54" i="41" s="1"/>
  <c r="J117" i="36"/>
  <c r="J620" i="36"/>
  <c r="J617" i="36" s="1"/>
  <c r="J589" i="36"/>
  <c r="J586" i="36" s="1"/>
  <c r="J116" i="36"/>
  <c r="Z66" i="32"/>
  <c r="J182" i="36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N57" i="41" l="1"/>
  <c r="N53" i="41"/>
  <c r="J214" i="36"/>
  <c r="J215" i="36" s="1"/>
  <c r="J222" i="36" s="1"/>
  <c r="N58" i="41"/>
  <c r="N55" i="41"/>
  <c r="N56" i="41"/>
  <c r="J118" i="36"/>
  <c r="J123" i="36" s="1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234" i="36" l="1"/>
  <c r="J223" i="36"/>
  <c r="J232" i="36"/>
  <c r="J231" i="36"/>
  <c r="J218" i="36"/>
  <c r="J233" i="36"/>
  <c r="J219" i="36"/>
  <c r="J229" i="36"/>
  <c r="J217" i="36"/>
  <c r="J235" i="36"/>
  <c r="J221" i="36"/>
  <c r="J230" i="36"/>
  <c r="Y64" i="32"/>
  <c r="J136" i="36"/>
  <c r="J149" i="36" s="1"/>
  <c r="J138" i="36"/>
  <c r="J151" i="36" s="1"/>
  <c r="J133" i="36"/>
  <c r="J146" i="36" s="1"/>
  <c r="J135" i="36"/>
  <c r="J148" i="36" s="1"/>
  <c r="J132" i="36"/>
  <c r="J134" i="36"/>
  <c r="J147" i="36" s="1"/>
  <c r="J137" i="36"/>
  <c r="J150" i="36" s="1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239" i="36" l="1"/>
  <c r="J240" i="36" s="1"/>
  <c r="J242" i="36" s="1"/>
  <c r="J139" i="36"/>
  <c r="J141" i="36" s="1"/>
  <c r="J145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257" i="36" l="1"/>
  <c r="J246" i="36"/>
  <c r="J244" i="36"/>
  <c r="J243" i="36"/>
  <c r="J259" i="36"/>
  <c r="J256" i="36"/>
  <c r="J258" i="36"/>
  <c r="J260" i="36"/>
  <c r="J245" i="36"/>
  <c r="J254" i="36"/>
  <c r="J255" i="36"/>
  <c r="J247" i="36"/>
  <c r="J152" i="36"/>
  <c r="J191" i="36"/>
  <c r="J201" i="36" s="1"/>
  <c r="J195" i="36"/>
  <c r="J205" i="36" s="1"/>
  <c r="J196" i="36"/>
  <c r="J206" i="36" s="1"/>
  <c r="J193" i="36"/>
  <c r="J203" i="36" s="1"/>
  <c r="J190" i="36"/>
  <c r="J200" i="36" s="1"/>
  <c r="J194" i="36"/>
  <c r="J204" i="36" s="1"/>
  <c r="J192" i="36"/>
  <c r="J202" i="36" s="1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264" i="36" l="1"/>
  <c r="J265" i="36" s="1"/>
  <c r="J281" i="36" s="1"/>
  <c r="J207" i="36"/>
  <c r="J197" i="36"/>
  <c r="J209" i="36" s="1"/>
  <c r="J220" i="36" s="1"/>
  <c r="J224" i="36" s="1"/>
  <c r="J226" i="36" s="1"/>
  <c r="J248" i="36" s="1"/>
  <c r="J249" i="36" s="1"/>
  <c r="J251" i="36" s="1"/>
  <c r="J268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J279" i="36" l="1"/>
  <c r="J273" i="36"/>
  <c r="J285" i="36"/>
  <c r="J267" i="36"/>
  <c r="J271" i="36"/>
  <c r="J272" i="36"/>
  <c r="J280" i="36"/>
  <c r="J269" i="36"/>
  <c r="J284" i="36"/>
  <c r="J270" i="36"/>
  <c r="J274" i="36" s="1"/>
  <c r="J276" i="36" s="1"/>
  <c r="J283" i="36"/>
  <c r="J282" i="36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89" i="36" l="1"/>
  <c r="J290" i="36" s="1"/>
  <c r="J306" i="36" s="1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304" i="36" l="1"/>
  <c r="J295" i="36"/>
  <c r="J293" i="36"/>
  <c r="J309" i="36"/>
  <c r="J292" i="36"/>
  <c r="J308" i="36"/>
  <c r="J297" i="36"/>
  <c r="J310" i="36"/>
  <c r="J294" i="36"/>
  <c r="J305" i="36"/>
  <c r="J296" i="36"/>
  <c r="J307" i="36"/>
  <c r="J314" i="36" s="1"/>
  <c r="J315" i="36" s="1"/>
  <c r="J329" i="36" s="1"/>
  <c r="J298" i="36"/>
  <c r="J299" i="36"/>
  <c r="J301" i="36" s="1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331" i="36" l="1"/>
  <c r="J322" i="36"/>
  <c r="J330" i="36"/>
  <c r="J317" i="36"/>
  <c r="J320" i="36"/>
  <c r="J333" i="36"/>
  <c r="J318" i="36"/>
  <c r="J321" i="36"/>
  <c r="J334" i="36"/>
  <c r="J319" i="36"/>
  <c r="J323" i="36"/>
  <c r="J335" i="36"/>
  <c r="J332" i="36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324" i="36" l="1"/>
  <c r="J326" i="36" s="1"/>
  <c r="J339" i="36"/>
  <c r="J340" i="36" s="1"/>
  <c r="J345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347" i="36" l="1"/>
  <c r="J355" i="36"/>
  <c r="J360" i="36"/>
  <c r="J358" i="36"/>
  <c r="J348" i="36"/>
  <c r="J354" i="36"/>
  <c r="J344" i="36"/>
  <c r="J342" i="36"/>
  <c r="J357" i="36"/>
  <c r="J359" i="36"/>
  <c r="J346" i="36"/>
  <c r="J356" i="36"/>
  <c r="J343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364" i="36" l="1"/>
  <c r="J365" i="36" s="1"/>
  <c r="J373" i="36" s="1"/>
  <c r="J396" i="36" s="1"/>
  <c r="J349" i="36"/>
  <c r="J351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372" i="36" l="1"/>
  <c r="J395" i="36" s="1"/>
  <c r="J422" i="36" s="1"/>
  <c r="J585" i="36" s="1"/>
  <c r="J592" i="36" s="1"/>
  <c r="J380" i="36"/>
  <c r="J382" i="36"/>
  <c r="J368" i="36"/>
  <c r="J391" i="36" s="1"/>
  <c r="J384" i="36"/>
  <c r="J369" i="36"/>
  <c r="J392" i="36" s="1"/>
  <c r="J419" i="36" s="1"/>
  <c r="J492" i="36" s="1"/>
  <c r="J499" i="36" s="1"/>
  <c r="J383" i="36"/>
  <c r="J381" i="36"/>
  <c r="J370" i="36"/>
  <c r="J393" i="36" s="1"/>
  <c r="J420" i="36" s="1"/>
  <c r="J523" i="36" s="1"/>
  <c r="J530" i="36" s="1"/>
  <c r="J385" i="36"/>
  <c r="J371" i="36"/>
  <c r="J394" i="36" s="1"/>
  <c r="J405" i="36" s="1"/>
  <c r="AA70" i="32" s="1"/>
  <c r="J367" i="36"/>
  <c r="J379" i="36"/>
  <c r="J406" i="36"/>
  <c r="AA71" i="32" s="1"/>
  <c r="J403" i="36"/>
  <c r="AA68" i="32" s="1"/>
  <c r="J418" i="36"/>
  <c r="J461" i="36" s="1"/>
  <c r="J468" i="36" s="1"/>
  <c r="J402" i="36"/>
  <c r="AA67" i="32" s="1"/>
  <c r="J390" i="36"/>
  <c r="J407" i="36"/>
  <c r="AA72" i="32" s="1"/>
  <c r="J423" i="36"/>
  <c r="J616" i="36" s="1"/>
  <c r="J623" i="36" s="1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404" i="36" l="1"/>
  <c r="AA69" i="32" s="1"/>
  <c r="J374" i="36"/>
  <c r="J376" i="36" s="1"/>
  <c r="J421" i="36"/>
  <c r="J554" i="36" s="1"/>
  <c r="J561" i="36" s="1"/>
  <c r="J625" i="36"/>
  <c r="J626" i="36"/>
  <c r="J632" i="36" s="1"/>
  <c r="J627" i="36"/>
  <c r="J633" i="36" s="1"/>
  <c r="J596" i="36"/>
  <c r="J602" i="36" s="1"/>
  <c r="J595" i="36"/>
  <c r="J601" i="36" s="1"/>
  <c r="J594" i="36"/>
  <c r="J472" i="36"/>
  <c r="J478" i="36" s="1"/>
  <c r="J470" i="36"/>
  <c r="J471" i="36"/>
  <c r="J477" i="36" s="1"/>
  <c r="J501" i="36"/>
  <c r="J503" i="36"/>
  <c r="J509" i="36" s="1"/>
  <c r="J502" i="36"/>
  <c r="J508" i="36" s="1"/>
  <c r="J397" i="36"/>
  <c r="J417" i="36"/>
  <c r="J429" i="36" s="1"/>
  <c r="J436" i="36" s="1"/>
  <c r="J401" i="36"/>
  <c r="AA66" i="32" s="1"/>
  <c r="J533" i="36"/>
  <c r="J539" i="36" s="1"/>
  <c r="J532" i="36"/>
  <c r="J534" i="36"/>
  <c r="J540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563" i="36" l="1"/>
  <c r="J565" i="36"/>
  <c r="J571" i="36" s="1"/>
  <c r="J564" i="36"/>
  <c r="J570" i="36" s="1"/>
  <c r="J438" i="36"/>
  <c r="J439" i="36"/>
  <c r="J446" i="36" s="1"/>
  <c r="J440" i="36"/>
  <c r="J447" i="36" s="1"/>
  <c r="J535" i="36"/>
  <c r="J542" i="36" s="1"/>
  <c r="J538" i="36"/>
  <c r="J537" i="36" s="1"/>
  <c r="J476" i="36"/>
  <c r="J475" i="36" s="1"/>
  <c r="J473" i="36"/>
  <c r="J480" i="36" s="1"/>
  <c r="J504" i="36"/>
  <c r="J511" i="36" s="1"/>
  <c r="J507" i="36"/>
  <c r="J506" i="36" s="1"/>
  <c r="J600" i="36"/>
  <c r="J599" i="36" s="1"/>
  <c r="J597" i="36"/>
  <c r="J604" i="36" s="1"/>
  <c r="J631" i="36"/>
  <c r="J630" i="36" s="1"/>
  <c r="J628" i="36"/>
  <c r="J635" i="36" s="1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566" i="36" l="1"/>
  <c r="J573" i="36" s="1"/>
  <c r="J569" i="36"/>
  <c r="J568" i="36" s="1"/>
  <c r="J481" i="36"/>
  <c r="J486" i="36" s="1"/>
  <c r="J667" i="36" s="1"/>
  <c r="J715" i="36" s="1"/>
  <c r="J543" i="36"/>
  <c r="J548" i="36" s="1"/>
  <c r="J669" i="36" s="1"/>
  <c r="J717" i="36" s="1"/>
  <c r="J605" i="36"/>
  <c r="J610" i="36" s="1"/>
  <c r="J671" i="36" s="1"/>
  <c r="J719" i="36" s="1"/>
  <c r="J636" i="36"/>
  <c r="J637" i="36" s="1"/>
  <c r="J642" i="36" s="1"/>
  <c r="J683" i="36" s="1"/>
  <c r="J732" i="36" s="1"/>
  <c r="J512" i="36"/>
  <c r="J445" i="36"/>
  <c r="J441" i="36"/>
  <c r="J449" i="36" s="1"/>
  <c r="T76" i="5"/>
  <c r="S87" i="5"/>
  <c r="V84" i="5"/>
  <c r="W73" i="5"/>
  <c r="X72" i="5"/>
  <c r="W83" i="5"/>
  <c r="Y82" i="5"/>
  <c r="Z71" i="5"/>
  <c r="V74" i="5"/>
  <c r="U85" i="5"/>
  <c r="U75" i="5"/>
  <c r="T86" i="5"/>
  <c r="J574" i="36" l="1"/>
  <c r="J606" i="36"/>
  <c r="J611" i="36" s="1"/>
  <c r="J682" i="36" s="1"/>
  <c r="J731" i="36" s="1"/>
  <c r="J517" i="36"/>
  <c r="J668" i="36" s="1"/>
  <c r="J716" i="36" s="1"/>
  <c r="J450" i="36"/>
  <c r="J455" i="36" s="1"/>
  <c r="J666" i="36" s="1"/>
  <c r="J444" i="36"/>
  <c r="J641" i="36"/>
  <c r="J672" i="36" s="1"/>
  <c r="J720" i="36" s="1"/>
  <c r="J638" i="36"/>
  <c r="J643" i="36" s="1"/>
  <c r="J694" i="36" s="1"/>
  <c r="J482" i="36"/>
  <c r="J513" i="36"/>
  <c r="J518" i="36" s="1"/>
  <c r="J679" i="36" s="1"/>
  <c r="J728" i="36" s="1"/>
  <c r="J607" i="36"/>
  <c r="J612" i="36" s="1"/>
  <c r="J693" i="36" s="1"/>
  <c r="J544" i="36"/>
  <c r="J549" i="36" s="1"/>
  <c r="J680" i="36" s="1"/>
  <c r="J729" i="36" s="1"/>
  <c r="V75" i="5"/>
  <c r="U86" i="5"/>
  <c r="X73" i="5"/>
  <c r="W84" i="5"/>
  <c r="V85" i="5"/>
  <c r="W74" i="5"/>
  <c r="Y72" i="5"/>
  <c r="X83" i="5"/>
  <c r="Z82" i="5"/>
  <c r="AA71" i="5"/>
  <c r="U76" i="5"/>
  <c r="T87" i="5"/>
  <c r="J579" i="36" l="1"/>
  <c r="J670" i="36" s="1"/>
  <c r="J718" i="36" s="1"/>
  <c r="J575" i="36"/>
  <c r="J580" i="36" s="1"/>
  <c r="J681" i="36" s="1"/>
  <c r="J730" i="36" s="1"/>
  <c r="J451" i="36"/>
  <c r="J456" i="36" s="1"/>
  <c r="J677" i="36" s="1"/>
  <c r="J726" i="36" s="1"/>
  <c r="J487" i="36"/>
  <c r="J678" i="36" s="1"/>
  <c r="J727" i="36" s="1"/>
  <c r="J483" i="36"/>
  <c r="J488" i="36" s="1"/>
  <c r="J689" i="36" s="1"/>
  <c r="J545" i="36"/>
  <c r="J550" i="36" s="1"/>
  <c r="J691" i="36" s="1"/>
  <c r="J663" i="36"/>
  <c r="J743" i="36"/>
  <c r="J705" i="36"/>
  <c r="J744" i="36"/>
  <c r="J706" i="36"/>
  <c r="J514" i="36"/>
  <c r="J519" i="36" s="1"/>
  <c r="J690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576" i="36" l="1"/>
  <c r="J581" i="36" s="1"/>
  <c r="J692" i="36" s="1"/>
  <c r="J452" i="36"/>
  <c r="J457" i="36" s="1"/>
  <c r="J688" i="36" s="1"/>
  <c r="J738" i="36" s="1"/>
  <c r="K9" i="40"/>
  <c r="J757" i="36"/>
  <c r="M61" i="4"/>
  <c r="N58" i="4" s="1"/>
  <c r="J703" i="36"/>
  <c r="J741" i="36"/>
  <c r="J740" i="36"/>
  <c r="J702" i="36"/>
  <c r="J701" i="36"/>
  <c r="J739" i="36"/>
  <c r="M72" i="4"/>
  <c r="N69" i="4" s="1"/>
  <c r="K10" i="40"/>
  <c r="J758" i="36"/>
  <c r="Y74" i="5"/>
  <c r="X85" i="5"/>
  <c r="V87" i="5"/>
  <c r="W76" i="5"/>
  <c r="Y84" i="5"/>
  <c r="Z73" i="5"/>
  <c r="W86" i="5"/>
  <c r="X75" i="5"/>
  <c r="AA72" i="5"/>
  <c r="Z83" i="5"/>
  <c r="AC71" i="5"/>
  <c r="AB82" i="5"/>
  <c r="J704" i="36" l="1"/>
  <c r="J742" i="36"/>
  <c r="J700" i="36"/>
  <c r="M9" i="4" s="1"/>
  <c r="N7" i="4" s="1"/>
  <c r="J754" i="36"/>
  <c r="K6" i="40"/>
  <c r="M28" i="4"/>
  <c r="N24" i="4" s="1"/>
  <c r="N32" i="41"/>
  <c r="N59" i="4"/>
  <c r="N64" i="4"/>
  <c r="N62" i="4"/>
  <c r="N50" i="5"/>
  <c r="N60" i="4"/>
  <c r="N52" i="5" s="1"/>
  <c r="M17" i="4"/>
  <c r="N14" i="4" s="1"/>
  <c r="K5" i="40"/>
  <c r="J753" i="36"/>
  <c r="K4" i="40"/>
  <c r="N73" i="4"/>
  <c r="N33" i="41"/>
  <c r="N60" i="5"/>
  <c r="N75" i="4"/>
  <c r="N71" i="4"/>
  <c r="N62" i="5" s="1"/>
  <c r="N70" i="4"/>
  <c r="K7" i="40"/>
  <c r="M39" i="4"/>
  <c r="N35" i="4" s="1"/>
  <c r="J755" i="36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756" i="36" l="1"/>
  <c r="K8" i="40"/>
  <c r="M49" i="4"/>
  <c r="N46" i="4" s="1"/>
  <c r="J752" i="36"/>
  <c r="K30" i="36"/>
  <c r="K618" i="36" s="1"/>
  <c r="N63" i="5"/>
  <c r="N31" i="5"/>
  <c r="N37" i="4"/>
  <c r="N40" i="4"/>
  <c r="N42" i="4"/>
  <c r="N38" i="4"/>
  <c r="N33" i="5" s="1"/>
  <c r="N30" i="41"/>
  <c r="N31" i="41"/>
  <c r="N54" i="5"/>
  <c r="N63" i="4"/>
  <c r="N55" i="5" s="1"/>
  <c r="N29" i="41"/>
  <c r="N31" i="4"/>
  <c r="N29" i="4"/>
  <c r="N22" i="5"/>
  <c r="N26" i="4"/>
  <c r="N27" i="4"/>
  <c r="N24" i="5" s="1"/>
  <c r="N64" i="5"/>
  <c r="N74" i="4"/>
  <c r="N65" i="5" s="1"/>
  <c r="N61" i="5"/>
  <c r="K16" i="36" s="1"/>
  <c r="K619" i="36" s="1"/>
  <c r="K44" i="36"/>
  <c r="N16" i="4"/>
  <c r="N15" i="5" s="1"/>
  <c r="N13" i="5"/>
  <c r="N20" i="4"/>
  <c r="N15" i="4"/>
  <c r="N18" i="4"/>
  <c r="N28" i="41"/>
  <c r="N51" i="5"/>
  <c r="K15" i="36" s="1"/>
  <c r="K588" i="36" s="1"/>
  <c r="K43" i="36"/>
  <c r="N5" i="5"/>
  <c r="N10" i="4"/>
  <c r="N7" i="5" s="1"/>
  <c r="N8" i="5" s="1"/>
  <c r="N8" i="4"/>
  <c r="N53" i="5"/>
  <c r="K29" i="36"/>
  <c r="K587" i="36" s="1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N47" i="4" l="1"/>
  <c r="N52" i="4"/>
  <c r="N40" i="5"/>
  <c r="N48" i="4"/>
  <c r="N42" i="5" s="1"/>
  <c r="N50" i="4"/>
  <c r="K39" i="36"/>
  <c r="N14" i="5"/>
  <c r="K11" i="36" s="1"/>
  <c r="K464" i="36" s="1"/>
  <c r="N23" i="5"/>
  <c r="K12" i="36" s="1"/>
  <c r="K495" i="36" s="1"/>
  <c r="K40" i="36"/>
  <c r="K27" i="36"/>
  <c r="K525" i="36" s="1"/>
  <c r="N34" i="5"/>
  <c r="N32" i="5"/>
  <c r="K13" i="36" s="1"/>
  <c r="K526" i="36" s="1"/>
  <c r="K41" i="36"/>
  <c r="N9" i="5"/>
  <c r="N6" i="5"/>
  <c r="K10" i="36" s="1"/>
  <c r="K432" i="36" s="1"/>
  <c r="K38" i="36"/>
  <c r="N17" i="5"/>
  <c r="N19" i="4"/>
  <c r="N18" i="5" s="1"/>
  <c r="K25" i="36"/>
  <c r="K463" i="36" s="1"/>
  <c r="N16" i="5"/>
  <c r="N26" i="5"/>
  <c r="N30" i="4"/>
  <c r="N27" i="5" s="1"/>
  <c r="L20" i="40"/>
  <c r="K74" i="36"/>
  <c r="K54" i="36"/>
  <c r="K91" i="36" s="1"/>
  <c r="K55" i="36"/>
  <c r="K92" i="36" s="1"/>
  <c r="L21" i="40"/>
  <c r="K75" i="36"/>
  <c r="N25" i="5"/>
  <c r="K26" i="36"/>
  <c r="K494" i="36" s="1"/>
  <c r="N35" i="5"/>
  <c r="N41" i="4"/>
  <c r="N36" i="5" s="1"/>
  <c r="AB74" i="5"/>
  <c r="AA85" i="5"/>
  <c r="AA75" i="5"/>
  <c r="Z86" i="5"/>
  <c r="AC73" i="5"/>
  <c r="AB84" i="5"/>
  <c r="Y87" i="5"/>
  <c r="Z76" i="5"/>
  <c r="AC83" i="5"/>
  <c r="AD72" i="5"/>
  <c r="N43" i="5" l="1"/>
  <c r="K28" i="36"/>
  <c r="K556" i="36" s="1"/>
  <c r="K42" i="36"/>
  <c r="N41" i="5"/>
  <c r="K14" i="36" s="1"/>
  <c r="K557" i="36" s="1"/>
  <c r="N51" i="4"/>
  <c r="N45" i="5" s="1"/>
  <c r="N44" i="5"/>
  <c r="K104" i="36"/>
  <c r="O47" i="41"/>
  <c r="L18" i="40"/>
  <c r="K52" i="36"/>
  <c r="K89" i="36" s="1"/>
  <c r="K72" i="36"/>
  <c r="K71" i="36"/>
  <c r="L17" i="40"/>
  <c r="K51" i="36"/>
  <c r="K88" i="36" s="1"/>
  <c r="K160" i="36"/>
  <c r="K170" i="36" s="1"/>
  <c r="L33" i="40"/>
  <c r="K159" i="36"/>
  <c r="K169" i="36" s="1"/>
  <c r="L32" i="40"/>
  <c r="L15" i="40"/>
  <c r="K49" i="36"/>
  <c r="K81" i="36" s="1"/>
  <c r="K83" i="36" s="1"/>
  <c r="K99" i="36" s="1"/>
  <c r="K69" i="36"/>
  <c r="K105" i="36"/>
  <c r="O48" i="41"/>
  <c r="K50" i="36"/>
  <c r="K87" i="36" s="1"/>
  <c r="K70" i="36"/>
  <c r="L16" i="40"/>
  <c r="AB75" i="5"/>
  <c r="AA86" i="5"/>
  <c r="AD73" i="5"/>
  <c r="AC84" i="5"/>
  <c r="AA76" i="5"/>
  <c r="Z87" i="5"/>
  <c r="AE72" i="5"/>
  <c r="AE83" i="5" s="1"/>
  <c r="AD83" i="5"/>
  <c r="AC74" i="5"/>
  <c r="AB85" i="5"/>
  <c r="K73" i="36" l="1"/>
  <c r="K53" i="36"/>
  <c r="K90" i="36" s="1"/>
  <c r="L19" i="40"/>
  <c r="O44" i="41"/>
  <c r="K101" i="36"/>
  <c r="K102" i="36"/>
  <c r="O45" i="41"/>
  <c r="K155" i="36"/>
  <c r="K165" i="36" s="1"/>
  <c r="L28" i="40"/>
  <c r="K154" i="36"/>
  <c r="K164" i="36" s="1"/>
  <c r="L27" i="40"/>
  <c r="K111" i="36"/>
  <c r="K433" i="36"/>
  <c r="K430" i="36" s="1"/>
  <c r="K156" i="36"/>
  <c r="K166" i="36" s="1"/>
  <c r="L29" i="40"/>
  <c r="K620" i="36"/>
  <c r="K617" i="36" s="1"/>
  <c r="K117" i="36"/>
  <c r="O43" i="41"/>
  <c r="K100" i="36"/>
  <c r="L30" i="40"/>
  <c r="K157" i="36"/>
  <c r="K167" i="36" s="1"/>
  <c r="K116" i="36"/>
  <c r="K589" i="36"/>
  <c r="K586" i="36" s="1"/>
  <c r="AA87" i="5"/>
  <c r="AB76" i="5"/>
  <c r="AE73" i="5"/>
  <c r="AE84" i="5" s="1"/>
  <c r="AD84" i="5"/>
  <c r="AD74" i="5"/>
  <c r="AC85" i="5"/>
  <c r="AB86" i="5"/>
  <c r="AC75" i="5"/>
  <c r="O46" i="41" l="1"/>
  <c r="K103" i="36"/>
  <c r="K158" i="36"/>
  <c r="K168" i="36" s="1"/>
  <c r="K171" i="36" s="1"/>
  <c r="L31" i="40"/>
  <c r="O49" i="41"/>
  <c r="O53" i="41" s="1"/>
  <c r="K527" i="36"/>
  <c r="K524" i="36" s="1"/>
  <c r="K114" i="36"/>
  <c r="K113" i="36"/>
  <c r="K496" i="36"/>
  <c r="K493" i="36" s="1"/>
  <c r="K112" i="36"/>
  <c r="K465" i="36"/>
  <c r="K462" i="36" s="1"/>
  <c r="AB87" i="5"/>
  <c r="AC76" i="5"/>
  <c r="AC86" i="5"/>
  <c r="AD75" i="5"/>
  <c r="AE74" i="5"/>
  <c r="AE85" i="5" s="1"/>
  <c r="AD85" i="5"/>
  <c r="O54" i="41" l="1"/>
  <c r="K115" i="36"/>
  <c r="K558" i="36"/>
  <c r="K555" i="36" s="1"/>
  <c r="K179" i="36"/>
  <c r="K180" i="36"/>
  <c r="K181" i="36"/>
  <c r="K177" i="36"/>
  <c r="K176" i="36"/>
  <c r="K178" i="36"/>
  <c r="K118" i="36"/>
  <c r="K123" i="36" s="1"/>
  <c r="K133" i="36" s="1"/>
  <c r="K146" i="36" s="1"/>
  <c r="K175" i="36"/>
  <c r="O55" i="41"/>
  <c r="O56" i="41"/>
  <c r="O57" i="41"/>
  <c r="O58" i="41"/>
  <c r="AD86" i="5"/>
  <c r="AE75" i="5"/>
  <c r="AE86" i="5" s="1"/>
  <c r="AD76" i="5"/>
  <c r="AC87" i="5"/>
  <c r="K182" i="36" l="1"/>
  <c r="K214" i="36"/>
  <c r="K215" i="36" s="1"/>
  <c r="K136" i="36"/>
  <c r="K149" i="36" s="1"/>
  <c r="K138" i="36"/>
  <c r="K151" i="36" s="1"/>
  <c r="K137" i="36"/>
  <c r="K150" i="36" s="1"/>
  <c r="K132" i="36"/>
  <c r="K134" i="36"/>
  <c r="K147" i="36" s="1"/>
  <c r="K135" i="36"/>
  <c r="K148" i="36" s="1"/>
  <c r="AE76" i="5"/>
  <c r="AE87" i="5" s="1"/>
  <c r="AD87" i="5"/>
  <c r="K139" i="36" l="1"/>
  <c r="K141" i="36" s="1"/>
  <c r="K145" i="36"/>
  <c r="K217" i="36"/>
  <c r="K233" i="36"/>
  <c r="K218" i="36"/>
  <c r="K234" i="36"/>
  <c r="K230" i="36"/>
  <c r="K229" i="36"/>
  <c r="K221" i="36"/>
  <c r="K232" i="36"/>
  <c r="K219" i="36"/>
  <c r="K231" i="36"/>
  <c r="K235" i="36"/>
  <c r="K223" i="36"/>
  <c r="K222" i="36"/>
  <c r="K239" i="36" l="1"/>
  <c r="K240" i="36" s="1"/>
  <c r="K248" i="36" s="1"/>
  <c r="K152" i="36"/>
  <c r="K194" i="36"/>
  <c r="K204" i="36" s="1"/>
  <c r="K191" i="36"/>
  <c r="K201" i="36" s="1"/>
  <c r="K192" i="36"/>
  <c r="K202" i="36" s="1"/>
  <c r="K195" i="36"/>
  <c r="K205" i="36" s="1"/>
  <c r="K196" i="36"/>
  <c r="K206" i="36" s="1"/>
  <c r="K190" i="36"/>
  <c r="K200" i="36" s="1"/>
  <c r="K193" i="36"/>
  <c r="K203" i="36" s="1"/>
  <c r="K207" i="36" l="1"/>
  <c r="K247" i="36"/>
  <c r="K255" i="36"/>
  <c r="K242" i="36"/>
  <c r="K244" i="36"/>
  <c r="K258" i="36"/>
  <c r="K243" i="36"/>
  <c r="K257" i="36"/>
  <c r="K245" i="36"/>
  <c r="K259" i="36"/>
  <c r="K260" i="36"/>
  <c r="K256" i="36"/>
  <c r="K254" i="36"/>
  <c r="K197" i="36"/>
  <c r="K209" i="36" s="1"/>
  <c r="K220" i="36" s="1"/>
  <c r="K224" i="36" s="1"/>
  <c r="K226" i="36" s="1"/>
  <c r="K246" i="36" s="1"/>
  <c r="K249" i="36" s="1"/>
  <c r="K251" i="36" s="1"/>
  <c r="K264" i="36" l="1"/>
  <c r="K265" i="36" s="1"/>
  <c r="K272" i="36" s="1"/>
  <c r="K269" i="36" l="1"/>
  <c r="K280" i="36"/>
  <c r="K273" i="36"/>
  <c r="K284" i="36"/>
  <c r="K268" i="36"/>
  <c r="K281" i="36"/>
  <c r="K282" i="36"/>
  <c r="K270" i="36"/>
  <c r="K279" i="36"/>
  <c r="K283" i="36"/>
  <c r="K267" i="36"/>
  <c r="K285" i="36"/>
  <c r="K271" i="36"/>
  <c r="K274" i="36" l="1"/>
  <c r="K276" i="36" s="1"/>
  <c r="K289" i="36"/>
  <c r="K290" i="36" s="1"/>
  <c r="K296" i="36" s="1"/>
  <c r="K310" i="36" l="1"/>
  <c r="K293" i="36"/>
  <c r="K309" i="36"/>
  <c r="K292" i="36"/>
  <c r="K304" i="36"/>
  <c r="K297" i="36"/>
  <c r="K295" i="36"/>
  <c r="K305" i="36"/>
  <c r="K307" i="36"/>
  <c r="K308" i="36"/>
  <c r="K298" i="36"/>
  <c r="K306" i="36"/>
  <c r="K294" i="36"/>
  <c r="K314" i="36" l="1"/>
  <c r="K315" i="36" s="1"/>
  <c r="K318" i="36" s="1"/>
  <c r="K299" i="36"/>
  <c r="K301" i="36" s="1"/>
  <c r="K329" i="36" l="1"/>
  <c r="K332" i="36"/>
  <c r="K334" i="36"/>
  <c r="K321" i="36"/>
  <c r="K333" i="36"/>
  <c r="K331" i="36"/>
  <c r="K322" i="36"/>
  <c r="K319" i="36"/>
  <c r="K335" i="36"/>
  <c r="K317" i="36"/>
  <c r="K330" i="36"/>
  <c r="K339" i="36" s="1"/>
  <c r="K340" i="36" s="1"/>
  <c r="K360" i="36" s="1"/>
  <c r="K320" i="36"/>
  <c r="K323" i="36"/>
  <c r="K324" i="36" l="1"/>
  <c r="K326" i="36" s="1"/>
  <c r="K357" i="36"/>
  <c r="K354" i="36"/>
  <c r="K344" i="36"/>
  <c r="K358" i="36"/>
  <c r="K348" i="36"/>
  <c r="K355" i="36"/>
  <c r="K356" i="36"/>
  <c r="K347" i="36"/>
  <c r="K359" i="36"/>
  <c r="K343" i="36"/>
  <c r="K345" i="36"/>
  <c r="K342" i="36"/>
  <c r="K346" i="36"/>
  <c r="K364" i="36" l="1"/>
  <c r="K365" i="36" s="1"/>
  <c r="K381" i="36" s="1"/>
  <c r="K349" i="36"/>
  <c r="K351" i="36" s="1"/>
  <c r="K384" i="36" l="1"/>
  <c r="K379" i="36"/>
  <c r="K380" i="36"/>
  <c r="K383" i="36"/>
  <c r="K373" i="36"/>
  <c r="K396" i="36" s="1"/>
  <c r="K407" i="36" s="1"/>
  <c r="K369" i="36"/>
  <c r="K392" i="36" s="1"/>
  <c r="K370" i="36"/>
  <c r="K393" i="36" s="1"/>
  <c r="K420" i="36" s="1"/>
  <c r="K523" i="36" s="1"/>
  <c r="K530" i="36" s="1"/>
  <c r="K382" i="36"/>
  <c r="K367" i="36"/>
  <c r="K374" i="36" s="1"/>
  <c r="K376" i="36" s="1"/>
  <c r="K371" i="36"/>
  <c r="K394" i="36" s="1"/>
  <c r="K421" i="36" s="1"/>
  <c r="K554" i="36" s="1"/>
  <c r="K561" i="36" s="1"/>
  <c r="K368" i="36"/>
  <c r="K391" i="36" s="1"/>
  <c r="K418" i="36" s="1"/>
  <c r="K461" i="36" s="1"/>
  <c r="K468" i="36" s="1"/>
  <c r="K385" i="36"/>
  <c r="K372" i="36"/>
  <c r="K395" i="36" s="1"/>
  <c r="K422" i="36" s="1"/>
  <c r="K585" i="36" s="1"/>
  <c r="K592" i="36" s="1"/>
  <c r="K423" i="36"/>
  <c r="K616" i="36" s="1"/>
  <c r="K623" i="36" s="1"/>
  <c r="K419" i="36"/>
  <c r="K492" i="36" s="1"/>
  <c r="K499" i="36" s="1"/>
  <c r="K403" i="36"/>
  <c r="K390" i="36"/>
  <c r="K406" i="36" l="1"/>
  <c r="K402" i="36"/>
  <c r="K404" i="36"/>
  <c r="K405" i="36"/>
  <c r="K397" i="36"/>
  <c r="K401" i="36"/>
  <c r="K417" i="36"/>
  <c r="K429" i="36" s="1"/>
  <c r="K436" i="36" s="1"/>
  <c r="K626" i="36"/>
  <c r="K632" i="36" s="1"/>
  <c r="K625" i="36"/>
  <c r="K627" i="36"/>
  <c r="K633" i="36" s="1"/>
  <c r="K533" i="36"/>
  <c r="K539" i="36" s="1"/>
  <c r="K532" i="36"/>
  <c r="K534" i="36"/>
  <c r="K540" i="36" s="1"/>
  <c r="K564" i="36"/>
  <c r="K570" i="36" s="1"/>
  <c r="K563" i="36"/>
  <c r="K565" i="36"/>
  <c r="K571" i="36" s="1"/>
  <c r="K503" i="36"/>
  <c r="K509" i="36" s="1"/>
  <c r="K502" i="36"/>
  <c r="K508" i="36" s="1"/>
  <c r="K501" i="36"/>
  <c r="K472" i="36"/>
  <c r="K478" i="36" s="1"/>
  <c r="K470" i="36"/>
  <c r="K471" i="36"/>
  <c r="K477" i="36" s="1"/>
  <c r="K594" i="36"/>
  <c r="K596" i="36"/>
  <c r="K602" i="36" s="1"/>
  <c r="K595" i="36"/>
  <c r="K601" i="36" s="1"/>
  <c r="K538" i="36" l="1"/>
  <c r="K537" i="36" s="1"/>
  <c r="K535" i="36"/>
  <c r="K542" i="36" s="1"/>
  <c r="K597" i="36"/>
  <c r="K604" i="36" s="1"/>
  <c r="K600" i="36"/>
  <c r="K599" i="36" s="1"/>
  <c r="K504" i="36"/>
  <c r="K511" i="36" s="1"/>
  <c r="K507" i="36"/>
  <c r="K506" i="36" s="1"/>
  <c r="K566" i="36"/>
  <c r="K573" i="36" s="1"/>
  <c r="K569" i="36"/>
  <c r="K568" i="36" s="1"/>
  <c r="K438" i="36"/>
  <c r="K440" i="36"/>
  <c r="K447" i="36" s="1"/>
  <c r="K439" i="36"/>
  <c r="K446" i="36" s="1"/>
  <c r="K476" i="36"/>
  <c r="K475" i="36" s="1"/>
  <c r="K473" i="36"/>
  <c r="K480" i="36" s="1"/>
  <c r="K631" i="36"/>
  <c r="K630" i="36" s="1"/>
  <c r="K628" i="36"/>
  <c r="K635" i="36" s="1"/>
  <c r="K636" i="36" s="1"/>
  <c r="K641" i="36" s="1"/>
  <c r="K672" i="36" s="1"/>
  <c r="K720" i="36" s="1"/>
  <c r="K574" i="36" l="1"/>
  <c r="K579" i="36" s="1"/>
  <c r="K670" i="36" s="1"/>
  <c r="K718" i="36" s="1"/>
  <c r="K605" i="36"/>
  <c r="K610" i="36" s="1"/>
  <c r="K671" i="36" s="1"/>
  <c r="K719" i="36" s="1"/>
  <c r="K481" i="36"/>
  <c r="K486" i="36" s="1"/>
  <c r="K667" i="36" s="1"/>
  <c r="K715" i="36" s="1"/>
  <c r="K637" i="36"/>
  <c r="K642" i="36" s="1"/>
  <c r="K683" i="36" s="1"/>
  <c r="K732" i="36" s="1"/>
  <c r="K543" i="36"/>
  <c r="K441" i="36"/>
  <c r="K449" i="36" s="1"/>
  <c r="K445" i="36"/>
  <c r="K512" i="36"/>
  <c r="K513" i="36" s="1"/>
  <c r="K518" i="36" s="1"/>
  <c r="K679" i="36" s="1"/>
  <c r="K728" i="36" s="1"/>
  <c r="K606" i="36" l="1"/>
  <c r="K611" i="36" s="1"/>
  <c r="K682" i="36" s="1"/>
  <c r="K731" i="36" s="1"/>
  <c r="K575" i="36"/>
  <c r="K580" i="36" s="1"/>
  <c r="K681" i="36" s="1"/>
  <c r="K730" i="36" s="1"/>
  <c r="K482" i="36"/>
  <c r="K638" i="36"/>
  <c r="K643" i="36" s="1"/>
  <c r="K694" i="36" s="1"/>
  <c r="K744" i="36" s="1"/>
  <c r="K548" i="36"/>
  <c r="K669" i="36" s="1"/>
  <c r="K717" i="36" s="1"/>
  <c r="K517" i="36"/>
  <c r="K668" i="36" s="1"/>
  <c r="K716" i="36" s="1"/>
  <c r="K514" i="36"/>
  <c r="K519" i="36" s="1"/>
  <c r="K690" i="36" s="1"/>
  <c r="K544" i="36"/>
  <c r="K549" i="36" s="1"/>
  <c r="K680" i="36" s="1"/>
  <c r="K729" i="36" s="1"/>
  <c r="K450" i="36"/>
  <c r="K451" i="36" s="1"/>
  <c r="K456" i="36" s="1"/>
  <c r="K677" i="36" s="1"/>
  <c r="K726" i="36" s="1"/>
  <c r="K444" i="36"/>
  <c r="K706" i="36" l="1"/>
  <c r="L10" i="40" s="1"/>
  <c r="K607" i="36"/>
  <c r="K612" i="36" s="1"/>
  <c r="K693" i="36" s="1"/>
  <c r="K576" i="36"/>
  <c r="K581" i="36" s="1"/>
  <c r="K692" i="36" s="1"/>
  <c r="K487" i="36"/>
  <c r="K678" i="36" s="1"/>
  <c r="K727" i="36" s="1"/>
  <c r="K483" i="36"/>
  <c r="K488" i="36" s="1"/>
  <c r="K689" i="36" s="1"/>
  <c r="K702" i="36"/>
  <c r="K740" i="36"/>
  <c r="K455" i="36"/>
  <c r="K666" i="36" s="1"/>
  <c r="K663" i="36" s="1"/>
  <c r="K452" i="36"/>
  <c r="K457" i="36" s="1"/>
  <c r="K688" i="36" s="1"/>
  <c r="K545" i="36"/>
  <c r="K550" i="36" s="1"/>
  <c r="K691" i="36" s="1"/>
  <c r="N72" i="4"/>
  <c r="O69" i="4" s="1"/>
  <c r="K758" i="36" l="1"/>
  <c r="K705" i="36"/>
  <c r="K743" i="36"/>
  <c r="K742" i="36"/>
  <c r="K704" i="36"/>
  <c r="K701" i="36"/>
  <c r="K739" i="36"/>
  <c r="K700" i="36"/>
  <c r="K738" i="36"/>
  <c r="K741" i="36"/>
  <c r="K703" i="36"/>
  <c r="L6" i="40"/>
  <c r="N28" i="4"/>
  <c r="O24" i="4" s="1"/>
  <c r="K754" i="36"/>
  <c r="O71" i="4"/>
  <c r="O62" i="5" s="1"/>
  <c r="O33" i="41"/>
  <c r="O75" i="4"/>
  <c r="O60" i="5"/>
  <c r="O70" i="4"/>
  <c r="O73" i="4"/>
  <c r="K757" i="36" l="1"/>
  <c r="N61" i="4"/>
  <c r="O58" i="4" s="1"/>
  <c r="L9" i="40"/>
  <c r="K756" i="36"/>
  <c r="N49" i="4"/>
  <c r="O46" i="4" s="1"/>
  <c r="L8" i="40"/>
  <c r="L5" i="40"/>
  <c r="K753" i="36"/>
  <c r="N17" i="4"/>
  <c r="O14" i="4" s="1"/>
  <c r="L7" i="40"/>
  <c r="K755" i="36"/>
  <c r="N39" i="4"/>
  <c r="O35" i="4" s="1"/>
  <c r="O27" i="4"/>
  <c r="O24" i="5" s="1"/>
  <c r="O22" i="5"/>
  <c r="O29" i="4"/>
  <c r="O31" i="4"/>
  <c r="O29" i="41"/>
  <c r="O26" i="4"/>
  <c r="N9" i="4"/>
  <c r="O7" i="4" s="1"/>
  <c r="L4" i="40"/>
  <c r="K752" i="36"/>
  <c r="O61" i="5"/>
  <c r="L16" i="36" s="1"/>
  <c r="L619" i="36" s="1"/>
  <c r="L44" i="36"/>
  <c r="O64" i="5"/>
  <c r="O74" i="4"/>
  <c r="O65" i="5" s="1"/>
  <c r="O63" i="5"/>
  <c r="L30" i="36"/>
  <c r="L618" i="36" s="1"/>
  <c r="O60" i="4" l="1"/>
  <c r="O52" i="5" s="1"/>
  <c r="O59" i="4"/>
  <c r="O62" i="4"/>
  <c r="O50" i="5"/>
  <c r="O64" i="4"/>
  <c r="O32" i="41"/>
  <c r="O40" i="5"/>
  <c r="O47" i="4"/>
  <c r="O48" i="4"/>
  <c r="O42" i="5" s="1"/>
  <c r="O52" i="4"/>
  <c r="O50" i="4"/>
  <c r="O15" i="4"/>
  <c r="O28" i="41"/>
  <c r="O16" i="4"/>
  <c r="O15" i="5" s="1"/>
  <c r="O18" i="4"/>
  <c r="O13" i="5"/>
  <c r="O20" i="4"/>
  <c r="O25" i="5"/>
  <c r="L26" i="36"/>
  <c r="L494" i="36" s="1"/>
  <c r="O31" i="5"/>
  <c r="O42" i="4"/>
  <c r="O40" i="4"/>
  <c r="O37" i="4"/>
  <c r="O31" i="41"/>
  <c r="O30" i="41"/>
  <c r="O38" i="4"/>
  <c r="O33" i="5" s="1"/>
  <c r="O5" i="5"/>
  <c r="O10" i="4"/>
  <c r="O7" i="5" s="1"/>
  <c r="O8" i="5" s="1"/>
  <c r="O8" i="4"/>
  <c r="O30" i="4"/>
  <c r="O27" i="5" s="1"/>
  <c r="O26" i="5"/>
  <c r="L40" i="36"/>
  <c r="O23" i="5"/>
  <c r="L12" i="36" s="1"/>
  <c r="L495" i="36" s="1"/>
  <c r="L55" i="36"/>
  <c r="L92" i="36" s="1"/>
  <c r="M21" i="40"/>
  <c r="L75" i="36"/>
  <c r="O51" i="5" l="1"/>
  <c r="L15" i="36" s="1"/>
  <c r="L588" i="36" s="1"/>
  <c r="L43" i="36"/>
  <c r="O63" i="4"/>
  <c r="O55" i="5" s="1"/>
  <c r="O54" i="5"/>
  <c r="L29" i="36"/>
  <c r="L587" i="36" s="1"/>
  <c r="O53" i="5"/>
  <c r="L28" i="36"/>
  <c r="L556" i="36" s="1"/>
  <c r="O43" i="5"/>
  <c r="O51" i="4"/>
  <c r="O45" i="5" s="1"/>
  <c r="O44" i="5"/>
  <c r="O41" i="5"/>
  <c r="L14" i="36" s="1"/>
  <c r="L557" i="36" s="1"/>
  <c r="L42" i="36"/>
  <c r="O16" i="5"/>
  <c r="L25" i="36"/>
  <c r="L463" i="36" s="1"/>
  <c r="O17" i="5"/>
  <c r="O19" i="4"/>
  <c r="O18" i="5" s="1"/>
  <c r="L39" i="36"/>
  <c r="O14" i="5"/>
  <c r="L11" i="36" s="1"/>
  <c r="L464" i="36" s="1"/>
  <c r="L41" i="36"/>
  <c r="O32" i="5"/>
  <c r="L13" i="36" s="1"/>
  <c r="L526" i="36" s="1"/>
  <c r="L51" i="36"/>
  <c r="L88" i="36" s="1"/>
  <c r="M17" i="40"/>
  <c r="L71" i="36"/>
  <c r="L38" i="36"/>
  <c r="O6" i="5"/>
  <c r="L10" i="36" s="1"/>
  <c r="L432" i="36" s="1"/>
  <c r="O9" i="5"/>
  <c r="O34" i="5"/>
  <c r="L27" i="36"/>
  <c r="L525" i="36" s="1"/>
  <c r="O35" i="5"/>
  <c r="O41" i="4"/>
  <c r="O36" i="5" s="1"/>
  <c r="L105" i="36"/>
  <c r="P48" i="41"/>
  <c r="L160" i="36"/>
  <c r="L170" i="36" s="1"/>
  <c r="M33" i="40"/>
  <c r="L74" i="36" l="1"/>
  <c r="L54" i="36"/>
  <c r="L91" i="36" s="1"/>
  <c r="M20" i="40"/>
  <c r="M19" i="40"/>
  <c r="L53" i="36"/>
  <c r="L90" i="36" s="1"/>
  <c r="L73" i="36"/>
  <c r="L50" i="36"/>
  <c r="L87" i="36" s="1"/>
  <c r="M16" i="40"/>
  <c r="L70" i="36"/>
  <c r="P44" i="41"/>
  <c r="L101" i="36"/>
  <c r="L49" i="36"/>
  <c r="L81" i="36" s="1"/>
  <c r="L83" i="36" s="1"/>
  <c r="L99" i="36" s="1"/>
  <c r="L69" i="36"/>
  <c r="M15" i="40"/>
  <c r="M29" i="40"/>
  <c r="L156" i="36"/>
  <c r="L166" i="36" s="1"/>
  <c r="L52" i="36"/>
  <c r="L89" i="36" s="1"/>
  <c r="L72" i="36"/>
  <c r="M18" i="40"/>
  <c r="L620" i="36"/>
  <c r="L617" i="36" s="1"/>
  <c r="L117" i="36"/>
  <c r="P47" i="41" l="1"/>
  <c r="L104" i="36"/>
  <c r="M32" i="40"/>
  <c r="L159" i="36"/>
  <c r="L169" i="36" s="1"/>
  <c r="M31" i="40"/>
  <c r="L158" i="36"/>
  <c r="L168" i="36" s="1"/>
  <c r="L103" i="36"/>
  <c r="P46" i="41"/>
  <c r="M28" i="40"/>
  <c r="L155" i="36"/>
  <c r="L165" i="36" s="1"/>
  <c r="P43" i="41"/>
  <c r="L100" i="36"/>
  <c r="P45" i="41"/>
  <c r="L102" i="36"/>
  <c r="M27" i="40"/>
  <c r="L154" i="36"/>
  <c r="L164" i="36" s="1"/>
  <c r="L111" i="36"/>
  <c r="L433" i="36"/>
  <c r="L430" i="36" s="1"/>
  <c r="L113" i="36"/>
  <c r="L496" i="36"/>
  <c r="L493" i="36" s="1"/>
  <c r="M30" i="40"/>
  <c r="L157" i="36"/>
  <c r="L167" i="36" s="1"/>
  <c r="L589" i="36" l="1"/>
  <c r="L586" i="36" s="1"/>
  <c r="L116" i="36"/>
  <c r="L115" i="36"/>
  <c r="L558" i="36"/>
  <c r="L555" i="36" s="1"/>
  <c r="L112" i="36"/>
  <c r="L465" i="36"/>
  <c r="L462" i="36" s="1"/>
  <c r="P49" i="41"/>
  <c r="P58" i="41" s="1"/>
  <c r="L171" i="36"/>
  <c r="L114" i="36"/>
  <c r="L527" i="36"/>
  <c r="L524" i="36" s="1"/>
  <c r="P53" i="41" l="1"/>
  <c r="L118" i="36"/>
  <c r="L123" i="36" s="1"/>
  <c r="L136" i="36" s="1"/>
  <c r="L149" i="36" s="1"/>
  <c r="P57" i="41"/>
  <c r="P56" i="41"/>
  <c r="P54" i="41"/>
  <c r="P55" i="41"/>
  <c r="L138" i="36"/>
  <c r="L151" i="36" s="1"/>
  <c r="L134" i="36"/>
  <c r="L147" i="36" s="1"/>
  <c r="L179" i="36"/>
  <c r="L176" i="36"/>
  <c r="L181" i="36"/>
  <c r="L180" i="36"/>
  <c r="L177" i="36"/>
  <c r="L133" i="36"/>
  <c r="L146" i="36" s="1"/>
  <c r="L175" i="36"/>
  <c r="L178" i="36"/>
  <c r="L137" i="36" l="1"/>
  <c r="L150" i="36" s="1"/>
  <c r="L132" i="36"/>
  <c r="L145" i="36" s="1"/>
  <c r="L135" i="36"/>
  <c r="L148" i="36" s="1"/>
  <c r="L214" i="36"/>
  <c r="L215" i="36" s="1"/>
  <c r="L182" i="36"/>
  <c r="L152" i="36" l="1"/>
  <c r="L139" i="36"/>
  <c r="L141" i="36" s="1"/>
  <c r="L192" i="36" s="1"/>
  <c r="L202" i="36" s="1"/>
  <c r="L196" i="36"/>
  <c r="L206" i="36" s="1"/>
  <c r="L221" i="36"/>
  <c r="L235" i="36"/>
  <c r="L232" i="36"/>
  <c r="L233" i="36"/>
  <c r="L231" i="36"/>
  <c r="L219" i="36"/>
  <c r="L217" i="36"/>
  <c r="L218" i="36"/>
  <c r="L229" i="36"/>
  <c r="L234" i="36"/>
  <c r="L230" i="36"/>
  <c r="L220" i="36"/>
  <c r="L223" i="36"/>
  <c r="L194" i="36" l="1"/>
  <c r="L204" i="36" s="1"/>
  <c r="L195" i="36"/>
  <c r="L205" i="36" s="1"/>
  <c r="L191" i="36"/>
  <c r="L201" i="36" s="1"/>
  <c r="L190" i="36"/>
  <c r="L200" i="36" s="1"/>
  <c r="L193" i="36"/>
  <c r="L203" i="36" s="1"/>
  <c r="L239" i="36"/>
  <c r="L240" i="36" s="1"/>
  <c r="L256" i="36" s="1"/>
  <c r="L207" i="36" l="1"/>
  <c r="L197" i="36"/>
  <c r="L209" i="36" s="1"/>
  <c r="L222" i="36" s="1"/>
  <c r="L224" i="36" s="1"/>
  <c r="L226" i="36" s="1"/>
  <c r="L248" i="36" s="1"/>
  <c r="L259" i="36"/>
  <c r="L244" i="36"/>
  <c r="L245" i="36"/>
  <c r="L247" i="36"/>
  <c r="L246" i="36"/>
  <c r="L254" i="36"/>
  <c r="L242" i="36"/>
  <c r="L258" i="36"/>
  <c r="L257" i="36"/>
  <c r="L260" i="36"/>
  <c r="L255" i="36"/>
  <c r="L243" i="36"/>
  <c r="L264" i="36" l="1"/>
  <c r="L265" i="36" s="1"/>
  <c r="L282" i="36" s="1"/>
  <c r="L249" i="36"/>
  <c r="L251" i="36" s="1"/>
  <c r="L280" i="36" l="1"/>
  <c r="L285" i="36"/>
  <c r="L268" i="36"/>
  <c r="L279" i="36"/>
  <c r="L283" i="36"/>
  <c r="L267" i="36"/>
  <c r="L269" i="36"/>
  <c r="L281" i="36"/>
  <c r="L272" i="36"/>
  <c r="L271" i="36"/>
  <c r="L284" i="36"/>
  <c r="L270" i="36"/>
  <c r="L273" i="36"/>
  <c r="L289" i="36" l="1"/>
  <c r="L290" i="36" s="1"/>
  <c r="L306" i="36" s="1"/>
  <c r="L274" i="36"/>
  <c r="L276" i="36" s="1"/>
  <c r="L296" i="36" l="1"/>
  <c r="L308" i="36"/>
  <c r="L309" i="36"/>
  <c r="L304" i="36"/>
  <c r="L294" i="36"/>
  <c r="L297" i="36"/>
  <c r="L310" i="36"/>
  <c r="L292" i="36"/>
  <c r="L305" i="36"/>
  <c r="L293" i="36"/>
  <c r="L298" i="36"/>
  <c r="L295" i="36"/>
  <c r="L299" i="36" s="1"/>
  <c r="L301" i="36" s="1"/>
  <c r="L307" i="36"/>
  <c r="L314" i="36" l="1"/>
  <c r="L315" i="36" s="1"/>
  <c r="L317" i="36" s="1"/>
  <c r="L323" i="36" l="1"/>
  <c r="L330" i="36"/>
  <c r="L332" i="36"/>
  <c r="L333" i="36"/>
  <c r="L334" i="36"/>
  <c r="L321" i="36"/>
  <c r="L335" i="36"/>
  <c r="L322" i="36"/>
  <c r="L331" i="36"/>
  <c r="L329" i="36"/>
  <c r="L320" i="36"/>
  <c r="L319" i="36"/>
  <c r="L318" i="36"/>
  <c r="L339" i="36"/>
  <c r="L340" i="36" s="1"/>
  <c r="L347" i="36" s="1"/>
  <c r="L324" i="36" l="1"/>
  <c r="L326" i="36" s="1"/>
  <c r="L348" i="36"/>
  <c r="L345" i="36"/>
  <c r="L359" i="36"/>
  <c r="L344" i="36"/>
  <c r="L357" i="36"/>
  <c r="L342" i="36"/>
  <c r="L356" i="36"/>
  <c r="L360" i="36"/>
  <c r="L346" i="36"/>
  <c r="L358" i="36"/>
  <c r="L354" i="36"/>
  <c r="L355" i="36"/>
  <c r="L343" i="36"/>
  <c r="L364" i="36" l="1"/>
  <c r="L365" i="36" s="1"/>
  <c r="L370" i="36" s="1"/>
  <c r="L393" i="36" s="1"/>
  <c r="L404" i="36" s="1"/>
  <c r="L349" i="36"/>
  <c r="L351" i="36" s="1"/>
  <c r="L383" i="36" l="1"/>
  <c r="L368" i="36"/>
  <c r="L391" i="36" s="1"/>
  <c r="L385" i="36"/>
  <c r="L371" i="36"/>
  <c r="L394" i="36" s="1"/>
  <c r="L405" i="36" s="1"/>
  <c r="L382" i="36"/>
  <c r="L372" i="36"/>
  <c r="L395" i="36" s="1"/>
  <c r="L406" i="36" s="1"/>
  <c r="L381" i="36"/>
  <c r="L380" i="36"/>
  <c r="L369" i="36"/>
  <c r="L392" i="36" s="1"/>
  <c r="L419" i="36" s="1"/>
  <c r="L492" i="36" s="1"/>
  <c r="L499" i="36" s="1"/>
  <c r="L420" i="36"/>
  <c r="L523" i="36" s="1"/>
  <c r="L530" i="36" s="1"/>
  <c r="L367" i="36"/>
  <c r="L390" i="36" s="1"/>
  <c r="L373" i="36"/>
  <c r="L396" i="36" s="1"/>
  <c r="L423" i="36" s="1"/>
  <c r="L616" i="36" s="1"/>
  <c r="L623" i="36" s="1"/>
  <c r="L384" i="36"/>
  <c r="L379" i="36"/>
  <c r="L421" i="36"/>
  <c r="L554" i="36" s="1"/>
  <c r="L561" i="36" s="1"/>
  <c r="L422" i="36"/>
  <c r="L585" i="36" s="1"/>
  <c r="L592" i="36" s="1"/>
  <c r="L595" i="36" s="1"/>
  <c r="L601" i="36" s="1"/>
  <c r="L374" i="36"/>
  <c r="L376" i="36" s="1"/>
  <c r="L403" i="36"/>
  <c r="L407" i="36"/>
  <c r="L594" i="36"/>
  <c r="L565" i="36"/>
  <c r="L571" i="36" s="1"/>
  <c r="L564" i="36"/>
  <c r="L570" i="36" s="1"/>
  <c r="L563" i="36"/>
  <c r="L417" i="36"/>
  <c r="L429" i="36" s="1"/>
  <c r="L436" i="36" s="1"/>
  <c r="L401" i="36"/>
  <c r="L397" i="36"/>
  <c r="L533" i="36"/>
  <c r="L539" i="36" s="1"/>
  <c r="L532" i="36"/>
  <c r="L534" i="36"/>
  <c r="L540" i="36" s="1"/>
  <c r="L627" i="36"/>
  <c r="L633" i="36" s="1"/>
  <c r="L626" i="36"/>
  <c r="L632" i="36" s="1"/>
  <c r="L625" i="36"/>
  <c r="L501" i="36"/>
  <c r="L502" i="36"/>
  <c r="L508" i="36" s="1"/>
  <c r="L503" i="36"/>
  <c r="L509" i="36" s="1"/>
  <c r="L402" i="36" l="1"/>
  <c r="L418" i="36"/>
  <c r="L461" i="36" s="1"/>
  <c r="L468" i="36" s="1"/>
  <c r="L596" i="36"/>
  <c r="L602" i="36" s="1"/>
  <c r="L507" i="36"/>
  <c r="L506" i="36" s="1"/>
  <c r="L504" i="36"/>
  <c r="L511" i="36" s="1"/>
  <c r="L631" i="36"/>
  <c r="L630" i="36" s="1"/>
  <c r="L628" i="36"/>
  <c r="L635" i="36" s="1"/>
  <c r="L538" i="36"/>
  <c r="L537" i="36" s="1"/>
  <c r="L535" i="36"/>
  <c r="L542" i="36" s="1"/>
  <c r="L438" i="36"/>
  <c r="L439" i="36"/>
  <c r="L446" i="36" s="1"/>
  <c r="L440" i="36"/>
  <c r="L447" i="36" s="1"/>
  <c r="L566" i="36"/>
  <c r="L573" i="36" s="1"/>
  <c r="L569" i="36"/>
  <c r="L568" i="36" s="1"/>
  <c r="L597" i="36"/>
  <c r="L604" i="36" s="1"/>
  <c r="L600" i="36"/>
  <c r="L599" i="36" s="1"/>
  <c r="L470" i="36" l="1"/>
  <c r="L471" i="36"/>
  <c r="L477" i="36" s="1"/>
  <c r="L472" i="36"/>
  <c r="L478" i="36" s="1"/>
  <c r="L574" i="36"/>
  <c r="L512" i="36"/>
  <c r="L605" i="36"/>
  <c r="L636" i="36"/>
  <c r="L543" i="36"/>
  <c r="L441" i="36"/>
  <c r="L449" i="36" s="1"/>
  <c r="L445" i="36"/>
  <c r="L476" i="36" l="1"/>
  <c r="L475" i="36" s="1"/>
  <c r="L473" i="36"/>
  <c r="L480" i="36" s="1"/>
  <c r="L481" i="36" s="1"/>
  <c r="L482" i="36" s="1"/>
  <c r="L487" i="36" s="1"/>
  <c r="L678" i="36" s="1"/>
  <c r="L727" i="36" s="1"/>
  <c r="L641" i="36"/>
  <c r="L672" i="36" s="1"/>
  <c r="L720" i="36" s="1"/>
  <c r="L637" i="36"/>
  <c r="L610" i="36"/>
  <c r="L671" i="36" s="1"/>
  <c r="L719" i="36" s="1"/>
  <c r="L606" i="36"/>
  <c r="L517" i="36"/>
  <c r="L668" i="36" s="1"/>
  <c r="L716" i="36" s="1"/>
  <c r="L513" i="36"/>
  <c r="L518" i="36" s="1"/>
  <c r="L679" i="36" s="1"/>
  <c r="L728" i="36" s="1"/>
  <c r="L579" i="36"/>
  <c r="L670" i="36" s="1"/>
  <c r="L718" i="36" s="1"/>
  <c r="L575" i="36"/>
  <c r="L450" i="36"/>
  <c r="L451" i="36" s="1"/>
  <c r="L456" i="36" s="1"/>
  <c r="L677" i="36" s="1"/>
  <c r="L726" i="36" s="1"/>
  <c r="L444" i="36"/>
  <c r="L548" i="36"/>
  <c r="L669" i="36" s="1"/>
  <c r="L717" i="36" s="1"/>
  <c r="L486" i="36"/>
  <c r="L667" i="36" s="1"/>
  <c r="L715" i="36" s="1"/>
  <c r="L483" i="36"/>
  <c r="L488" i="36" s="1"/>
  <c r="L689" i="36" s="1"/>
  <c r="L544" i="36"/>
  <c r="L549" i="36" s="1"/>
  <c r="L680" i="36" s="1"/>
  <c r="L729" i="36" s="1"/>
  <c r="L514" i="36" l="1"/>
  <c r="L519" i="36" s="1"/>
  <c r="L690" i="36" s="1"/>
  <c r="L702" i="36" s="1"/>
  <c r="L754" i="36" s="1"/>
  <c r="L611" i="36"/>
  <c r="L682" i="36" s="1"/>
  <c r="L731" i="36" s="1"/>
  <c r="L607" i="36"/>
  <c r="L612" i="36" s="1"/>
  <c r="L693" i="36" s="1"/>
  <c r="L642" i="36"/>
  <c r="L683" i="36" s="1"/>
  <c r="L732" i="36" s="1"/>
  <c r="L638" i="36"/>
  <c r="L643" i="36" s="1"/>
  <c r="L694" i="36" s="1"/>
  <c r="L580" i="36"/>
  <c r="L681" i="36" s="1"/>
  <c r="L730" i="36" s="1"/>
  <c r="L576" i="36"/>
  <c r="L581" i="36" s="1"/>
  <c r="L692" i="36" s="1"/>
  <c r="L701" i="36"/>
  <c r="L739" i="36"/>
  <c r="L545" i="36"/>
  <c r="L550" i="36" s="1"/>
  <c r="L691" i="36" s="1"/>
  <c r="L455" i="36"/>
  <c r="L666" i="36" s="1"/>
  <c r="L663" i="36" s="1"/>
  <c r="L452" i="36"/>
  <c r="L457" i="36" s="1"/>
  <c r="L688" i="36" s="1"/>
  <c r="L740" i="36" l="1"/>
  <c r="O28" i="4"/>
  <c r="P24" i="4" s="1"/>
  <c r="P29" i="4" s="1"/>
  <c r="P26" i="5" s="1"/>
  <c r="M6" i="40"/>
  <c r="L704" i="36"/>
  <c r="L742" i="36"/>
  <c r="L705" i="36"/>
  <c r="L743" i="36"/>
  <c r="L744" i="36"/>
  <c r="L706" i="36"/>
  <c r="L703" i="36"/>
  <c r="L741" i="36"/>
  <c r="L738" i="36"/>
  <c r="L700" i="36"/>
  <c r="M5" i="40"/>
  <c r="O17" i="4"/>
  <c r="P14" i="4" s="1"/>
  <c r="L753" i="36"/>
  <c r="P22" i="5" l="1"/>
  <c r="P30" i="4"/>
  <c r="P27" i="5" s="1"/>
  <c r="P26" i="4"/>
  <c r="P27" i="4"/>
  <c r="P24" i="5" s="1"/>
  <c r="P31" i="4"/>
  <c r="P29" i="41"/>
  <c r="O72" i="4"/>
  <c r="P69" i="4" s="1"/>
  <c r="L758" i="36"/>
  <c r="M10" i="40"/>
  <c r="L756" i="36"/>
  <c r="O49" i="4"/>
  <c r="P46" i="4" s="1"/>
  <c r="M8" i="40"/>
  <c r="O61" i="4"/>
  <c r="P58" i="4" s="1"/>
  <c r="M9" i="40"/>
  <c r="L757" i="36"/>
  <c r="O9" i="4"/>
  <c r="P7" i="4" s="1"/>
  <c r="L752" i="36"/>
  <c r="M4" i="40"/>
  <c r="P16" i="4"/>
  <c r="P15" i="5" s="1"/>
  <c r="P28" i="41"/>
  <c r="P20" i="4"/>
  <c r="P13" i="5"/>
  <c r="P18" i="4"/>
  <c r="P15" i="4"/>
  <c r="M7" i="40"/>
  <c r="O39" i="4"/>
  <c r="P35" i="4" s="1"/>
  <c r="L755" i="36"/>
  <c r="M26" i="36" l="1"/>
  <c r="M494" i="36" s="1"/>
  <c r="P25" i="5"/>
  <c r="P23" i="5"/>
  <c r="M12" i="36" s="1"/>
  <c r="M495" i="36" s="1"/>
  <c r="M40" i="36"/>
  <c r="P32" i="41"/>
  <c r="P50" i="5"/>
  <c r="P62" i="4"/>
  <c r="P59" i="4"/>
  <c r="P64" i="4"/>
  <c r="P60" i="4"/>
  <c r="P52" i="5" s="1"/>
  <c r="P48" i="4"/>
  <c r="P42" i="5" s="1"/>
  <c r="P52" i="4"/>
  <c r="P50" i="4"/>
  <c r="P47" i="4"/>
  <c r="P40" i="5"/>
  <c r="P60" i="5"/>
  <c r="P73" i="4"/>
  <c r="P71" i="4"/>
  <c r="P62" i="5" s="1"/>
  <c r="P70" i="4"/>
  <c r="P33" i="41"/>
  <c r="P75" i="4"/>
  <c r="P19" i="4"/>
  <c r="P18" i="5" s="1"/>
  <c r="P17" i="5"/>
  <c r="M25" i="36"/>
  <c r="M463" i="36" s="1"/>
  <c r="P16" i="5"/>
  <c r="P37" i="4"/>
  <c r="P42" i="4"/>
  <c r="P30" i="41"/>
  <c r="P31" i="41"/>
  <c r="P40" i="4"/>
  <c r="P31" i="5"/>
  <c r="P38" i="4"/>
  <c r="P33" i="5" s="1"/>
  <c r="P14" i="5"/>
  <c r="M11" i="36" s="1"/>
  <c r="M464" i="36" s="1"/>
  <c r="M39" i="36"/>
  <c r="P10" i="4"/>
  <c r="P7" i="5" s="1"/>
  <c r="P8" i="5" s="1"/>
  <c r="P5" i="5"/>
  <c r="P8" i="4"/>
  <c r="N17" i="40" l="1"/>
  <c r="M51" i="36"/>
  <c r="M88" i="36" s="1"/>
  <c r="M71" i="36"/>
  <c r="M44" i="36"/>
  <c r="P61" i="5"/>
  <c r="M16" i="36" s="1"/>
  <c r="M619" i="36" s="1"/>
  <c r="M42" i="36"/>
  <c r="P41" i="5"/>
  <c r="M14" i="36" s="1"/>
  <c r="M557" i="36" s="1"/>
  <c r="P43" i="5"/>
  <c r="M28" i="36"/>
  <c r="M556" i="36" s="1"/>
  <c r="P63" i="4"/>
  <c r="P55" i="5" s="1"/>
  <c r="P54" i="5"/>
  <c r="M30" i="36"/>
  <c r="M618" i="36" s="1"/>
  <c r="P63" i="5"/>
  <c r="P53" i="5"/>
  <c r="M29" i="36"/>
  <c r="M587" i="36" s="1"/>
  <c r="M43" i="36"/>
  <c r="P51" i="5"/>
  <c r="M15" i="36" s="1"/>
  <c r="M588" i="36" s="1"/>
  <c r="P64" i="5"/>
  <c r="P74" i="4"/>
  <c r="P65" i="5" s="1"/>
  <c r="P51" i="4"/>
  <c r="P45" i="5" s="1"/>
  <c r="P44" i="5"/>
  <c r="P9" i="5"/>
  <c r="P6" i="5"/>
  <c r="M10" i="36" s="1"/>
  <c r="M432" i="36" s="1"/>
  <c r="M38" i="36"/>
  <c r="M27" i="36"/>
  <c r="M525" i="36" s="1"/>
  <c r="P34" i="5"/>
  <c r="P32" i="5"/>
  <c r="M13" i="36" s="1"/>
  <c r="M526" i="36" s="1"/>
  <c r="M41" i="36"/>
  <c r="M50" i="36"/>
  <c r="M87" i="36" s="1"/>
  <c r="M70" i="36"/>
  <c r="N16" i="40"/>
  <c r="P35" i="5"/>
  <c r="P41" i="4"/>
  <c r="P36" i="5" s="1"/>
  <c r="M156" i="36" l="1"/>
  <c r="M166" i="36" s="1"/>
  <c r="N29" i="40"/>
  <c r="Q44" i="41"/>
  <c r="M101" i="36"/>
  <c r="M53" i="36"/>
  <c r="M90" i="36" s="1"/>
  <c r="M73" i="36"/>
  <c r="N19" i="40"/>
  <c r="N20" i="40"/>
  <c r="M54" i="36"/>
  <c r="M91" i="36" s="1"/>
  <c r="M74" i="36"/>
  <c r="M55" i="36"/>
  <c r="M92" i="36" s="1"/>
  <c r="N21" i="40"/>
  <c r="M75" i="36"/>
  <c r="Q43" i="41"/>
  <c r="M100" i="36"/>
  <c r="M52" i="36"/>
  <c r="M89" i="36" s="1"/>
  <c r="M72" i="36"/>
  <c r="N18" i="40"/>
  <c r="M69" i="36"/>
  <c r="M49" i="36"/>
  <c r="M81" i="36" s="1"/>
  <c r="M83" i="36" s="1"/>
  <c r="M99" i="36" s="1"/>
  <c r="N15" i="40"/>
  <c r="M155" i="36"/>
  <c r="M165" i="36" s="1"/>
  <c r="N28" i="40"/>
  <c r="M113" i="36" l="1"/>
  <c r="M496" i="36"/>
  <c r="M493" i="36" s="1"/>
  <c r="Q48" i="41"/>
  <c r="M105" i="36"/>
  <c r="N32" i="40"/>
  <c r="M159" i="36"/>
  <c r="M169" i="36" s="1"/>
  <c r="N31" i="40"/>
  <c r="M158" i="36"/>
  <c r="M168" i="36" s="1"/>
  <c r="M160" i="36"/>
  <c r="M170" i="36" s="1"/>
  <c r="N33" i="40"/>
  <c r="Q47" i="41"/>
  <c r="M104" i="36"/>
  <c r="Q46" i="41"/>
  <c r="M103" i="36"/>
  <c r="N30" i="40"/>
  <c r="M157" i="36"/>
  <c r="M167" i="36" s="1"/>
  <c r="M433" i="36"/>
  <c r="M430" i="36" s="1"/>
  <c r="M111" i="36"/>
  <c r="M102" i="36"/>
  <c r="Q45" i="41"/>
  <c r="M154" i="36"/>
  <c r="M164" i="36" s="1"/>
  <c r="N27" i="40"/>
  <c r="M465" i="36"/>
  <c r="M462" i="36" s="1"/>
  <c r="M112" i="36"/>
  <c r="Q49" i="41" l="1"/>
  <c r="Q53" i="41" s="1"/>
  <c r="M115" i="36"/>
  <c r="M558" i="36"/>
  <c r="M555" i="36" s="1"/>
  <c r="M116" i="36"/>
  <c r="M589" i="36"/>
  <c r="M586" i="36" s="1"/>
  <c r="M620" i="36"/>
  <c r="M617" i="36" s="1"/>
  <c r="M117" i="36"/>
  <c r="Q58" i="41"/>
  <c r="Q57" i="41"/>
  <c r="M171" i="36"/>
  <c r="M175" i="36" s="1"/>
  <c r="M114" i="36"/>
  <c r="M527" i="36"/>
  <c r="M524" i="36" s="1"/>
  <c r="Q55" i="41" l="1"/>
  <c r="Q56" i="41"/>
  <c r="Q54" i="41"/>
  <c r="M118" i="36"/>
  <c r="M123" i="36" s="1"/>
  <c r="M134" i="36" s="1"/>
  <c r="M147" i="36" s="1"/>
  <c r="M179" i="36"/>
  <c r="M181" i="36"/>
  <c r="M177" i="36"/>
  <c r="M176" i="36"/>
  <c r="M180" i="36"/>
  <c r="M178" i="36"/>
  <c r="M132" i="36" l="1"/>
  <c r="M135" i="36"/>
  <c r="M148" i="36" s="1"/>
  <c r="M136" i="36"/>
  <c r="M149" i="36" s="1"/>
  <c r="M133" i="36"/>
  <c r="M146" i="36" s="1"/>
  <c r="M138" i="36"/>
  <c r="M151" i="36" s="1"/>
  <c r="M137" i="36"/>
  <c r="M150" i="36" s="1"/>
  <c r="M214" i="36"/>
  <c r="M215" i="36" s="1"/>
  <c r="M145" i="36"/>
  <c r="M182" i="36"/>
  <c r="M139" i="36" l="1"/>
  <c r="M141" i="36" s="1"/>
  <c r="M195" i="36" s="1"/>
  <c r="M205" i="36" s="1"/>
  <c r="M152" i="36"/>
  <c r="M221" i="36"/>
  <c r="M230" i="36"/>
  <c r="M229" i="36"/>
  <c r="M231" i="36"/>
  <c r="M218" i="36"/>
  <c r="M232" i="36"/>
  <c r="M234" i="36"/>
  <c r="M233" i="36"/>
  <c r="M223" i="36"/>
  <c r="M219" i="36"/>
  <c r="M235" i="36"/>
  <c r="M222" i="36"/>
  <c r="M217" i="36"/>
  <c r="M193" i="36" l="1"/>
  <c r="M203" i="36" s="1"/>
  <c r="M190" i="36"/>
  <c r="M194" i="36"/>
  <c r="M204" i="36" s="1"/>
  <c r="M191" i="36"/>
  <c r="M201" i="36" s="1"/>
  <c r="M196" i="36"/>
  <c r="M206" i="36" s="1"/>
  <c r="M192" i="36"/>
  <c r="M202" i="36" s="1"/>
  <c r="M200" i="36"/>
  <c r="M239" i="36"/>
  <c r="M240" i="36" s="1"/>
  <c r="M207" i="36" l="1"/>
  <c r="M197" i="36"/>
  <c r="M209" i="36" s="1"/>
  <c r="M220" i="36" s="1"/>
  <c r="M224" i="36" s="1"/>
  <c r="M226" i="36" s="1"/>
  <c r="M248" i="36" s="1"/>
  <c r="M257" i="36"/>
  <c r="M259" i="36"/>
  <c r="M247" i="36"/>
  <c r="M242" i="36"/>
  <c r="M256" i="36"/>
  <c r="M244" i="36"/>
  <c r="M260" i="36"/>
  <c r="M254" i="36"/>
  <c r="M245" i="36"/>
  <c r="M258" i="36"/>
  <c r="M255" i="36"/>
  <c r="M246" i="36"/>
  <c r="M243" i="36"/>
  <c r="M264" i="36" l="1"/>
  <c r="M265" i="36" s="1"/>
  <c r="M249" i="36"/>
  <c r="M251" i="36" s="1"/>
  <c r="M285" i="36" l="1"/>
  <c r="M269" i="36"/>
  <c r="M283" i="36"/>
  <c r="M270" i="36"/>
  <c r="M272" i="36"/>
  <c r="M267" i="36"/>
  <c r="M279" i="36"/>
  <c r="M281" i="36"/>
  <c r="M284" i="36"/>
  <c r="M273" i="36"/>
  <c r="M282" i="36"/>
  <c r="M268" i="36"/>
  <c r="M280" i="36"/>
  <c r="M271" i="36"/>
  <c r="M289" i="36" l="1"/>
  <c r="M290" i="36" s="1"/>
  <c r="M274" i="36"/>
  <c r="M276" i="36" s="1"/>
  <c r="M305" i="36" l="1"/>
  <c r="M310" i="36"/>
  <c r="M297" i="36"/>
  <c r="M306" i="36"/>
  <c r="M307" i="36"/>
  <c r="M304" i="36"/>
  <c r="M293" i="36"/>
  <c r="M295" i="36"/>
  <c r="M294" i="36"/>
  <c r="M309" i="36"/>
  <c r="M298" i="36"/>
  <c r="M308" i="36"/>
  <c r="M296" i="36"/>
  <c r="M292" i="36"/>
  <c r="M299" i="36" l="1"/>
  <c r="M301" i="36" s="1"/>
  <c r="M314" i="36"/>
  <c r="M315" i="36" s="1"/>
  <c r="M323" i="36" l="1"/>
  <c r="M318" i="36"/>
  <c r="M333" i="36"/>
  <c r="M322" i="36"/>
  <c r="M320" i="36"/>
  <c r="M332" i="36"/>
  <c r="M335" i="36"/>
  <c r="M317" i="36"/>
  <c r="M334" i="36"/>
  <c r="M321" i="36"/>
  <c r="M329" i="36"/>
  <c r="M331" i="36"/>
  <c r="M319" i="36"/>
  <c r="M330" i="36"/>
  <c r="M339" i="36" l="1"/>
  <c r="M340" i="36" s="1"/>
  <c r="M346" i="36" s="1"/>
  <c r="M324" i="36"/>
  <c r="M326" i="36" s="1"/>
  <c r="M343" i="36" l="1"/>
  <c r="M356" i="36"/>
  <c r="M347" i="36"/>
  <c r="M342" i="36"/>
  <c r="M359" i="36"/>
  <c r="M358" i="36"/>
  <c r="M348" i="36"/>
  <c r="M355" i="36"/>
  <c r="M345" i="36"/>
  <c r="M354" i="36"/>
  <c r="M360" i="36"/>
  <c r="M357" i="36"/>
  <c r="M344" i="36"/>
  <c r="M349" i="36" l="1"/>
  <c r="M351" i="36" s="1"/>
  <c r="M364" i="36"/>
  <c r="M365" i="36" s="1"/>
  <c r="M371" i="36" s="1"/>
  <c r="M394" i="36" s="1"/>
  <c r="M380" i="36" l="1"/>
  <c r="M369" i="36"/>
  <c r="M392" i="36" s="1"/>
  <c r="M385" i="36"/>
  <c r="M379" i="36"/>
  <c r="M368" i="36"/>
  <c r="M391" i="36" s="1"/>
  <c r="M372" i="36"/>
  <c r="M395" i="36" s="1"/>
  <c r="M381" i="36"/>
  <c r="M367" i="36"/>
  <c r="M390" i="36" s="1"/>
  <c r="M383" i="36"/>
  <c r="M370" i="36"/>
  <c r="M393" i="36" s="1"/>
  <c r="M404" i="36" s="1"/>
  <c r="M373" i="36"/>
  <c r="M396" i="36" s="1"/>
  <c r="M423" i="36" s="1"/>
  <c r="M616" i="36" s="1"/>
  <c r="M623" i="36" s="1"/>
  <c r="M384" i="36"/>
  <c r="M382" i="36"/>
  <c r="M403" i="36"/>
  <c r="M419" i="36"/>
  <c r="M492" i="36" s="1"/>
  <c r="M499" i="36" s="1"/>
  <c r="M418" i="36"/>
  <c r="M461" i="36" s="1"/>
  <c r="M468" i="36" s="1"/>
  <c r="M402" i="36"/>
  <c r="M422" i="36"/>
  <c r="M585" i="36" s="1"/>
  <c r="M592" i="36" s="1"/>
  <c r="M406" i="36"/>
  <c r="M374" i="36"/>
  <c r="M376" i="36" s="1"/>
  <c r="M405" i="36"/>
  <c r="M421" i="36"/>
  <c r="M554" i="36" s="1"/>
  <c r="M561" i="36" s="1"/>
  <c r="M407" i="36" l="1"/>
  <c r="M420" i="36"/>
  <c r="M523" i="36" s="1"/>
  <c r="M530" i="36" s="1"/>
  <c r="M532" i="36" s="1"/>
  <c r="M401" i="36"/>
  <c r="M417" i="36"/>
  <c r="M429" i="36" s="1"/>
  <c r="M436" i="36" s="1"/>
  <c r="M397" i="36"/>
  <c r="M627" i="36"/>
  <c r="M633" i="36" s="1"/>
  <c r="M625" i="36"/>
  <c r="M626" i="36"/>
  <c r="M632" i="36" s="1"/>
  <c r="M472" i="36"/>
  <c r="M478" i="36" s="1"/>
  <c r="M470" i="36"/>
  <c r="M471" i="36"/>
  <c r="M477" i="36" s="1"/>
  <c r="M564" i="36"/>
  <c r="M570" i="36" s="1"/>
  <c r="M563" i="36"/>
  <c r="M565" i="36"/>
  <c r="M571" i="36" s="1"/>
  <c r="M533" i="36"/>
  <c r="M539" i="36" s="1"/>
  <c r="M534" i="36"/>
  <c r="M540" i="36" s="1"/>
  <c r="M502" i="36"/>
  <c r="M501" i="36"/>
  <c r="M503" i="36"/>
  <c r="M509" i="36" s="1"/>
  <c r="M596" i="36"/>
  <c r="M602" i="36" s="1"/>
  <c r="M595" i="36"/>
  <c r="M601" i="36" s="1"/>
  <c r="M594" i="36"/>
  <c r="M508" i="36" l="1"/>
  <c r="M473" i="36"/>
  <c r="M480" i="36" s="1"/>
  <c r="M476" i="36"/>
  <c r="M475" i="36" s="1"/>
  <c r="M535" i="36"/>
  <c r="M542" i="36" s="1"/>
  <c r="M538" i="36"/>
  <c r="M537" i="36" s="1"/>
  <c r="M569" i="36"/>
  <c r="M568" i="36" s="1"/>
  <c r="M566" i="36"/>
  <c r="M573" i="36" s="1"/>
  <c r="M440" i="36"/>
  <c r="M447" i="36" s="1"/>
  <c r="M438" i="36"/>
  <c r="M439" i="36"/>
  <c r="M446" i="36" s="1"/>
  <c r="M597" i="36"/>
  <c r="M604" i="36" s="1"/>
  <c r="M600" i="36"/>
  <c r="M599" i="36" s="1"/>
  <c r="M507" i="36"/>
  <c r="M506" i="36" s="1"/>
  <c r="M504" i="36"/>
  <c r="M511" i="36" s="1"/>
  <c r="M628" i="36"/>
  <c r="M635" i="36" s="1"/>
  <c r="M631" i="36"/>
  <c r="M630" i="36" s="1"/>
  <c r="M512" i="36" l="1"/>
  <c r="M517" i="36" s="1"/>
  <c r="M668" i="36" s="1"/>
  <c r="M716" i="36" s="1"/>
  <c r="M574" i="36"/>
  <c r="M579" i="36" s="1"/>
  <c r="M670" i="36" s="1"/>
  <c r="M718" i="36" s="1"/>
  <c r="M445" i="36"/>
  <c r="M441" i="36"/>
  <c r="M449" i="36" s="1"/>
  <c r="M481" i="36"/>
  <c r="M486" i="36" s="1"/>
  <c r="M667" i="36" s="1"/>
  <c r="M715" i="36" s="1"/>
  <c r="M636" i="36"/>
  <c r="M641" i="36" s="1"/>
  <c r="M672" i="36" s="1"/>
  <c r="M720" i="36" s="1"/>
  <c r="M605" i="36"/>
  <c r="M610" i="36" s="1"/>
  <c r="M671" i="36" s="1"/>
  <c r="M719" i="36" s="1"/>
  <c r="M543" i="36"/>
  <c r="M544" i="36" s="1"/>
  <c r="M549" i="36" s="1"/>
  <c r="M680" i="36" s="1"/>
  <c r="M729" i="36" s="1"/>
  <c r="M575" i="36" l="1"/>
  <c r="M580" i="36" s="1"/>
  <c r="M681" i="36" s="1"/>
  <c r="M730" i="36" s="1"/>
  <c r="M637" i="36"/>
  <c r="M642" i="36" s="1"/>
  <c r="M683" i="36" s="1"/>
  <c r="M732" i="36" s="1"/>
  <c r="M513" i="36"/>
  <c r="M606" i="36"/>
  <c r="M444" i="36"/>
  <c r="M450" i="36"/>
  <c r="M455" i="36" s="1"/>
  <c r="M666" i="36" s="1"/>
  <c r="M548" i="36"/>
  <c r="M669" i="36" s="1"/>
  <c r="M717" i="36" s="1"/>
  <c r="M545" i="36"/>
  <c r="M550" i="36" s="1"/>
  <c r="M691" i="36" s="1"/>
  <c r="M482" i="36"/>
  <c r="M576" i="36"/>
  <c r="M581" i="36" s="1"/>
  <c r="M692" i="36" s="1"/>
  <c r="M638" i="36" l="1"/>
  <c r="M643" i="36" s="1"/>
  <c r="M694" i="36" s="1"/>
  <c r="M663" i="36"/>
  <c r="M518" i="36"/>
  <c r="M679" i="36" s="1"/>
  <c r="M728" i="36" s="1"/>
  <c r="M514" i="36"/>
  <c r="M519" i="36" s="1"/>
  <c r="M690" i="36" s="1"/>
  <c r="M742" i="36"/>
  <c r="M704" i="36"/>
  <c r="M487" i="36"/>
  <c r="M678" i="36" s="1"/>
  <c r="M727" i="36" s="1"/>
  <c r="M483" i="36"/>
  <c r="M488" i="36" s="1"/>
  <c r="M689" i="36" s="1"/>
  <c r="M706" i="36"/>
  <c r="M744" i="36"/>
  <c r="M451" i="36"/>
  <c r="M456" i="36" s="1"/>
  <c r="M677" i="36" s="1"/>
  <c r="M726" i="36" s="1"/>
  <c r="M741" i="36"/>
  <c r="M703" i="36"/>
  <c r="M611" i="36"/>
  <c r="M682" i="36" s="1"/>
  <c r="M731" i="36" s="1"/>
  <c r="M607" i="36"/>
  <c r="M612" i="36" s="1"/>
  <c r="M693" i="36" s="1"/>
  <c r="M702" i="36" l="1"/>
  <c r="M740" i="36"/>
  <c r="M739" i="36"/>
  <c r="M701" i="36"/>
  <c r="M743" i="36"/>
  <c r="M705" i="36"/>
  <c r="N10" i="40"/>
  <c r="P72" i="4"/>
  <c r="Q69" i="4" s="1"/>
  <c r="M758" i="36"/>
  <c r="N8" i="40"/>
  <c r="M756" i="36"/>
  <c r="P49" i="4"/>
  <c r="Q46" i="4" s="1"/>
  <c r="P39" i="4"/>
  <c r="Q35" i="4" s="1"/>
  <c r="N7" i="40"/>
  <c r="M755" i="36"/>
  <c r="M452" i="36"/>
  <c r="M457" i="36" s="1"/>
  <c r="M688" i="36" s="1"/>
  <c r="N6" i="40" l="1"/>
  <c r="P28" i="4"/>
  <c r="Q24" i="4" s="1"/>
  <c r="M754" i="36"/>
  <c r="N9" i="40"/>
  <c r="M757" i="36"/>
  <c r="P61" i="4"/>
  <c r="Q58" i="4" s="1"/>
  <c r="M738" i="36"/>
  <c r="M700" i="36"/>
  <c r="Q40" i="4"/>
  <c r="Q38" i="4"/>
  <c r="Q33" i="5" s="1"/>
  <c r="Q30" i="41"/>
  <c r="Q42" i="4"/>
  <c r="Q31" i="5"/>
  <c r="Q31" i="41"/>
  <c r="Q37" i="4"/>
  <c r="Q60" i="5"/>
  <c r="Q71" i="4"/>
  <c r="Q62" i="5" s="1"/>
  <c r="Q73" i="4"/>
  <c r="Q75" i="4"/>
  <c r="Q70" i="4"/>
  <c r="Q33" i="41"/>
  <c r="M753" i="36"/>
  <c r="N5" i="40"/>
  <c r="P17" i="4"/>
  <c r="Q14" i="4" s="1"/>
  <c r="Q52" i="4"/>
  <c r="Q50" i="4"/>
  <c r="Q48" i="4"/>
  <c r="Q42" i="5" s="1"/>
  <c r="Q47" i="4"/>
  <c r="Q40" i="5"/>
  <c r="Q29" i="4" l="1"/>
  <c r="Q31" i="4"/>
  <c r="Q22" i="5"/>
  <c r="Q27" i="4"/>
  <c r="Q24" i="5" s="1"/>
  <c r="Q26" i="4"/>
  <c r="Q29" i="41"/>
  <c r="Q43" i="5"/>
  <c r="L70" i="32" s="1"/>
  <c r="L69" i="32"/>
  <c r="N28" i="36"/>
  <c r="Q44" i="5"/>
  <c r="L71" i="32" s="1"/>
  <c r="Q51" i="4"/>
  <c r="Q45" i="5" s="1"/>
  <c r="L72" i="32" s="1"/>
  <c r="Q32" i="41"/>
  <c r="Q60" i="4"/>
  <c r="Q52" i="5" s="1"/>
  <c r="Q62" i="4"/>
  <c r="Q50" i="5"/>
  <c r="Q59" i="4"/>
  <c r="Q64" i="4"/>
  <c r="Q20" i="4"/>
  <c r="Q15" i="4"/>
  <c r="Q13" i="5"/>
  <c r="Q28" i="41"/>
  <c r="Q18" i="4"/>
  <c r="Q16" i="4"/>
  <c r="Q15" i="5" s="1"/>
  <c r="N44" i="36"/>
  <c r="Q61" i="5"/>
  <c r="N67" i="32"/>
  <c r="Q41" i="5"/>
  <c r="N42" i="36"/>
  <c r="L67" i="32"/>
  <c r="N27" i="36"/>
  <c r="Q34" i="5"/>
  <c r="K70" i="32" s="1"/>
  <c r="K69" i="32"/>
  <c r="N30" i="36"/>
  <c r="Q63" i="5"/>
  <c r="N70" i="32" s="1"/>
  <c r="N69" i="32"/>
  <c r="Q64" i="5"/>
  <c r="N71" i="32" s="1"/>
  <c r="Q74" i="4"/>
  <c r="Q65" i="5" s="1"/>
  <c r="N72" i="32" s="1"/>
  <c r="K67" i="32"/>
  <c r="Q32" i="5"/>
  <c r="N41" i="36"/>
  <c r="Q41" i="4"/>
  <c r="Q36" i="5" s="1"/>
  <c r="K72" i="32" s="1"/>
  <c r="Q35" i="5"/>
  <c r="K71" i="32" s="1"/>
  <c r="P9" i="4"/>
  <c r="Q7" i="4" s="1"/>
  <c r="N4" i="40"/>
  <c r="M752" i="36"/>
  <c r="J69" i="32" l="1"/>
  <c r="N26" i="36"/>
  <c r="Q25" i="5"/>
  <c r="J70" i="32" s="1"/>
  <c r="N40" i="36"/>
  <c r="Q23" i="5"/>
  <c r="J67" i="32"/>
  <c r="Q30" i="4"/>
  <c r="Q27" i="5" s="1"/>
  <c r="J72" i="32" s="1"/>
  <c r="Q26" i="5"/>
  <c r="J71" i="32" s="1"/>
  <c r="Q19" i="4"/>
  <c r="Q18" i="5" s="1"/>
  <c r="I72" i="32" s="1"/>
  <c r="Q17" i="5"/>
  <c r="I71" i="32" s="1"/>
  <c r="N525" i="36"/>
  <c r="H82" i="32"/>
  <c r="N16" i="36"/>
  <c r="N68" i="32"/>
  <c r="Q51" i="5"/>
  <c r="N43" i="36"/>
  <c r="M67" i="32"/>
  <c r="N556" i="36"/>
  <c r="H83" i="32"/>
  <c r="Q5" i="5"/>
  <c r="Q10" i="4"/>
  <c r="Q7" i="5" s="1"/>
  <c r="Q8" i="5" s="1"/>
  <c r="Q8" i="4"/>
  <c r="H85" i="32"/>
  <c r="N618" i="36"/>
  <c r="N73" i="36"/>
  <c r="N53" i="36"/>
  <c r="N90" i="36" s="1"/>
  <c r="O19" i="40"/>
  <c r="N75" i="36"/>
  <c r="N55" i="36"/>
  <c r="N92" i="36" s="1"/>
  <c r="O21" i="40"/>
  <c r="I67" i="32"/>
  <c r="Q14" i="5"/>
  <c r="N39" i="36"/>
  <c r="Q63" i="4"/>
  <c r="Q55" i="5" s="1"/>
  <c r="M72" i="32" s="1"/>
  <c r="Q54" i="5"/>
  <c r="M71" i="32" s="1"/>
  <c r="N13" i="36"/>
  <c r="K68" i="32"/>
  <c r="O18" i="40"/>
  <c r="N52" i="36"/>
  <c r="N89" i="36" s="1"/>
  <c r="N72" i="36"/>
  <c r="L68" i="32"/>
  <c r="N14" i="36"/>
  <c r="N25" i="36"/>
  <c r="Q16" i="5"/>
  <c r="I70" i="32" s="1"/>
  <c r="I69" i="32"/>
  <c r="N29" i="36"/>
  <c r="M69" i="32"/>
  <c r="Q53" i="5"/>
  <c r="M70" i="32" s="1"/>
  <c r="N51" i="36" l="1"/>
  <c r="N88" i="36" s="1"/>
  <c r="O17" i="40"/>
  <c r="N71" i="36"/>
  <c r="H81" i="32"/>
  <c r="N494" i="36"/>
  <c r="N12" i="36"/>
  <c r="J68" i="32"/>
  <c r="N74" i="36"/>
  <c r="N54" i="36"/>
  <c r="N91" i="36" s="1"/>
  <c r="O20" i="40"/>
  <c r="N70" i="36"/>
  <c r="O16" i="40"/>
  <c r="N50" i="36"/>
  <c r="N87" i="36" s="1"/>
  <c r="R48" i="41"/>
  <c r="N105" i="36"/>
  <c r="N158" i="36"/>
  <c r="N168" i="36" s="1"/>
  <c r="O31" i="40"/>
  <c r="N15" i="36"/>
  <c r="M68" i="32"/>
  <c r="N619" i="36"/>
  <c r="G85" i="32"/>
  <c r="N587" i="36"/>
  <c r="H84" i="32"/>
  <c r="G83" i="32"/>
  <c r="N557" i="36"/>
  <c r="O30" i="40"/>
  <c r="N157" i="36"/>
  <c r="N167" i="36" s="1"/>
  <c r="N526" i="36"/>
  <c r="G82" i="32"/>
  <c r="N11" i="36"/>
  <c r="I68" i="32"/>
  <c r="N160" i="36"/>
  <c r="N170" i="36" s="1"/>
  <c r="O33" i="40"/>
  <c r="R46" i="41"/>
  <c r="N103" i="36"/>
  <c r="N38" i="36"/>
  <c r="Q9" i="5"/>
  <c r="Q6" i="5"/>
  <c r="N10" i="36" s="1"/>
  <c r="H80" i="32"/>
  <c r="N463" i="36"/>
  <c r="N102" i="36"/>
  <c r="R45" i="41"/>
  <c r="O29" i="40" l="1"/>
  <c r="N156" i="36"/>
  <c r="N166" i="36" s="1"/>
  <c r="N495" i="36"/>
  <c r="G81" i="32"/>
  <c r="R44" i="41"/>
  <c r="N101" i="36"/>
  <c r="I85" i="32"/>
  <c r="N117" i="36"/>
  <c r="N620" i="36"/>
  <c r="N617" i="36" s="1"/>
  <c r="O28" i="40"/>
  <c r="N155" i="36"/>
  <c r="N165" i="36" s="1"/>
  <c r="N558" i="36"/>
  <c r="N555" i="36" s="1"/>
  <c r="N115" i="36"/>
  <c r="I83" i="32"/>
  <c r="G80" i="32"/>
  <c r="N464" i="36"/>
  <c r="N588" i="36"/>
  <c r="G84" i="32"/>
  <c r="R43" i="41"/>
  <c r="N100" i="36"/>
  <c r="N104" i="36"/>
  <c r="R47" i="41"/>
  <c r="O15" i="40"/>
  <c r="N49" i="36"/>
  <c r="N81" i="36" s="1"/>
  <c r="N83" i="36" s="1"/>
  <c r="N99" i="36" s="1"/>
  <c r="N69" i="36"/>
  <c r="N432" i="36"/>
  <c r="G79" i="32"/>
  <c r="N114" i="36"/>
  <c r="I82" i="32"/>
  <c r="N527" i="36"/>
  <c r="N524" i="36" s="1"/>
  <c r="O32" i="40"/>
  <c r="N159" i="36"/>
  <c r="N169" i="36" s="1"/>
  <c r="N113" i="36" l="1"/>
  <c r="J81" i="32" s="1"/>
  <c r="I81" i="32"/>
  <c r="N496" i="36"/>
  <c r="N493" i="36" s="1"/>
  <c r="N433" i="36"/>
  <c r="N430" i="36" s="1"/>
  <c r="N111" i="36"/>
  <c r="I79" i="32"/>
  <c r="I84" i="32"/>
  <c r="N589" i="36"/>
  <c r="N586" i="36" s="1"/>
  <c r="N116" i="36"/>
  <c r="O27" i="40"/>
  <c r="N154" i="36"/>
  <c r="N164" i="36" s="1"/>
  <c r="I80" i="32"/>
  <c r="N112" i="36"/>
  <c r="N465" i="36"/>
  <c r="N462" i="36" s="1"/>
  <c r="R57" i="41"/>
  <c r="J85" i="32"/>
  <c r="J82" i="32"/>
  <c r="R49" i="41"/>
  <c r="R53" i="41"/>
  <c r="J83" i="32"/>
  <c r="J84" i="32" l="1"/>
  <c r="N171" i="36"/>
  <c r="N118" i="36"/>
  <c r="N123" i="36" s="1"/>
  <c r="N137" i="36" s="1"/>
  <c r="N150" i="36" s="1"/>
  <c r="J79" i="32"/>
  <c r="R58" i="41"/>
  <c r="R56" i="41"/>
  <c r="R54" i="41"/>
  <c r="R55" i="41"/>
  <c r="J80" i="32"/>
  <c r="N133" i="36" l="1"/>
  <c r="N146" i="36" s="1"/>
  <c r="N177" i="36"/>
  <c r="N178" i="36"/>
  <c r="N181" i="36"/>
  <c r="N179" i="36"/>
  <c r="N176" i="36"/>
  <c r="N180" i="36"/>
  <c r="N175" i="36"/>
  <c r="N132" i="36"/>
  <c r="N134" i="36"/>
  <c r="N147" i="36" s="1"/>
  <c r="H89" i="32"/>
  <c r="N138" i="36"/>
  <c r="N151" i="36" s="1"/>
  <c r="N135" i="36"/>
  <c r="N148" i="36" s="1"/>
  <c r="N136" i="36"/>
  <c r="N149" i="36" s="1"/>
  <c r="N139" i="36" l="1"/>
  <c r="N141" i="36" s="1"/>
  <c r="N145" i="36"/>
  <c r="N214" i="36"/>
  <c r="N215" i="36" s="1"/>
  <c r="N182" i="36"/>
  <c r="N232" i="36" l="1"/>
  <c r="N219" i="36"/>
  <c r="N230" i="36"/>
  <c r="N235" i="36"/>
  <c r="N229" i="36"/>
  <c r="N220" i="36"/>
  <c r="N233" i="36"/>
  <c r="N221" i="36"/>
  <c r="N217" i="36"/>
  <c r="N231" i="36"/>
  <c r="N222" i="36"/>
  <c r="N218" i="36"/>
  <c r="N234" i="36"/>
  <c r="N152" i="36"/>
  <c r="N191" i="36"/>
  <c r="N201" i="36" s="1"/>
  <c r="N195" i="36"/>
  <c r="N205" i="36" s="1"/>
  <c r="N193" i="36"/>
  <c r="N203" i="36" s="1"/>
  <c r="N194" i="36"/>
  <c r="N204" i="36" s="1"/>
  <c r="N196" i="36"/>
  <c r="N206" i="36" s="1"/>
  <c r="N190" i="36"/>
  <c r="N200" i="36" s="1"/>
  <c r="N192" i="36"/>
  <c r="N202" i="36" s="1"/>
  <c r="N207" i="36" l="1"/>
  <c r="N197" i="36"/>
  <c r="N209" i="36" s="1"/>
  <c r="N223" i="36" s="1"/>
  <c r="N224" i="36" s="1"/>
  <c r="N226" i="36" s="1"/>
  <c r="N239" i="36"/>
  <c r="N240" i="36" s="1"/>
  <c r="N248" i="36" l="1"/>
  <c r="N254" i="36"/>
  <c r="N259" i="36"/>
  <c r="N246" i="36"/>
  <c r="N260" i="36"/>
  <c r="N243" i="36"/>
  <c r="N256" i="36"/>
  <c r="N255" i="36"/>
  <c r="N247" i="36"/>
  <c r="N257" i="36"/>
  <c r="N244" i="36"/>
  <c r="N242" i="36"/>
  <c r="N258" i="36"/>
  <c r="N245" i="36"/>
  <c r="N249" i="36" l="1"/>
  <c r="N251" i="36" s="1"/>
  <c r="N264" i="36"/>
  <c r="N265" i="36" s="1"/>
  <c r="N269" i="36" l="1"/>
  <c r="N280" i="36"/>
  <c r="N285" i="36"/>
  <c r="N279" i="36"/>
  <c r="N273" i="36"/>
  <c r="N267" i="36"/>
  <c r="N270" i="36"/>
  <c r="N284" i="36"/>
  <c r="N282" i="36"/>
  <c r="N283" i="36"/>
  <c r="N271" i="36"/>
  <c r="N272" i="36"/>
  <c r="N281" i="36"/>
  <c r="N268" i="36"/>
  <c r="N289" i="36" l="1"/>
  <c r="N290" i="36" s="1"/>
  <c r="N306" i="36" s="1"/>
  <c r="N274" i="36"/>
  <c r="N276" i="36" s="1"/>
  <c r="N297" i="36" l="1"/>
  <c r="N309" i="36"/>
  <c r="N307" i="36"/>
  <c r="N308" i="36"/>
  <c r="N310" i="36"/>
  <c r="N292" i="36"/>
  <c r="N293" i="36"/>
  <c r="N304" i="36"/>
  <c r="N296" i="36"/>
  <c r="N295" i="36"/>
  <c r="N298" i="36"/>
  <c r="N305" i="36"/>
  <c r="N294" i="36"/>
  <c r="N299" i="36" l="1"/>
  <c r="N301" i="36" s="1"/>
  <c r="N314" i="36"/>
  <c r="N315" i="36" s="1"/>
  <c r="N317" i="36" s="1"/>
  <c r="N332" i="36" l="1"/>
  <c r="N331" i="36"/>
  <c r="N330" i="36"/>
  <c r="N319" i="36"/>
  <c r="N320" i="36"/>
  <c r="N323" i="36"/>
  <c r="N329" i="36"/>
  <c r="N334" i="36"/>
  <c r="N318" i="36"/>
  <c r="N322" i="36"/>
  <c r="N333" i="36"/>
  <c r="N335" i="36"/>
  <c r="N321" i="36"/>
  <c r="N339" i="36" l="1"/>
  <c r="N340" i="36" s="1"/>
  <c r="N348" i="36" s="1"/>
  <c r="N324" i="36"/>
  <c r="N326" i="36" s="1"/>
  <c r="N343" i="36" l="1"/>
  <c r="N356" i="36"/>
  <c r="N346" i="36"/>
  <c r="N360" i="36"/>
  <c r="N345" i="36"/>
  <c r="N342" i="36"/>
  <c r="N355" i="36"/>
  <c r="N347" i="36"/>
  <c r="N357" i="36"/>
  <c r="N359" i="36"/>
  <c r="N344" i="36"/>
  <c r="N358" i="36"/>
  <c r="N354" i="36"/>
  <c r="N364" i="36" l="1"/>
  <c r="N365" i="36" s="1"/>
  <c r="N372" i="36" s="1"/>
  <c r="N395" i="36" s="1"/>
  <c r="N406" i="36" s="1"/>
  <c r="N349" i="36"/>
  <c r="N351" i="36" s="1"/>
  <c r="N367" i="36" l="1"/>
  <c r="N390" i="36" s="1"/>
  <c r="N383" i="36"/>
  <c r="N384" i="36"/>
  <c r="N371" i="36"/>
  <c r="N394" i="36" s="1"/>
  <c r="N405" i="36" s="1"/>
  <c r="N382" i="36"/>
  <c r="N380" i="36"/>
  <c r="N422" i="36"/>
  <c r="N369" i="36"/>
  <c r="N392" i="36" s="1"/>
  <c r="N403" i="36" s="1"/>
  <c r="N368" i="36"/>
  <c r="N391" i="36" s="1"/>
  <c r="N418" i="36" s="1"/>
  <c r="N461" i="36" s="1"/>
  <c r="N468" i="36" s="1"/>
  <c r="N373" i="36"/>
  <c r="N396" i="36" s="1"/>
  <c r="N379" i="36"/>
  <c r="N385" i="36"/>
  <c r="N370" i="36"/>
  <c r="N393" i="36" s="1"/>
  <c r="N404" i="36" s="1"/>
  <c r="N381" i="36"/>
  <c r="G95" i="32"/>
  <c r="N401" i="36"/>
  <c r="N417" i="36"/>
  <c r="G99" i="32"/>
  <c r="N585" i="36"/>
  <c r="N592" i="36" s="1"/>
  <c r="N402" i="36" l="1"/>
  <c r="N420" i="36"/>
  <c r="N523" i="36" s="1"/>
  <c r="N530" i="36" s="1"/>
  <c r="N533" i="36" s="1"/>
  <c r="N539" i="36" s="1"/>
  <c r="N421" i="36"/>
  <c r="G97" i="32"/>
  <c r="N419" i="36"/>
  <c r="N492" i="36" s="1"/>
  <c r="N499" i="36" s="1"/>
  <c r="N503" i="36" s="1"/>
  <c r="N509" i="36" s="1"/>
  <c r="N407" i="36"/>
  <c r="N423" i="36"/>
  <c r="N397" i="36"/>
  <c r="G96" i="32"/>
  <c r="N374" i="36"/>
  <c r="N376" i="36" s="1"/>
  <c r="N534" i="36"/>
  <c r="N540" i="36" s="1"/>
  <c r="N532" i="36"/>
  <c r="N472" i="36"/>
  <c r="N478" i="36" s="1"/>
  <c r="N470" i="36"/>
  <c r="N471" i="36"/>
  <c r="N477" i="36" s="1"/>
  <c r="G94" i="32"/>
  <c r="N429" i="36"/>
  <c r="N436" i="36" s="1"/>
  <c r="N594" i="36"/>
  <c r="N595" i="36"/>
  <c r="N601" i="36" s="1"/>
  <c r="N596" i="36"/>
  <c r="N602" i="36" s="1"/>
  <c r="N502" i="36" l="1"/>
  <c r="N508" i="36" s="1"/>
  <c r="N501" i="36"/>
  <c r="N554" i="36"/>
  <c r="N561" i="36" s="1"/>
  <c r="G98" i="32"/>
  <c r="G100" i="32"/>
  <c r="N616" i="36"/>
  <c r="N623" i="36" s="1"/>
  <c r="N476" i="36"/>
  <c r="N475" i="36" s="1"/>
  <c r="N473" i="36"/>
  <c r="N480" i="36" s="1"/>
  <c r="N600" i="36"/>
  <c r="N599" i="36" s="1"/>
  <c r="N597" i="36"/>
  <c r="N604" i="36" s="1"/>
  <c r="N440" i="36"/>
  <c r="N447" i="36" s="1"/>
  <c r="N438" i="36"/>
  <c r="N439" i="36"/>
  <c r="N446" i="36" s="1"/>
  <c r="N504" i="36"/>
  <c r="N511" i="36" s="1"/>
  <c r="N507" i="36"/>
  <c r="N506" i="36" s="1"/>
  <c r="N538" i="36"/>
  <c r="N537" i="36" s="1"/>
  <c r="N535" i="36"/>
  <c r="N542" i="36" s="1"/>
  <c r="N563" i="36" l="1"/>
  <c r="N564" i="36"/>
  <c r="N570" i="36" s="1"/>
  <c r="N565" i="36"/>
  <c r="N571" i="36" s="1"/>
  <c r="N625" i="36"/>
  <c r="N627" i="36"/>
  <c r="N633" i="36" s="1"/>
  <c r="N626" i="36"/>
  <c r="N632" i="36" s="1"/>
  <c r="N441" i="36"/>
  <c r="N449" i="36" s="1"/>
  <c r="N445" i="36"/>
  <c r="N481" i="36"/>
  <c r="N482" i="36" s="1"/>
  <c r="N487" i="36" s="1"/>
  <c r="N678" i="36" s="1"/>
  <c r="N512" i="36"/>
  <c r="N517" i="36" s="1"/>
  <c r="N668" i="36" s="1"/>
  <c r="N605" i="36"/>
  <c r="N606" i="36" s="1"/>
  <c r="N611" i="36" s="1"/>
  <c r="N682" i="36" s="1"/>
  <c r="N543" i="36"/>
  <c r="N548" i="36" s="1"/>
  <c r="N669" i="36" s="1"/>
  <c r="N566" i="36" l="1"/>
  <c r="N573" i="36" s="1"/>
  <c r="N569" i="36"/>
  <c r="N568" i="36" s="1"/>
  <c r="N631" i="36"/>
  <c r="N630" i="36" s="1"/>
  <c r="N628" i="36"/>
  <c r="N635" i="36" s="1"/>
  <c r="N727" i="36"/>
  <c r="G106" i="32"/>
  <c r="G110" i="32"/>
  <c r="N731" i="36"/>
  <c r="N544" i="36"/>
  <c r="N513" i="36"/>
  <c r="N518" i="36" s="1"/>
  <c r="N679" i="36" s="1"/>
  <c r="N717" i="36"/>
  <c r="H108" i="32"/>
  <c r="N610" i="36"/>
  <c r="N671" i="36" s="1"/>
  <c r="N607" i="36"/>
  <c r="N612" i="36" s="1"/>
  <c r="N693" i="36" s="1"/>
  <c r="N486" i="36"/>
  <c r="N667" i="36" s="1"/>
  <c r="N483" i="36"/>
  <c r="N488" i="36" s="1"/>
  <c r="N689" i="36" s="1"/>
  <c r="N450" i="36"/>
  <c r="N451" i="36" s="1"/>
  <c r="N456" i="36" s="1"/>
  <c r="N677" i="36" s="1"/>
  <c r="N444" i="36"/>
  <c r="N716" i="36"/>
  <c r="H107" i="32"/>
  <c r="N574" i="36" l="1"/>
  <c r="N636" i="36"/>
  <c r="N514" i="36"/>
  <c r="N519" i="36" s="1"/>
  <c r="N690" i="36" s="1"/>
  <c r="N740" i="36" s="1"/>
  <c r="G105" i="32"/>
  <c r="N726" i="36"/>
  <c r="I110" i="32"/>
  <c r="N705" i="36"/>
  <c r="N743" i="36"/>
  <c r="N728" i="36"/>
  <c r="G107" i="32"/>
  <c r="N702" i="36"/>
  <c r="I107" i="32"/>
  <c r="N719" i="36"/>
  <c r="H110" i="32"/>
  <c r="N549" i="36"/>
  <c r="N680" i="36" s="1"/>
  <c r="N545" i="36"/>
  <c r="N550" i="36" s="1"/>
  <c r="N691" i="36" s="1"/>
  <c r="N739" i="36"/>
  <c r="I106" i="32"/>
  <c r="N701" i="36"/>
  <c r="N455" i="36"/>
  <c r="N666" i="36" s="1"/>
  <c r="N452" i="36"/>
  <c r="N457" i="36" s="1"/>
  <c r="N688" i="36" s="1"/>
  <c r="N715" i="36"/>
  <c r="H106" i="32"/>
  <c r="N579" i="36" l="1"/>
  <c r="N670" i="36" s="1"/>
  <c r="N575" i="36"/>
  <c r="N637" i="36"/>
  <c r="N642" i="36" s="1"/>
  <c r="N683" i="36" s="1"/>
  <c r="N641" i="36"/>
  <c r="N672" i="36" s="1"/>
  <c r="N663" i="36" s="1"/>
  <c r="I105" i="32"/>
  <c r="N700" i="36"/>
  <c r="N738" i="36"/>
  <c r="H105" i="32"/>
  <c r="N741" i="36"/>
  <c r="N703" i="36"/>
  <c r="I108" i="32"/>
  <c r="Q61" i="4"/>
  <c r="R58" i="4" s="1"/>
  <c r="O9" i="40"/>
  <c r="J10" i="32"/>
  <c r="K10" i="32" s="1"/>
  <c r="J110" i="32"/>
  <c r="N757" i="36"/>
  <c r="J106" i="32"/>
  <c r="J6" i="32"/>
  <c r="K6" i="32" s="1"/>
  <c r="Q17" i="4"/>
  <c r="R14" i="4" s="1"/>
  <c r="N753" i="36"/>
  <c r="O5" i="40"/>
  <c r="N729" i="36"/>
  <c r="G108" i="32"/>
  <c r="J107" i="32"/>
  <c r="J7" i="32"/>
  <c r="K7" i="32" s="1"/>
  <c r="O6" i="40"/>
  <c r="N754" i="36"/>
  <c r="Q28" i="4"/>
  <c r="R24" i="4" s="1"/>
  <c r="N580" i="36" l="1"/>
  <c r="N681" i="36" s="1"/>
  <c r="N576" i="36"/>
  <c r="N581" i="36" s="1"/>
  <c r="N692" i="36" s="1"/>
  <c r="H109" i="32"/>
  <c r="N718" i="36"/>
  <c r="N638" i="36"/>
  <c r="N643" i="36" s="1"/>
  <c r="N694" i="36" s="1"/>
  <c r="N744" i="36" s="1"/>
  <c r="I111" i="32"/>
  <c r="N720" i="36"/>
  <c r="H111" i="32"/>
  <c r="N732" i="36"/>
  <c r="G111" i="32"/>
  <c r="R26" i="4"/>
  <c r="R29" i="41"/>
  <c r="R31" i="4"/>
  <c r="R27" i="4"/>
  <c r="R24" i="5" s="1"/>
  <c r="R29" i="4"/>
  <c r="R22" i="5"/>
  <c r="R60" i="4"/>
  <c r="R52" i="5" s="1"/>
  <c r="R32" i="41"/>
  <c r="R64" i="4"/>
  <c r="R59" i="4"/>
  <c r="R62" i="4"/>
  <c r="R50" i="5"/>
  <c r="R18" i="4"/>
  <c r="R16" i="4"/>
  <c r="R15" i="5" s="1"/>
  <c r="R13" i="5"/>
  <c r="R15" i="4"/>
  <c r="R28" i="41"/>
  <c r="R20" i="4"/>
  <c r="O4" i="40"/>
  <c r="J105" i="32"/>
  <c r="Q9" i="4"/>
  <c r="R7" i="4" s="1"/>
  <c r="N752" i="36"/>
  <c r="Q39" i="4"/>
  <c r="R35" i="4" s="1"/>
  <c r="Q43" i="4"/>
  <c r="J8" i="32"/>
  <c r="K8" i="32" s="1"/>
  <c r="O7" i="40"/>
  <c r="N755" i="36"/>
  <c r="J108" i="32"/>
  <c r="N704" i="36" l="1"/>
  <c r="N742" i="36"/>
  <c r="I109" i="32"/>
  <c r="G109" i="32"/>
  <c r="N730" i="36"/>
  <c r="N706" i="36"/>
  <c r="J11" i="32" s="1"/>
  <c r="K11" i="32" s="1"/>
  <c r="R8" i="4"/>
  <c r="R5" i="5"/>
  <c r="R10" i="4"/>
  <c r="R7" i="5" s="1"/>
  <c r="R8" i="5" s="1"/>
  <c r="R19" i="4"/>
  <c r="R18" i="5" s="1"/>
  <c r="R17" i="5"/>
  <c r="R25" i="5"/>
  <c r="O26" i="36"/>
  <c r="O494" i="36" s="1"/>
  <c r="R42" i="4"/>
  <c r="R30" i="41"/>
  <c r="R37" i="4"/>
  <c r="R31" i="41"/>
  <c r="R38" i="4"/>
  <c r="R33" i="5" s="1"/>
  <c r="R40" i="4"/>
  <c r="R31" i="5"/>
  <c r="O39" i="36"/>
  <c r="R14" i="5"/>
  <c r="O11" i="36" s="1"/>
  <c r="O464" i="36" s="1"/>
  <c r="O43" i="36"/>
  <c r="R51" i="5"/>
  <c r="O15" i="36" s="1"/>
  <c r="O588" i="36" s="1"/>
  <c r="R23" i="5"/>
  <c r="O12" i="36" s="1"/>
  <c r="O495" i="36" s="1"/>
  <c r="O40" i="36"/>
  <c r="R16" i="5"/>
  <c r="O25" i="36"/>
  <c r="O463" i="36" s="1"/>
  <c r="R54" i="5"/>
  <c r="R63" i="4"/>
  <c r="R55" i="5" s="1"/>
  <c r="O29" i="36"/>
  <c r="O587" i="36" s="1"/>
  <c r="R53" i="5"/>
  <c r="R30" i="4"/>
  <c r="R27" i="5" s="1"/>
  <c r="R26" i="5"/>
  <c r="J109" i="32" l="1"/>
  <c r="J9" i="32"/>
  <c r="K9" i="32" s="1"/>
  <c r="Q49" i="4"/>
  <c r="R46" i="4" s="1"/>
  <c r="N756" i="36"/>
  <c r="O8" i="40"/>
  <c r="O10" i="40"/>
  <c r="J111" i="32"/>
  <c r="Q72" i="4"/>
  <c r="R69" i="4" s="1"/>
  <c r="R71" i="4" s="1"/>
  <c r="R62" i="5" s="1"/>
  <c r="N758" i="36"/>
  <c r="O70" i="36"/>
  <c r="P16" i="40"/>
  <c r="O50" i="36"/>
  <c r="O87" i="36" s="1"/>
  <c r="O71" i="36"/>
  <c r="P17" i="40"/>
  <c r="O51" i="36"/>
  <c r="O88" i="36" s="1"/>
  <c r="R32" i="5"/>
  <c r="O13" i="36" s="1"/>
  <c r="O526" i="36" s="1"/>
  <c r="O41" i="36"/>
  <c r="O54" i="36"/>
  <c r="O91" i="36" s="1"/>
  <c r="O74" i="36"/>
  <c r="P20" i="40"/>
  <c r="R41" i="4"/>
  <c r="R36" i="5" s="1"/>
  <c r="R35" i="5"/>
  <c r="R9" i="5"/>
  <c r="R6" i="5"/>
  <c r="O10" i="36" s="1"/>
  <c r="O432" i="36" s="1"/>
  <c r="O38" i="36"/>
  <c r="O27" i="36"/>
  <c r="O525" i="36" s="1"/>
  <c r="R34" i="5"/>
  <c r="R52" i="4" l="1"/>
  <c r="R47" i="4"/>
  <c r="R50" i="4"/>
  <c r="R48" i="4"/>
  <c r="R42" i="5" s="1"/>
  <c r="R40" i="5"/>
  <c r="R75" i="4"/>
  <c r="R70" i="4"/>
  <c r="R60" i="5"/>
  <c r="O44" i="36" s="1"/>
  <c r="R73" i="4"/>
  <c r="R64" i="5" s="1"/>
  <c r="R33" i="41"/>
  <c r="R63" i="5"/>
  <c r="O30" i="36"/>
  <c r="O618" i="36" s="1"/>
  <c r="P15" i="40"/>
  <c r="O49" i="36"/>
  <c r="O81" i="36" s="1"/>
  <c r="O83" i="36" s="1"/>
  <c r="O99" i="36" s="1"/>
  <c r="O111" i="36" s="1"/>
  <c r="O69" i="36"/>
  <c r="P28" i="40"/>
  <c r="O155" i="36"/>
  <c r="O165" i="36" s="1"/>
  <c r="O159" i="36"/>
  <c r="O169" i="36" s="1"/>
  <c r="P32" i="40"/>
  <c r="O72" i="36"/>
  <c r="P18" i="40"/>
  <c r="O52" i="36"/>
  <c r="O89" i="36" s="1"/>
  <c r="O156" i="36"/>
  <c r="O166" i="36" s="1"/>
  <c r="P29" i="40"/>
  <c r="S47" i="41"/>
  <c r="O104" i="36"/>
  <c r="O100" i="36"/>
  <c r="S43" i="41"/>
  <c r="S44" i="41"/>
  <c r="O101" i="36"/>
  <c r="R44" i="5" l="1"/>
  <c r="R51" i="4"/>
  <c r="R45" i="5" s="1"/>
  <c r="R61" i="5"/>
  <c r="O16" i="36" s="1"/>
  <c r="O619" i="36" s="1"/>
  <c r="O28" i="36"/>
  <c r="O556" i="36" s="1"/>
  <c r="R43" i="5"/>
  <c r="O42" i="36"/>
  <c r="R41" i="5"/>
  <c r="O14" i="36" s="1"/>
  <c r="O557" i="36" s="1"/>
  <c r="R74" i="4"/>
  <c r="R65" i="5" s="1"/>
  <c r="O433" i="36"/>
  <c r="O430" i="36" s="1"/>
  <c r="P21" i="40"/>
  <c r="O55" i="36"/>
  <c r="O92" i="36" s="1"/>
  <c r="O75" i="36"/>
  <c r="O496" i="36"/>
  <c r="O493" i="36" s="1"/>
  <c r="O113" i="36"/>
  <c r="P30" i="40"/>
  <c r="O157" i="36"/>
  <c r="O167" i="36" s="1"/>
  <c r="O154" i="36"/>
  <c r="O164" i="36" s="1"/>
  <c r="P27" i="40"/>
  <c r="O112" i="36"/>
  <c r="O465" i="36"/>
  <c r="O462" i="36" s="1"/>
  <c r="O116" i="36"/>
  <c r="O589" i="36"/>
  <c r="O586" i="36" s="1"/>
  <c r="S45" i="41"/>
  <c r="O102" i="36"/>
  <c r="O73" i="36" l="1"/>
  <c r="O53" i="36"/>
  <c r="O90" i="36" s="1"/>
  <c r="P19" i="40"/>
  <c r="P33" i="40"/>
  <c r="O160" i="36"/>
  <c r="O170" i="36" s="1"/>
  <c r="S48" i="41"/>
  <c r="O105" i="36"/>
  <c r="O114" i="36"/>
  <c r="O527" i="36"/>
  <c r="O524" i="36" s="1"/>
  <c r="O103" i="36" l="1"/>
  <c r="S46" i="41"/>
  <c r="S49" i="41" s="1"/>
  <c r="O171" i="36"/>
  <c r="O175" i="36" s="1"/>
  <c r="O158" i="36"/>
  <c r="O168" i="36" s="1"/>
  <c r="P31" i="40"/>
  <c r="O620" i="36"/>
  <c r="O617" i="36" s="1"/>
  <c r="O117" i="36"/>
  <c r="O180" i="36"/>
  <c r="O179" i="36"/>
  <c r="O176" i="36"/>
  <c r="O177" i="36"/>
  <c r="S57" i="41" l="1"/>
  <c r="S69" i="41" s="1"/>
  <c r="S56" i="41"/>
  <c r="S68" i="41" s="1"/>
  <c r="S54" i="41"/>
  <c r="S66" i="41" s="1"/>
  <c r="S58" i="41"/>
  <c r="S70" i="41" s="1"/>
  <c r="S33" i="41" s="1"/>
  <c r="S13" i="41" s="1"/>
  <c r="S55" i="41"/>
  <c r="S67" i="41" s="1"/>
  <c r="S53" i="41"/>
  <c r="S65" i="41" s="1"/>
  <c r="O178" i="36"/>
  <c r="O214" i="36" s="1"/>
  <c r="O215" i="36" s="1"/>
  <c r="O181" i="36"/>
  <c r="O558" i="36"/>
  <c r="O555" i="36" s="1"/>
  <c r="O115" i="36"/>
  <c r="O118" i="36" s="1"/>
  <c r="O123" i="36" s="1"/>
  <c r="S75" i="41"/>
  <c r="S29" i="41"/>
  <c r="S9" i="41" s="1"/>
  <c r="S32" i="41"/>
  <c r="S12" i="41" s="1"/>
  <c r="S78" i="41"/>
  <c r="S79" i="41"/>
  <c r="S76" i="41"/>
  <c r="S30" i="41"/>
  <c r="S10" i="41" s="1"/>
  <c r="S31" i="41"/>
  <c r="S11" i="41" s="1"/>
  <c r="S77" i="41"/>
  <c r="S28" i="41"/>
  <c r="S8" i="41" s="1"/>
  <c r="S74" i="41"/>
  <c r="O138" i="36" l="1"/>
  <c r="O151" i="36" s="1"/>
  <c r="O135" i="36"/>
  <c r="O148" i="36" s="1"/>
  <c r="O133" i="36"/>
  <c r="O146" i="36" s="1"/>
  <c r="O132" i="36"/>
  <c r="O145" i="36" s="1"/>
  <c r="O152" i="36" s="1"/>
  <c r="O137" i="36"/>
  <c r="O150" i="36" s="1"/>
  <c r="O134" i="36"/>
  <c r="O147" i="36" s="1"/>
  <c r="O136" i="36"/>
  <c r="O149" i="36" s="1"/>
  <c r="O182" i="36"/>
  <c r="S107" i="41"/>
  <c r="S84" i="41"/>
  <c r="S86" i="41"/>
  <c r="S109" i="41"/>
  <c r="S108" i="41"/>
  <c r="S85" i="41"/>
  <c r="O219" i="36"/>
  <c r="O217" i="36"/>
  <c r="O232" i="36"/>
  <c r="O231" i="36"/>
  <c r="O229" i="36"/>
  <c r="O218" i="36"/>
  <c r="O220" i="36"/>
  <c r="O234" i="36"/>
  <c r="O221" i="36"/>
  <c r="O223" i="36"/>
  <c r="O233" i="36"/>
  <c r="O235" i="36"/>
  <c r="O230" i="36"/>
  <c r="S110" i="41"/>
  <c r="S87" i="41"/>
  <c r="S105" i="41"/>
  <c r="S82" i="41"/>
  <c r="S106" i="41"/>
  <c r="S83" i="41"/>
  <c r="O139" i="36" l="1"/>
  <c r="O141" i="36" s="1"/>
  <c r="O192" i="36"/>
  <c r="O202" i="36" s="1"/>
  <c r="O190" i="36"/>
  <c r="O194" i="36"/>
  <c r="O204" i="36" s="1"/>
  <c r="O195" i="36"/>
  <c r="O205" i="36" s="1"/>
  <c r="O196" i="36"/>
  <c r="O206" i="36" s="1"/>
  <c r="O193" i="36"/>
  <c r="O203" i="36" s="1"/>
  <c r="O191" i="36"/>
  <c r="O201" i="36" s="1"/>
  <c r="O239" i="36"/>
  <c r="O240" i="36" s="1"/>
  <c r="O258" i="36" s="1"/>
  <c r="S88" i="41"/>
  <c r="O254" i="36" l="1"/>
  <c r="O260" i="36"/>
  <c r="O257" i="36"/>
  <c r="O255" i="36"/>
  <c r="O200" i="36"/>
  <c r="O207" i="36" s="1"/>
  <c r="O197" i="36"/>
  <c r="O209" i="36" s="1"/>
  <c r="O222" i="36" s="1"/>
  <c r="O224" i="36" s="1"/>
  <c r="O226" i="36" s="1"/>
  <c r="O245" i="36" s="1"/>
  <c r="O249" i="36" s="1"/>
  <c r="O251" i="36" s="1"/>
  <c r="O242" i="36"/>
  <c r="O247" i="36"/>
  <c r="O248" i="36"/>
  <c r="O259" i="36"/>
  <c r="O244" i="36"/>
  <c r="O243" i="36"/>
  <c r="O246" i="36"/>
  <c r="O256" i="36"/>
  <c r="O264" i="36" l="1"/>
  <c r="O265" i="36" s="1"/>
  <c r="O285" i="36" s="1"/>
  <c r="O273" i="36" l="1"/>
  <c r="O283" i="36"/>
  <c r="O281" i="36"/>
  <c r="O272" i="36"/>
  <c r="O270" i="36"/>
  <c r="O269" i="36"/>
  <c r="O268" i="36"/>
  <c r="O280" i="36"/>
  <c r="O289" i="36" s="1"/>
  <c r="O290" i="36" s="1"/>
  <c r="O282" i="36"/>
  <c r="O279" i="36"/>
  <c r="O267" i="36"/>
  <c r="O274" i="36" s="1"/>
  <c r="O276" i="36" s="1"/>
  <c r="O284" i="36"/>
  <c r="O271" i="36"/>
  <c r="O298" i="36" l="1"/>
  <c r="O295" i="36"/>
  <c r="O294" i="36"/>
  <c r="O310" i="36"/>
  <c r="O296" i="36"/>
  <c r="O306" i="36"/>
  <c r="O297" i="36"/>
  <c r="O308" i="36"/>
  <c r="O307" i="36"/>
  <c r="O305" i="36"/>
  <c r="O293" i="36"/>
  <c r="O304" i="36"/>
  <c r="O309" i="36"/>
  <c r="O292" i="36"/>
  <c r="O314" i="36" l="1"/>
  <c r="O315" i="36" s="1"/>
  <c r="O299" i="36"/>
  <c r="O301" i="36" s="1"/>
  <c r="O318" i="36" l="1"/>
  <c r="O321" i="36"/>
  <c r="O322" i="36"/>
  <c r="O320" i="36"/>
  <c r="O331" i="36"/>
  <c r="O317" i="36"/>
  <c r="O330" i="36"/>
  <c r="O334" i="36"/>
  <c r="O333" i="36"/>
  <c r="O319" i="36"/>
  <c r="O329" i="36"/>
  <c r="O332" i="36"/>
  <c r="O335" i="36"/>
  <c r="O323" i="36"/>
  <c r="O339" i="36" l="1"/>
  <c r="O340" i="36" s="1"/>
  <c r="O358" i="36" s="1"/>
  <c r="O324" i="36"/>
  <c r="O326" i="36" s="1"/>
  <c r="O357" i="36" l="1"/>
  <c r="O342" i="36"/>
  <c r="O346" i="36"/>
  <c r="O355" i="36"/>
  <c r="O344" i="36"/>
  <c r="O360" i="36"/>
  <c r="O343" i="36"/>
  <c r="O356" i="36"/>
  <c r="O354" i="36"/>
  <c r="O348" i="36"/>
  <c r="O347" i="36"/>
  <c r="O359" i="36"/>
  <c r="O345" i="36"/>
  <c r="O349" i="36" l="1"/>
  <c r="O351" i="36" s="1"/>
  <c r="O364" i="36"/>
  <c r="O365" i="36" s="1"/>
  <c r="O380" i="36" s="1"/>
  <c r="O370" i="36" l="1"/>
  <c r="O393" i="36" s="1"/>
  <c r="O373" i="36"/>
  <c r="O396" i="36" s="1"/>
  <c r="O407" i="36" s="1"/>
  <c r="O372" i="36"/>
  <c r="O395" i="36" s="1"/>
  <c r="O406" i="36" s="1"/>
  <c r="O384" i="36"/>
  <c r="O383" i="36"/>
  <c r="O367" i="36"/>
  <c r="O390" i="36" s="1"/>
  <c r="O368" i="36"/>
  <c r="O391" i="36" s="1"/>
  <c r="O385" i="36"/>
  <c r="O382" i="36"/>
  <c r="O381" i="36"/>
  <c r="O379" i="36"/>
  <c r="O369" i="36"/>
  <c r="O392" i="36" s="1"/>
  <c r="O403" i="36" s="1"/>
  <c r="O371" i="36"/>
  <c r="O394" i="36" s="1"/>
  <c r="O423" i="36"/>
  <c r="O616" i="36" s="1"/>
  <c r="O623" i="36" s="1"/>
  <c r="O420" i="36"/>
  <c r="O523" i="36" s="1"/>
  <c r="O530" i="36" s="1"/>
  <c r="O404" i="36"/>
  <c r="O422" i="36" l="1"/>
  <c r="O585" i="36" s="1"/>
  <c r="O592" i="36" s="1"/>
  <c r="O596" i="36" s="1"/>
  <c r="O602" i="36" s="1"/>
  <c r="O374" i="36"/>
  <c r="O376" i="36" s="1"/>
  <c r="O419" i="36"/>
  <c r="O492" i="36" s="1"/>
  <c r="O499" i="36" s="1"/>
  <c r="O501" i="36" s="1"/>
  <c r="O401" i="36"/>
  <c r="O417" i="36"/>
  <c r="O429" i="36" s="1"/>
  <c r="O436" i="36" s="1"/>
  <c r="O405" i="36"/>
  <c r="O421" i="36"/>
  <c r="O554" i="36" s="1"/>
  <c r="O561" i="36" s="1"/>
  <c r="O626" i="36"/>
  <c r="O632" i="36" s="1"/>
  <c r="O625" i="36"/>
  <c r="O627" i="36"/>
  <c r="O633" i="36" s="1"/>
  <c r="O503" i="36"/>
  <c r="O509" i="36" s="1"/>
  <c r="O534" i="36"/>
  <c r="O540" i="36" s="1"/>
  <c r="O532" i="36"/>
  <c r="O533" i="36"/>
  <c r="O539" i="36" s="1"/>
  <c r="O595" i="36"/>
  <c r="O601" i="36" s="1"/>
  <c r="O594" i="36"/>
  <c r="O418" i="36"/>
  <c r="O461" i="36" s="1"/>
  <c r="O468" i="36" s="1"/>
  <c r="O397" i="36"/>
  <c r="O402" i="36"/>
  <c r="O502" i="36" l="1"/>
  <c r="O508" i="36" s="1"/>
  <c r="O565" i="36"/>
  <c r="O571" i="36" s="1"/>
  <c r="O564" i="36"/>
  <c r="O570" i="36" s="1"/>
  <c r="O563" i="36"/>
  <c r="O440" i="36"/>
  <c r="O447" i="36" s="1"/>
  <c r="O439" i="36"/>
  <c r="O446" i="36" s="1"/>
  <c r="O438" i="36"/>
  <c r="O628" i="36"/>
  <c r="O635" i="36" s="1"/>
  <c r="O631" i="36"/>
  <c r="O630" i="36" s="1"/>
  <c r="O470" i="36"/>
  <c r="O471" i="36"/>
  <c r="O477" i="36" s="1"/>
  <c r="O472" i="36"/>
  <c r="O478" i="36" s="1"/>
  <c r="O504" i="36"/>
  <c r="O511" i="36" s="1"/>
  <c r="O507" i="36"/>
  <c r="O506" i="36" s="1"/>
  <c r="O600" i="36"/>
  <c r="O599" i="36" s="1"/>
  <c r="O597" i="36"/>
  <c r="O604" i="36" s="1"/>
  <c r="O535" i="36"/>
  <c r="O542" i="36" s="1"/>
  <c r="O538" i="36"/>
  <c r="O537" i="36" s="1"/>
  <c r="O636" i="36" l="1"/>
  <c r="O641" i="36" s="1"/>
  <c r="O672" i="36" s="1"/>
  <c r="O720" i="36" s="1"/>
  <c r="O569" i="36"/>
  <c r="O568" i="36" s="1"/>
  <c r="O566" i="36"/>
  <c r="O573" i="36" s="1"/>
  <c r="O445" i="36"/>
  <c r="O441" i="36"/>
  <c r="O449" i="36" s="1"/>
  <c r="O543" i="36"/>
  <c r="O512" i="36"/>
  <c r="O605" i="36"/>
  <c r="O476" i="36"/>
  <c r="O475" i="36" s="1"/>
  <c r="O473" i="36"/>
  <c r="O480" i="36" s="1"/>
  <c r="O637" i="36" l="1"/>
  <c r="O642" i="36" s="1"/>
  <c r="O683" i="36" s="1"/>
  <c r="O732" i="36" s="1"/>
  <c r="O444" i="36"/>
  <c r="O450" i="36"/>
  <c r="O574" i="36"/>
  <c r="O575" i="36" s="1"/>
  <c r="O580" i="36" s="1"/>
  <c r="O681" i="36" s="1"/>
  <c r="O730" i="36" s="1"/>
  <c r="O517" i="36"/>
  <c r="O668" i="36" s="1"/>
  <c r="O716" i="36" s="1"/>
  <c r="O513" i="36"/>
  <c r="O610" i="36"/>
  <c r="O671" i="36" s="1"/>
  <c r="O719" i="36" s="1"/>
  <c r="O606" i="36"/>
  <c r="O548" i="36"/>
  <c r="O669" i="36" s="1"/>
  <c r="O717" i="36" s="1"/>
  <c r="O544" i="36"/>
  <c r="O481" i="36"/>
  <c r="O486" i="36" s="1"/>
  <c r="O667" i="36" s="1"/>
  <c r="O638" i="36" l="1"/>
  <c r="O643" i="36" s="1"/>
  <c r="O694" i="36" s="1"/>
  <c r="O744" i="36" s="1"/>
  <c r="O579" i="36"/>
  <c r="O670" i="36" s="1"/>
  <c r="O718" i="36" s="1"/>
  <c r="O576" i="36"/>
  <c r="O581" i="36" s="1"/>
  <c r="O692" i="36" s="1"/>
  <c r="O455" i="36"/>
  <c r="O666" i="36" s="1"/>
  <c r="O663" i="36" s="1"/>
  <c r="O451" i="36"/>
  <c r="O549" i="36"/>
  <c r="O680" i="36" s="1"/>
  <c r="O729" i="36" s="1"/>
  <c r="O545" i="36"/>
  <c r="O550" i="36" s="1"/>
  <c r="O691" i="36" s="1"/>
  <c r="O518" i="36"/>
  <c r="O679" i="36" s="1"/>
  <c r="O728" i="36" s="1"/>
  <c r="O514" i="36"/>
  <c r="O519" i="36" s="1"/>
  <c r="O690" i="36" s="1"/>
  <c r="O482" i="36"/>
  <c r="O487" i="36" s="1"/>
  <c r="O678" i="36" s="1"/>
  <c r="O727" i="36" s="1"/>
  <c r="O611" i="36"/>
  <c r="O682" i="36" s="1"/>
  <c r="O731" i="36" s="1"/>
  <c r="O607" i="36"/>
  <c r="O612" i="36" s="1"/>
  <c r="O693" i="36" s="1"/>
  <c r="O715" i="36"/>
  <c r="O483" i="36"/>
  <c r="O488" i="36" s="1"/>
  <c r="O689" i="36" s="1"/>
  <c r="O706" i="36" l="1"/>
  <c r="P10" i="40" s="1"/>
  <c r="O456" i="36"/>
  <c r="O677" i="36" s="1"/>
  <c r="O726" i="36" s="1"/>
  <c r="O452" i="36"/>
  <c r="O457" i="36" s="1"/>
  <c r="O688" i="36" s="1"/>
  <c r="O742" i="36"/>
  <c r="O704" i="36"/>
  <c r="O702" i="36"/>
  <c r="O740" i="36"/>
  <c r="O705" i="36"/>
  <c r="O743" i="36"/>
  <c r="O741" i="36"/>
  <c r="O703" i="36"/>
  <c r="O701" i="36"/>
  <c r="O739" i="36"/>
  <c r="O758" i="36" l="1"/>
  <c r="R72" i="4"/>
  <c r="S69" i="4" s="1"/>
  <c r="S70" i="4" s="1"/>
  <c r="R49" i="4"/>
  <c r="S46" i="4" s="1"/>
  <c r="P8" i="40"/>
  <c r="O756" i="36"/>
  <c r="O700" i="36"/>
  <c r="O738" i="36"/>
  <c r="P9" i="40"/>
  <c r="R61" i="4"/>
  <c r="S58" i="4" s="1"/>
  <c r="O757" i="36"/>
  <c r="O755" i="36"/>
  <c r="P7" i="40"/>
  <c r="R39" i="4"/>
  <c r="S35" i="4" s="1"/>
  <c r="O754" i="36"/>
  <c r="R28" i="4"/>
  <c r="S24" i="4" s="1"/>
  <c r="P6" i="40"/>
  <c r="P5" i="40"/>
  <c r="O753" i="36"/>
  <c r="R17" i="4"/>
  <c r="S14" i="4" s="1"/>
  <c r="S71" i="4" l="1"/>
  <c r="S62" i="5" s="1"/>
  <c r="P30" i="36" s="1"/>
  <c r="P618" i="36" s="1"/>
  <c r="S75" i="4"/>
  <c r="S73" i="4"/>
  <c r="S74" i="4" s="1"/>
  <c r="S65" i="5" s="1"/>
  <c r="S60" i="5"/>
  <c r="S61" i="5" s="1"/>
  <c r="P16" i="36" s="1"/>
  <c r="P619" i="36" s="1"/>
  <c r="S63" i="5"/>
  <c r="S52" i="4"/>
  <c r="S50" i="4"/>
  <c r="S40" i="5"/>
  <c r="S48" i="4"/>
  <c r="S42" i="5" s="1"/>
  <c r="S47" i="4"/>
  <c r="S64" i="5"/>
  <c r="R9" i="4"/>
  <c r="S7" i="4" s="1"/>
  <c r="P4" i="40"/>
  <c r="O752" i="36"/>
  <c r="P44" i="36"/>
  <c r="S31" i="4"/>
  <c r="S22" i="5"/>
  <c r="S27" i="4"/>
  <c r="S24" i="5" s="1"/>
  <c r="S29" i="4"/>
  <c r="S26" i="4"/>
  <c r="S38" i="4"/>
  <c r="S33" i="5" s="1"/>
  <c r="S40" i="4"/>
  <c r="S37" i="4"/>
  <c r="S42" i="4"/>
  <c r="S31" i="5"/>
  <c r="S62" i="4"/>
  <c r="S59" i="4"/>
  <c r="S64" i="4"/>
  <c r="S60" i="4"/>
  <c r="S52" i="5" s="1"/>
  <c r="S50" i="5"/>
  <c r="S16" i="4"/>
  <c r="S15" i="5" s="1"/>
  <c r="S13" i="5"/>
  <c r="S20" i="4"/>
  <c r="S15" i="4"/>
  <c r="S18" i="4"/>
  <c r="S44" i="5" l="1"/>
  <c r="S51" i="4"/>
  <c r="S45" i="5" s="1"/>
  <c r="Q21" i="40"/>
  <c r="P55" i="36"/>
  <c r="P92" i="36" s="1"/>
  <c r="P75" i="36"/>
  <c r="S10" i="4"/>
  <c r="S7" i="5" s="1"/>
  <c r="S8" i="5" s="1"/>
  <c r="S5" i="5"/>
  <c r="S8" i="4"/>
  <c r="P28" i="36"/>
  <c r="P556" i="36" s="1"/>
  <c r="S43" i="5"/>
  <c r="P42" i="36"/>
  <c r="S41" i="5"/>
  <c r="P14" i="36" s="1"/>
  <c r="P557" i="36" s="1"/>
  <c r="S54" i="5"/>
  <c r="S63" i="4"/>
  <c r="S55" i="5" s="1"/>
  <c r="P26" i="36"/>
  <c r="P494" i="36" s="1"/>
  <c r="S25" i="5"/>
  <c r="S53" i="5"/>
  <c r="P29" i="36"/>
  <c r="P587" i="36" s="1"/>
  <c r="S32" i="5"/>
  <c r="P13" i="36" s="1"/>
  <c r="P526" i="36" s="1"/>
  <c r="P41" i="36"/>
  <c r="P27" i="36"/>
  <c r="P525" i="36" s="1"/>
  <c r="S34" i="5"/>
  <c r="P40" i="36"/>
  <c r="S23" i="5"/>
  <c r="P12" i="36" s="1"/>
  <c r="P495" i="36" s="1"/>
  <c r="S26" i="5"/>
  <c r="S30" i="4"/>
  <c r="S27" i="5" s="1"/>
  <c r="S51" i="5"/>
  <c r="P15" i="36" s="1"/>
  <c r="P588" i="36" s="1"/>
  <c r="P43" i="36"/>
  <c r="S41" i="4"/>
  <c r="S36" i="5" s="1"/>
  <c r="S35" i="5"/>
  <c r="S14" i="5"/>
  <c r="P11" i="36" s="1"/>
  <c r="P464" i="36" s="1"/>
  <c r="P39" i="36"/>
  <c r="S17" i="5"/>
  <c r="S19" i="4"/>
  <c r="S18" i="5" s="1"/>
  <c r="S16" i="5"/>
  <c r="P25" i="36"/>
  <c r="P463" i="36" s="1"/>
  <c r="T48" i="41" l="1"/>
  <c r="P105" i="36"/>
  <c r="P73" i="36"/>
  <c r="P53" i="36"/>
  <c r="P90" i="36" s="1"/>
  <c r="Q19" i="40"/>
  <c r="S9" i="5"/>
  <c r="P38" i="36"/>
  <c r="S6" i="5"/>
  <c r="P10" i="36" s="1"/>
  <c r="P432" i="36" s="1"/>
  <c r="P160" i="36"/>
  <c r="P170" i="36" s="1"/>
  <c r="Q33" i="40"/>
  <c r="Q17" i="40"/>
  <c r="P51" i="36"/>
  <c r="P88" i="36" s="1"/>
  <c r="P71" i="36"/>
  <c r="Q20" i="40"/>
  <c r="P54" i="36"/>
  <c r="P91" i="36" s="1"/>
  <c r="P74" i="36"/>
  <c r="P72" i="36"/>
  <c r="Q18" i="40"/>
  <c r="P52" i="36"/>
  <c r="P89" i="36" s="1"/>
  <c r="P50" i="36"/>
  <c r="P87" i="36" s="1"/>
  <c r="P70" i="36"/>
  <c r="Q16" i="40"/>
  <c r="T46" i="41" l="1"/>
  <c r="P103" i="36"/>
  <c r="Q15" i="40"/>
  <c r="P69" i="36"/>
  <c r="P49" i="36"/>
  <c r="P81" i="36" s="1"/>
  <c r="P83" i="36" s="1"/>
  <c r="P99" i="36" s="1"/>
  <c r="P433" i="36" s="1"/>
  <c r="P430" i="36" s="1"/>
  <c r="P158" i="36"/>
  <c r="P168" i="36" s="1"/>
  <c r="Q31" i="40"/>
  <c r="P117" i="36"/>
  <c r="P620" i="36"/>
  <c r="P617" i="36" s="1"/>
  <c r="Q32" i="40"/>
  <c r="P159" i="36"/>
  <c r="P169" i="36" s="1"/>
  <c r="P157" i="36"/>
  <c r="P167" i="36" s="1"/>
  <c r="Q30" i="40"/>
  <c r="Q29" i="40"/>
  <c r="P156" i="36"/>
  <c r="P166" i="36" s="1"/>
  <c r="P101" i="36"/>
  <c r="T44" i="41"/>
  <c r="P102" i="36"/>
  <c r="T45" i="41"/>
  <c r="P104" i="36"/>
  <c r="T47" i="41"/>
  <c r="P155" i="36"/>
  <c r="P165" i="36" s="1"/>
  <c r="Q28" i="40"/>
  <c r="T43" i="41"/>
  <c r="P100" i="36"/>
  <c r="P111" i="36"/>
  <c r="Q27" i="40" l="1"/>
  <c r="P154" i="36"/>
  <c r="P164" i="36" s="1"/>
  <c r="P171" i="36" s="1"/>
  <c r="P180" i="36" s="1"/>
  <c r="P115" i="36"/>
  <c r="P558" i="36"/>
  <c r="P555" i="36" s="1"/>
  <c r="P116" i="36"/>
  <c r="P589" i="36"/>
  <c r="P586" i="36" s="1"/>
  <c r="P113" i="36"/>
  <c r="P496" i="36"/>
  <c r="P493" i="36" s="1"/>
  <c r="P527" i="36"/>
  <c r="P524" i="36" s="1"/>
  <c r="P114" i="36"/>
  <c r="P465" i="36"/>
  <c r="P462" i="36" s="1"/>
  <c r="P112" i="36"/>
  <c r="T49" i="41"/>
  <c r="T53" i="41" s="1"/>
  <c r="T65" i="41" s="1"/>
  <c r="P118" i="36" l="1"/>
  <c r="P123" i="36" s="1"/>
  <c r="P132" i="36" s="1"/>
  <c r="P145" i="36" s="1"/>
  <c r="P176" i="36"/>
  <c r="P181" i="36"/>
  <c r="P178" i="36"/>
  <c r="P179" i="36"/>
  <c r="P175" i="36"/>
  <c r="P177" i="36"/>
  <c r="T28" i="41"/>
  <c r="T8" i="41" s="1"/>
  <c r="T74" i="41"/>
  <c r="T57" i="41"/>
  <c r="T69" i="41" s="1"/>
  <c r="T54" i="41"/>
  <c r="T66" i="41" s="1"/>
  <c r="T55" i="41"/>
  <c r="T67" i="41" s="1"/>
  <c r="T56" i="41"/>
  <c r="T68" i="41" s="1"/>
  <c r="T58" i="41"/>
  <c r="T70" i="41" s="1"/>
  <c r="P135" i="36"/>
  <c r="P148" i="36" s="1"/>
  <c r="P138" i="36"/>
  <c r="P151" i="36" s="1"/>
  <c r="P134" i="36"/>
  <c r="P147" i="36" s="1"/>
  <c r="P136" i="36"/>
  <c r="P149" i="36" s="1"/>
  <c r="P137" i="36"/>
  <c r="P150" i="36" s="1"/>
  <c r="P133" i="36"/>
  <c r="P146" i="36" s="1"/>
  <c r="P214" i="36" l="1"/>
  <c r="P215" i="36" s="1"/>
  <c r="P232" i="36" s="1"/>
  <c r="P182" i="36"/>
  <c r="T75" i="41"/>
  <c r="T29" i="41"/>
  <c r="T9" i="41" s="1"/>
  <c r="T33" i="41"/>
  <c r="T13" i="41" s="1"/>
  <c r="T79" i="41"/>
  <c r="T78" i="41"/>
  <c r="T32" i="41"/>
  <c r="T12" i="41" s="1"/>
  <c r="T77" i="41"/>
  <c r="T31" i="41"/>
  <c r="T11" i="41" s="1"/>
  <c r="T82" i="41"/>
  <c r="T105" i="41"/>
  <c r="T76" i="41"/>
  <c r="T30" i="41"/>
  <c r="T10" i="41" s="1"/>
  <c r="P152" i="36"/>
  <c r="P139" i="36"/>
  <c r="P141" i="36" s="1"/>
  <c r="P233" i="36" l="1"/>
  <c r="P217" i="36"/>
  <c r="P222" i="36"/>
  <c r="P219" i="36"/>
  <c r="P218" i="36"/>
  <c r="P229" i="36"/>
  <c r="P230" i="36"/>
  <c r="P234" i="36"/>
  <c r="P239" i="36" s="1"/>
  <c r="P240" i="36" s="1"/>
  <c r="P235" i="36"/>
  <c r="P223" i="36"/>
  <c r="P231" i="36"/>
  <c r="P221" i="36"/>
  <c r="T110" i="41"/>
  <c r="T87" i="41"/>
  <c r="T107" i="41"/>
  <c r="T84" i="41"/>
  <c r="T108" i="41"/>
  <c r="T85" i="41"/>
  <c r="T86" i="41"/>
  <c r="T109" i="41"/>
  <c r="T106" i="41"/>
  <c r="T83" i="41"/>
  <c r="P190" i="36"/>
  <c r="P195" i="36"/>
  <c r="P205" i="36" s="1"/>
  <c r="P191" i="36"/>
  <c r="P201" i="36" s="1"/>
  <c r="P196" i="36"/>
  <c r="P206" i="36" s="1"/>
  <c r="P193" i="36"/>
  <c r="P203" i="36" s="1"/>
  <c r="P192" i="36"/>
  <c r="P202" i="36" s="1"/>
  <c r="P194" i="36"/>
  <c r="P204" i="36" s="1"/>
  <c r="T88" i="41" l="1"/>
  <c r="P246" i="36"/>
  <c r="P255" i="36"/>
  <c r="P260" i="36"/>
  <c r="P243" i="36"/>
  <c r="P254" i="36"/>
  <c r="P244" i="36"/>
  <c r="P248" i="36"/>
  <c r="P257" i="36"/>
  <c r="P258" i="36"/>
  <c r="P242" i="36"/>
  <c r="P259" i="36"/>
  <c r="P245" i="36"/>
  <c r="P256" i="36"/>
  <c r="P197" i="36"/>
  <c r="P209" i="36" s="1"/>
  <c r="P220" i="36" s="1"/>
  <c r="P224" i="36" s="1"/>
  <c r="P226" i="36" s="1"/>
  <c r="P247" i="36" s="1"/>
  <c r="P200" i="36"/>
  <c r="P207" i="36" s="1"/>
  <c r="P249" i="36" l="1"/>
  <c r="P251" i="36" s="1"/>
  <c r="P264" i="36"/>
  <c r="P265" i="36" s="1"/>
  <c r="P279" i="36" l="1"/>
  <c r="P280" i="36"/>
  <c r="P284" i="36"/>
  <c r="P282" i="36"/>
  <c r="P270" i="36"/>
  <c r="P281" i="36"/>
  <c r="P285" i="36"/>
  <c r="P268" i="36"/>
  <c r="P267" i="36"/>
  <c r="P283" i="36"/>
  <c r="P271" i="36"/>
  <c r="P273" i="36"/>
  <c r="P269" i="36"/>
  <c r="P272" i="36"/>
  <c r="P274" i="36" l="1"/>
  <c r="P276" i="36" s="1"/>
  <c r="P289" i="36"/>
  <c r="P290" i="36" s="1"/>
  <c r="P307" i="36" l="1"/>
  <c r="P308" i="36"/>
  <c r="P310" i="36"/>
  <c r="P304" i="36"/>
  <c r="P292" i="36"/>
  <c r="P309" i="36"/>
  <c r="P295" i="36"/>
  <c r="P298" i="36"/>
  <c r="P305" i="36"/>
  <c r="P306" i="36"/>
  <c r="P296" i="36"/>
  <c r="P294" i="36"/>
  <c r="P297" i="36"/>
  <c r="P293" i="36"/>
  <c r="P314" i="36" l="1"/>
  <c r="P315" i="36" s="1"/>
  <c r="P299" i="36"/>
  <c r="P301" i="36" s="1"/>
  <c r="P335" i="36" l="1"/>
  <c r="P329" i="36"/>
  <c r="P321" i="36"/>
  <c r="P331" i="36"/>
  <c r="P333" i="36"/>
  <c r="P322" i="36"/>
  <c r="P323" i="36"/>
  <c r="P320" i="36"/>
  <c r="P317" i="36"/>
  <c r="P319" i="36"/>
  <c r="P330" i="36"/>
  <c r="P332" i="36"/>
  <c r="P334" i="36"/>
  <c r="P318" i="36"/>
  <c r="P339" i="36" l="1"/>
  <c r="P340" i="36" s="1"/>
  <c r="P324" i="36"/>
  <c r="P326" i="36" s="1"/>
  <c r="P348" i="36" l="1"/>
  <c r="P344" i="36"/>
  <c r="P347" i="36"/>
  <c r="P342" i="36"/>
  <c r="P355" i="36"/>
  <c r="P357" i="36"/>
  <c r="P346" i="36"/>
  <c r="P345" i="36"/>
  <c r="P343" i="36"/>
  <c r="P356" i="36"/>
  <c r="P359" i="36"/>
  <c r="P354" i="36"/>
  <c r="P360" i="36"/>
  <c r="P358" i="36"/>
  <c r="P364" i="36" l="1"/>
  <c r="P365" i="36" s="1"/>
  <c r="P367" i="36" s="1"/>
  <c r="P390" i="36" s="1"/>
  <c r="P349" i="36"/>
  <c r="P351" i="36" s="1"/>
  <c r="P368" i="36" l="1"/>
  <c r="P391" i="36" s="1"/>
  <c r="P418" i="36" s="1"/>
  <c r="P461" i="36" s="1"/>
  <c r="P468" i="36" s="1"/>
  <c r="P471" i="36" s="1"/>
  <c r="P477" i="36" s="1"/>
  <c r="P385" i="36"/>
  <c r="P369" i="36"/>
  <c r="P392" i="36" s="1"/>
  <c r="P403" i="36" s="1"/>
  <c r="P381" i="36"/>
  <c r="P383" i="36"/>
  <c r="P382" i="36"/>
  <c r="P380" i="36"/>
  <c r="P370" i="36"/>
  <c r="P393" i="36" s="1"/>
  <c r="P379" i="36"/>
  <c r="P384" i="36"/>
  <c r="P372" i="36"/>
  <c r="P395" i="36" s="1"/>
  <c r="P422" i="36" s="1"/>
  <c r="P585" i="36" s="1"/>
  <c r="P592" i="36" s="1"/>
  <c r="P594" i="36" s="1"/>
  <c r="P373" i="36"/>
  <c r="P396" i="36" s="1"/>
  <c r="P371" i="36"/>
  <c r="P394" i="36" s="1"/>
  <c r="P417" i="36"/>
  <c r="P429" i="36" s="1"/>
  <c r="P436" i="36" s="1"/>
  <c r="P401" i="36"/>
  <c r="P470" i="36" l="1"/>
  <c r="P402" i="36"/>
  <c r="P596" i="36"/>
  <c r="P602" i="36" s="1"/>
  <c r="P406" i="36"/>
  <c r="P421" i="36"/>
  <c r="P554" i="36" s="1"/>
  <c r="P561" i="36" s="1"/>
  <c r="P405" i="36"/>
  <c r="P472" i="36"/>
  <c r="P478" i="36" s="1"/>
  <c r="P595" i="36"/>
  <c r="P601" i="36" s="1"/>
  <c r="P374" i="36"/>
  <c r="P376" i="36" s="1"/>
  <c r="P423" i="36"/>
  <c r="P616" i="36" s="1"/>
  <c r="P623" i="36" s="1"/>
  <c r="P407" i="36"/>
  <c r="P404" i="36"/>
  <c r="P420" i="36"/>
  <c r="P523" i="36" s="1"/>
  <c r="P530" i="36" s="1"/>
  <c r="P397" i="36"/>
  <c r="P419" i="36"/>
  <c r="P492" i="36" s="1"/>
  <c r="P499" i="36" s="1"/>
  <c r="P503" i="36" s="1"/>
  <c r="P509" i="36" s="1"/>
  <c r="P597" i="36"/>
  <c r="P604" i="36" s="1"/>
  <c r="P600" i="36"/>
  <c r="P440" i="36"/>
  <c r="P447" i="36" s="1"/>
  <c r="P438" i="36"/>
  <c r="P439" i="36"/>
  <c r="P476" i="36"/>
  <c r="P473" i="36" l="1"/>
  <c r="P480" i="36" s="1"/>
  <c r="P481" i="36" s="1"/>
  <c r="P486" i="36" s="1"/>
  <c r="P667" i="36" s="1"/>
  <c r="P715" i="36" s="1"/>
  <c r="P599" i="36"/>
  <c r="P533" i="36"/>
  <c r="P539" i="36" s="1"/>
  <c r="P534" i="36"/>
  <c r="P540" i="36" s="1"/>
  <c r="P532" i="36"/>
  <c r="P564" i="36"/>
  <c r="P570" i="36" s="1"/>
  <c r="P563" i="36"/>
  <c r="P565" i="36"/>
  <c r="P571" i="36" s="1"/>
  <c r="P502" i="36"/>
  <c r="P508" i="36" s="1"/>
  <c r="P501" i="36"/>
  <c r="P475" i="36"/>
  <c r="P627" i="36"/>
  <c r="P633" i="36" s="1"/>
  <c r="P626" i="36"/>
  <c r="P632" i="36" s="1"/>
  <c r="P625" i="36"/>
  <c r="P605" i="36"/>
  <c r="P610" i="36" s="1"/>
  <c r="P671" i="36" s="1"/>
  <c r="P719" i="36" s="1"/>
  <c r="P441" i="36"/>
  <c r="P449" i="36" s="1"/>
  <c r="P445" i="36"/>
  <c r="P446" i="36"/>
  <c r="P631" i="36" l="1"/>
  <c r="P630" i="36" s="1"/>
  <c r="P628" i="36"/>
  <c r="P635" i="36" s="1"/>
  <c r="P504" i="36"/>
  <c r="P511" i="36" s="1"/>
  <c r="P507" i="36"/>
  <c r="P506" i="36" s="1"/>
  <c r="P535" i="36"/>
  <c r="P542" i="36" s="1"/>
  <c r="P538" i="36"/>
  <c r="P537" i="36" s="1"/>
  <c r="P569" i="36"/>
  <c r="P568" i="36" s="1"/>
  <c r="P566" i="36"/>
  <c r="P573" i="36" s="1"/>
  <c r="P444" i="36"/>
  <c r="P450" i="36"/>
  <c r="P455" i="36" s="1"/>
  <c r="P666" i="36" s="1"/>
  <c r="P482" i="36"/>
  <c r="P606" i="36"/>
  <c r="P611" i="36" s="1"/>
  <c r="P682" i="36" s="1"/>
  <c r="P731" i="36" s="1"/>
  <c r="P543" i="36" l="1"/>
  <c r="P548" i="36" s="1"/>
  <c r="P669" i="36" s="1"/>
  <c r="P717" i="36" s="1"/>
  <c r="P512" i="36"/>
  <c r="P517" i="36" s="1"/>
  <c r="P668" i="36" s="1"/>
  <c r="P716" i="36" s="1"/>
  <c r="P574" i="36"/>
  <c r="P636" i="36"/>
  <c r="P487" i="36"/>
  <c r="P678" i="36" s="1"/>
  <c r="P727" i="36" s="1"/>
  <c r="P483" i="36"/>
  <c r="P488" i="36" s="1"/>
  <c r="P689" i="36" s="1"/>
  <c r="P451" i="36"/>
  <c r="P456" i="36" s="1"/>
  <c r="P677" i="36" s="1"/>
  <c r="P726" i="36" s="1"/>
  <c r="P607" i="36"/>
  <c r="P612" i="36" s="1"/>
  <c r="P693" i="36" s="1"/>
  <c r="P544" i="36" l="1"/>
  <c r="P549" i="36" s="1"/>
  <c r="P680" i="36" s="1"/>
  <c r="P729" i="36" s="1"/>
  <c r="P513" i="36"/>
  <c r="P641" i="36"/>
  <c r="P672" i="36" s="1"/>
  <c r="P720" i="36" s="1"/>
  <c r="P637" i="36"/>
  <c r="P642" i="36" s="1"/>
  <c r="P683" i="36" s="1"/>
  <c r="P732" i="36" s="1"/>
  <c r="P579" i="36"/>
  <c r="P670" i="36" s="1"/>
  <c r="P575" i="36"/>
  <c r="P743" i="36"/>
  <c r="P705" i="36"/>
  <c r="P701" i="36"/>
  <c r="P739" i="36"/>
  <c r="P452" i="36"/>
  <c r="P457" i="36" s="1"/>
  <c r="P688" i="36" s="1"/>
  <c r="P545" i="36" l="1"/>
  <c r="P550" i="36" s="1"/>
  <c r="P691" i="36" s="1"/>
  <c r="P741" i="36" s="1"/>
  <c r="P518" i="36"/>
  <c r="P679" i="36" s="1"/>
  <c r="P728" i="36" s="1"/>
  <c r="P514" i="36"/>
  <c r="P519" i="36" s="1"/>
  <c r="P690" i="36" s="1"/>
  <c r="P718" i="36"/>
  <c r="P663" i="36"/>
  <c r="P638" i="36"/>
  <c r="P643" i="36" s="1"/>
  <c r="P694" i="36" s="1"/>
  <c r="P580" i="36"/>
  <c r="P681" i="36" s="1"/>
  <c r="P730" i="36" s="1"/>
  <c r="P576" i="36"/>
  <c r="P581" i="36" s="1"/>
  <c r="P692" i="36" s="1"/>
  <c r="Q5" i="40"/>
  <c r="S17" i="4"/>
  <c r="T14" i="4" s="1"/>
  <c r="P753" i="36"/>
  <c r="Q9" i="40"/>
  <c r="S61" i="4"/>
  <c r="T58" i="4" s="1"/>
  <c r="P757" i="36"/>
  <c r="P738" i="36"/>
  <c r="P700" i="36"/>
  <c r="P703" i="36" l="1"/>
  <c r="P740" i="36"/>
  <c r="P702" i="36"/>
  <c r="P744" i="36"/>
  <c r="P706" i="36"/>
  <c r="P704" i="36"/>
  <c r="P742" i="36"/>
  <c r="Q4" i="40"/>
  <c r="S9" i="4"/>
  <c r="T7" i="4" s="1"/>
  <c r="P752" i="36"/>
  <c r="T50" i="5"/>
  <c r="T64" i="4"/>
  <c r="T62" i="4"/>
  <c r="T59" i="4"/>
  <c r="T60" i="4"/>
  <c r="T52" i="5" s="1"/>
  <c r="T20" i="4"/>
  <c r="T16" i="4"/>
  <c r="T15" i="5" s="1"/>
  <c r="T18" i="4"/>
  <c r="T15" i="4"/>
  <c r="T13" i="5"/>
  <c r="Q7" i="40" l="1"/>
  <c r="S39" i="4"/>
  <c r="T35" i="4" s="1"/>
  <c r="P755" i="36"/>
  <c r="Q6" i="40"/>
  <c r="S28" i="4"/>
  <c r="T24" i="4" s="1"/>
  <c r="P754" i="36"/>
  <c r="P758" i="36"/>
  <c r="Q10" i="40"/>
  <c r="S72" i="4"/>
  <c r="T69" i="4" s="1"/>
  <c r="P756" i="36"/>
  <c r="S49" i="4"/>
  <c r="T46" i="4" s="1"/>
  <c r="Q8" i="40"/>
  <c r="T17" i="5"/>
  <c r="T19" i="4"/>
  <c r="T18" i="5" s="1"/>
  <c r="Q25" i="36"/>
  <c r="Q463" i="36" s="1"/>
  <c r="T16" i="5"/>
  <c r="T63" i="4"/>
  <c r="T55" i="5" s="1"/>
  <c r="T54" i="5"/>
  <c r="T14" i="5"/>
  <c r="Q11" i="36" s="1"/>
  <c r="Q464" i="36" s="1"/>
  <c r="Q39" i="36"/>
  <c r="T53" i="5"/>
  <c r="Q29" i="36"/>
  <c r="Q587" i="36" s="1"/>
  <c r="T51" i="5"/>
  <c r="Q15" i="36" s="1"/>
  <c r="Q588" i="36" s="1"/>
  <c r="Q43" i="36"/>
  <c r="T10" i="4"/>
  <c r="T7" i="5" s="1"/>
  <c r="T8" i="5" s="1"/>
  <c r="T5" i="5"/>
  <c r="T8" i="4"/>
  <c r="T42" i="4" l="1"/>
  <c r="T38" i="4"/>
  <c r="T33" i="5" s="1"/>
  <c r="T31" i="5"/>
  <c r="T40" i="4"/>
  <c r="T37" i="4"/>
  <c r="T27" i="4"/>
  <c r="T24" i="5" s="1"/>
  <c r="T26" i="4"/>
  <c r="T31" i="4"/>
  <c r="T22" i="5"/>
  <c r="T29" i="4"/>
  <c r="T75" i="4"/>
  <c r="T70" i="4"/>
  <c r="T60" i="5"/>
  <c r="T73" i="4"/>
  <c r="T71" i="4"/>
  <c r="T62" i="5" s="1"/>
  <c r="T50" i="4"/>
  <c r="T52" i="4"/>
  <c r="T47" i="4"/>
  <c r="T40" i="5"/>
  <c r="T48" i="4"/>
  <c r="T42" i="5" s="1"/>
  <c r="Q74" i="36"/>
  <c r="Q54" i="36"/>
  <c r="Q91" i="36" s="1"/>
  <c r="R20" i="40"/>
  <c r="Q50" i="36"/>
  <c r="Q87" i="36" s="1"/>
  <c r="R16" i="40"/>
  <c r="Q70" i="36"/>
  <c r="T6" i="5"/>
  <c r="Q10" i="36" s="1"/>
  <c r="Q432" i="36" s="1"/>
  <c r="T9" i="5"/>
  <c r="Q38" i="36"/>
  <c r="T35" i="5" l="1"/>
  <c r="T41" i="4"/>
  <c r="T36" i="5" s="1"/>
  <c r="T32" i="5"/>
  <c r="Q13" i="36" s="1"/>
  <c r="Q526" i="36" s="1"/>
  <c r="Q41" i="36"/>
  <c r="Q27" i="36"/>
  <c r="Q525" i="36" s="1"/>
  <c r="T34" i="5"/>
  <c r="Q40" i="36"/>
  <c r="T23" i="5"/>
  <c r="Q12" i="36" s="1"/>
  <c r="Q495" i="36" s="1"/>
  <c r="T30" i="4"/>
  <c r="T27" i="5" s="1"/>
  <c r="T26" i="5"/>
  <c r="T25" i="5"/>
  <c r="Q26" i="36"/>
  <c r="Q494" i="36" s="1"/>
  <c r="T64" i="5"/>
  <c r="T74" i="4"/>
  <c r="T65" i="5" s="1"/>
  <c r="T61" i="5"/>
  <c r="Q16" i="36" s="1"/>
  <c r="Q619" i="36" s="1"/>
  <c r="Q44" i="36"/>
  <c r="Q28" i="36"/>
  <c r="Q556" i="36" s="1"/>
  <c r="T43" i="5"/>
  <c r="T44" i="5"/>
  <c r="T51" i="4"/>
  <c r="T45" i="5" s="1"/>
  <c r="Q42" i="36"/>
  <c r="T41" i="5"/>
  <c r="Q14" i="36" s="1"/>
  <c r="Q557" i="36" s="1"/>
  <c r="T63" i="5"/>
  <c r="Q30" i="36"/>
  <c r="Q618" i="36" s="1"/>
  <c r="Q100" i="36"/>
  <c r="U43" i="41"/>
  <c r="Q49" i="36"/>
  <c r="Q81" i="36" s="1"/>
  <c r="Q83" i="36" s="1"/>
  <c r="R15" i="40"/>
  <c r="Q69" i="36"/>
  <c r="R32" i="40"/>
  <c r="Q159" i="36"/>
  <c r="R28" i="40"/>
  <c r="Q155" i="36"/>
  <c r="Q165" i="36" s="1"/>
  <c r="U47" i="41"/>
  <c r="Q104" i="36"/>
  <c r="Q52" i="36" l="1"/>
  <c r="Q89" i="36" s="1"/>
  <c r="Q72" i="36"/>
  <c r="R18" i="40"/>
  <c r="R17" i="40"/>
  <c r="Q71" i="36"/>
  <c r="Q51" i="36"/>
  <c r="Q88" i="36" s="1"/>
  <c r="Q75" i="36"/>
  <c r="R21" i="40"/>
  <c r="Q55" i="36"/>
  <c r="Q92" i="36" s="1"/>
  <c r="Q73" i="36"/>
  <c r="Q53" i="36"/>
  <c r="Q90" i="36" s="1"/>
  <c r="R19" i="40"/>
  <c r="Q169" i="36"/>
  <c r="Q99" i="36"/>
  <c r="Q116" i="36"/>
  <c r="Q589" i="36"/>
  <c r="R27" i="40"/>
  <c r="Q154" i="36"/>
  <c r="Q164" i="36" s="1"/>
  <c r="Q465" i="36"/>
  <c r="Q112" i="36"/>
  <c r="R30" i="40" l="1"/>
  <c r="Q157" i="36"/>
  <c r="Q167" i="36" s="1"/>
  <c r="U45" i="41"/>
  <c r="Q102" i="36"/>
  <c r="Q101" i="36"/>
  <c r="U44" i="41"/>
  <c r="Q156" i="36"/>
  <c r="Q166" i="36" s="1"/>
  <c r="R29" i="40"/>
  <c r="Q158" i="36"/>
  <c r="Q168" i="36" s="1"/>
  <c r="R31" i="40"/>
  <c r="U48" i="41"/>
  <c r="Q105" i="36"/>
  <c r="U46" i="41"/>
  <c r="Q103" i="36"/>
  <c r="R33" i="40"/>
  <c r="Q160" i="36"/>
  <c r="Q170" i="36" s="1"/>
  <c r="Q171" i="36" s="1"/>
  <c r="Q586" i="36"/>
  <c r="Q462" i="36"/>
  <c r="Q111" i="36"/>
  <c r="Q433" i="36"/>
  <c r="Q430" i="36" s="1"/>
  <c r="Q527" i="36" l="1"/>
  <c r="Q524" i="36" s="1"/>
  <c r="Q114" i="36"/>
  <c r="U49" i="41"/>
  <c r="U57" i="41" s="1"/>
  <c r="U69" i="41" s="1"/>
  <c r="Q113" i="36"/>
  <c r="Q496" i="36"/>
  <c r="Q493" i="36" s="1"/>
  <c r="Q180" i="36"/>
  <c r="Q178" i="36"/>
  <c r="Q117" i="36"/>
  <c r="Q620" i="36"/>
  <c r="Q617" i="36" s="1"/>
  <c r="Q175" i="36"/>
  <c r="Q558" i="36"/>
  <c r="Q555" i="36" s="1"/>
  <c r="Q115" i="36"/>
  <c r="Q179" i="36"/>
  <c r="Q181" i="36"/>
  <c r="Q177" i="36"/>
  <c r="Q176" i="36"/>
  <c r="U53" i="41" l="1"/>
  <c r="U65" i="41" s="1"/>
  <c r="U54" i="41"/>
  <c r="U66" i="41" s="1"/>
  <c r="U29" i="41" s="1"/>
  <c r="U9" i="41" s="1"/>
  <c r="U32" i="41"/>
  <c r="U12" i="41" s="1"/>
  <c r="U78" i="41"/>
  <c r="Q118" i="36"/>
  <c r="Q123" i="36" s="1"/>
  <c r="Q132" i="36" s="1"/>
  <c r="Q145" i="36" s="1"/>
  <c r="U55" i="41"/>
  <c r="U67" i="41" s="1"/>
  <c r="U56" i="41"/>
  <c r="U68" i="41" s="1"/>
  <c r="U58" i="41"/>
  <c r="U70" i="41" s="1"/>
  <c r="U75" i="41"/>
  <c r="U106" i="41" s="1"/>
  <c r="Q214" i="36"/>
  <c r="Q215" i="36" s="1"/>
  <c r="Q229" i="36" s="1"/>
  <c r="Q182" i="36"/>
  <c r="U86" i="41"/>
  <c r="U109" i="41"/>
  <c r="Q133" i="36"/>
  <c r="Q146" i="36" s="1"/>
  <c r="Q135" i="36"/>
  <c r="Q148" i="36" s="1"/>
  <c r="Q134" i="36" l="1"/>
  <c r="Q147" i="36" s="1"/>
  <c r="U28" i="41"/>
  <c r="U8" i="41" s="1"/>
  <c r="U74" i="41"/>
  <c r="Q230" i="36"/>
  <c r="Q137" i="36"/>
  <c r="Q150" i="36" s="1"/>
  <c r="Q220" i="36"/>
  <c r="Q136" i="36"/>
  <c r="Q149" i="36" s="1"/>
  <c r="Q138" i="36"/>
  <c r="Q151" i="36" s="1"/>
  <c r="U83" i="41"/>
  <c r="U31" i="41"/>
  <c r="U11" i="41" s="1"/>
  <c r="U77" i="41"/>
  <c r="U33" i="41"/>
  <c r="U13" i="41" s="1"/>
  <c r="U79" i="41"/>
  <c r="U30" i="41"/>
  <c r="U10" i="41" s="1"/>
  <c r="U76" i="41"/>
  <c r="Q217" i="36"/>
  <c r="Q235" i="36"/>
  <c r="Q234" i="36"/>
  <c r="Q231" i="36"/>
  <c r="Q223" i="36"/>
  <c r="Q233" i="36"/>
  <c r="Q232" i="36"/>
  <c r="Q218" i="36"/>
  <c r="Q221" i="36"/>
  <c r="Q219" i="36"/>
  <c r="U82" i="41" l="1"/>
  <c r="U105" i="41"/>
  <c r="Q152" i="36"/>
  <c r="Q139" i="36"/>
  <c r="Q141" i="36" s="1"/>
  <c r="Q191" i="36" s="1"/>
  <c r="Q201" i="36" s="1"/>
  <c r="Q239" i="36"/>
  <c r="Q240" i="36" s="1"/>
  <c r="Q244" i="36" s="1"/>
  <c r="U107" i="41"/>
  <c r="U84" i="41"/>
  <c r="U108" i="41"/>
  <c r="U85" i="41"/>
  <c r="U110" i="41"/>
  <c r="U87" i="41"/>
  <c r="Q195" i="36"/>
  <c r="Q205" i="36" s="1"/>
  <c r="Q190" i="36"/>
  <c r="Q192" i="36"/>
  <c r="Q202" i="36" s="1"/>
  <c r="Q193" i="36"/>
  <c r="Q203" i="36" s="1"/>
  <c r="Q194" i="36"/>
  <c r="Q204" i="36" s="1"/>
  <c r="Q196" i="36"/>
  <c r="Q206" i="36" s="1"/>
  <c r="Q256" i="36" l="1"/>
  <c r="Q246" i="36"/>
  <c r="Q259" i="36"/>
  <c r="Q242" i="36"/>
  <c r="Q254" i="36"/>
  <c r="Q248" i="36"/>
  <c r="Q255" i="36"/>
  <c r="Q243" i="36"/>
  <c r="Q257" i="36"/>
  <c r="Q258" i="36"/>
  <c r="Q247" i="36"/>
  <c r="Q260" i="36"/>
  <c r="U88" i="41"/>
  <c r="Q197" i="36"/>
  <c r="Q209" i="36" s="1"/>
  <c r="Q222" i="36" s="1"/>
  <c r="Q224" i="36" s="1"/>
  <c r="Q226" i="36" s="1"/>
  <c r="Q245" i="36" s="1"/>
  <c r="Q200" i="36"/>
  <c r="Q207" i="36" s="1"/>
  <c r="Q264" i="36" l="1"/>
  <c r="Q265" i="36" s="1"/>
  <c r="Q283" i="36" s="1"/>
  <c r="Q249" i="36"/>
  <c r="Q251" i="36" s="1"/>
  <c r="Q281" i="36" l="1"/>
  <c r="Q268" i="36"/>
  <c r="Q280" i="36"/>
  <c r="Q273" i="36"/>
  <c r="Q269" i="36"/>
  <c r="Q267" i="36"/>
  <c r="Q284" i="36"/>
  <c r="Q285" i="36"/>
  <c r="Q272" i="36"/>
  <c r="Q282" i="36"/>
  <c r="Q271" i="36"/>
  <c r="Q279" i="36"/>
  <c r="Q270" i="36"/>
  <c r="Q289" i="36" l="1"/>
  <c r="Q290" i="36" s="1"/>
  <c r="Q309" i="36" s="1"/>
  <c r="Q274" i="36"/>
  <c r="Q276" i="36" s="1"/>
  <c r="Q298" i="36" l="1"/>
  <c r="Q295" i="36"/>
  <c r="Q296" i="36"/>
  <c r="Q304" i="36"/>
  <c r="Q297" i="36"/>
  <c r="Q293" i="36"/>
  <c r="Q310" i="36"/>
  <c r="Q307" i="36"/>
  <c r="Q308" i="36"/>
  <c r="Q292" i="36"/>
  <c r="Q305" i="36"/>
  <c r="Q314" i="36" s="1"/>
  <c r="Q315" i="36" s="1"/>
  <c r="Q322" i="36" s="1"/>
  <c r="Q306" i="36"/>
  <c r="Q294" i="36"/>
  <c r="Q299" i="36" s="1"/>
  <c r="Q301" i="36" s="1"/>
  <c r="Q333" i="36" l="1"/>
  <c r="Q334" i="36"/>
  <c r="Q323" i="36"/>
  <c r="Q320" i="36"/>
  <c r="Q319" i="36"/>
  <c r="Q330" i="36"/>
  <c r="Q332" i="36"/>
  <c r="Q329" i="36"/>
  <c r="Q318" i="36"/>
  <c r="Q321" i="36"/>
  <c r="Q331" i="36"/>
  <c r="Q317" i="36"/>
  <c r="Q335" i="36"/>
  <c r="Q324" i="36" l="1"/>
  <c r="Q326" i="36" s="1"/>
  <c r="Q339" i="36"/>
  <c r="Q340" i="36" s="1"/>
  <c r="Q360" i="36" s="1"/>
  <c r="Q357" i="36" l="1"/>
  <c r="Q356" i="36"/>
  <c r="Q347" i="36"/>
  <c r="Q344" i="36"/>
  <c r="Q342" i="36"/>
  <c r="Q345" i="36"/>
  <c r="Q346" i="36"/>
  <c r="Q354" i="36"/>
  <c r="Q359" i="36"/>
  <c r="Q348" i="36"/>
  <c r="Q343" i="36"/>
  <c r="Q358" i="36"/>
  <c r="Q355" i="36"/>
  <c r="Q364" i="36" l="1"/>
  <c r="Q365" i="36" s="1"/>
  <c r="Q368" i="36" s="1"/>
  <c r="Q391" i="36" s="1"/>
  <c r="Q349" i="36"/>
  <c r="Q351" i="36" s="1"/>
  <c r="Q371" i="36" l="1"/>
  <c r="Q394" i="36" s="1"/>
  <c r="Q380" i="36"/>
  <c r="Q369" i="36"/>
  <c r="Q392" i="36" s="1"/>
  <c r="Q403" i="36" s="1"/>
  <c r="Q383" i="36"/>
  <c r="Q382" i="36"/>
  <c r="Q379" i="36"/>
  <c r="Q373" i="36"/>
  <c r="Q396" i="36" s="1"/>
  <c r="Q423" i="36" s="1"/>
  <c r="Q616" i="36" s="1"/>
  <c r="Q623" i="36" s="1"/>
  <c r="Q367" i="36"/>
  <c r="Q390" i="36" s="1"/>
  <c r="Q372" i="36"/>
  <c r="Q395" i="36" s="1"/>
  <c r="Q370" i="36"/>
  <c r="Q393" i="36" s="1"/>
  <c r="Q420" i="36" s="1"/>
  <c r="Q523" i="36" s="1"/>
  <c r="Q530" i="36" s="1"/>
  <c r="Q385" i="36"/>
  <c r="Q384" i="36"/>
  <c r="Q381" i="36"/>
  <c r="Q418" i="36"/>
  <c r="Q461" i="36" s="1"/>
  <c r="Q468" i="36" s="1"/>
  <c r="Q402" i="36"/>
  <c r="Q421" i="36"/>
  <c r="Q554" i="36" s="1"/>
  <c r="Q561" i="36" s="1"/>
  <c r="Q405" i="36"/>
  <c r="Q404" i="36"/>
  <c r="Q406" i="36"/>
  <c r="Q422" i="36"/>
  <c r="Q585" i="36" s="1"/>
  <c r="Q592" i="36" s="1"/>
  <c r="Q407" i="36" l="1"/>
  <c r="Q419" i="36"/>
  <c r="Q492" i="36" s="1"/>
  <c r="Q499" i="36" s="1"/>
  <c r="Q374" i="36"/>
  <c r="Q376" i="36" s="1"/>
  <c r="Q397" i="36"/>
  <c r="Q417" i="36"/>
  <c r="Q429" i="36" s="1"/>
  <c r="Q436" i="36" s="1"/>
  <c r="Q401" i="36"/>
  <c r="Q626" i="36"/>
  <c r="Q632" i="36" s="1"/>
  <c r="Q625" i="36"/>
  <c r="Q627" i="36"/>
  <c r="Q633" i="36" s="1"/>
  <c r="Q564" i="36"/>
  <c r="Q570" i="36" s="1"/>
  <c r="Q563" i="36"/>
  <c r="Q565" i="36"/>
  <c r="Q571" i="36" s="1"/>
  <c r="Q594" i="36"/>
  <c r="Q595" i="36"/>
  <c r="Q601" i="36" s="1"/>
  <c r="Q596" i="36"/>
  <c r="Q602" i="36" s="1"/>
  <c r="Q532" i="36"/>
  <c r="Q533" i="36"/>
  <c r="Q539" i="36" s="1"/>
  <c r="Q534" i="36"/>
  <c r="Q540" i="36" s="1"/>
  <c r="Q502" i="36"/>
  <c r="Q508" i="36" s="1"/>
  <c r="Q501" i="36"/>
  <c r="Q503" i="36"/>
  <c r="Q509" i="36" s="1"/>
  <c r="Q472" i="36"/>
  <c r="Q478" i="36" s="1"/>
  <c r="Q470" i="36"/>
  <c r="Q471" i="36"/>
  <c r="Q477" i="36" s="1"/>
  <c r="Q476" i="36" l="1"/>
  <c r="Q475" i="36" s="1"/>
  <c r="Q473" i="36"/>
  <c r="Q480" i="36" s="1"/>
  <c r="Q481" i="36" s="1"/>
  <c r="Q486" i="36" s="1"/>
  <c r="Q667" i="36" s="1"/>
  <c r="Q715" i="36" s="1"/>
  <c r="Q569" i="36"/>
  <c r="Q568" i="36" s="1"/>
  <c r="Q566" i="36"/>
  <c r="Q573" i="36" s="1"/>
  <c r="Q574" i="36" s="1"/>
  <c r="Q579" i="36" s="1"/>
  <c r="Q670" i="36" s="1"/>
  <c r="Q718" i="36" s="1"/>
  <c r="Q600" i="36"/>
  <c r="Q599" i="36" s="1"/>
  <c r="Q597" i="36"/>
  <c r="Q604" i="36" s="1"/>
  <c r="Q605" i="36" s="1"/>
  <c r="Q610" i="36" s="1"/>
  <c r="Q671" i="36" s="1"/>
  <c r="Q719" i="36" s="1"/>
  <c r="Q438" i="36"/>
  <c r="Q439" i="36"/>
  <c r="Q446" i="36" s="1"/>
  <c r="Q440" i="36"/>
  <c r="Q447" i="36" s="1"/>
  <c r="Q504" i="36"/>
  <c r="Q511" i="36" s="1"/>
  <c r="Q507" i="36"/>
  <c r="Q506" i="36" s="1"/>
  <c r="Q535" i="36"/>
  <c r="Q542" i="36" s="1"/>
  <c r="Q538" i="36"/>
  <c r="Q537" i="36" s="1"/>
  <c r="Q628" i="36"/>
  <c r="Q635" i="36" s="1"/>
  <c r="Q631" i="36"/>
  <c r="Q630" i="36" s="1"/>
  <c r="Q482" i="36"/>
  <c r="Q487" i="36" s="1"/>
  <c r="Q678" i="36" s="1"/>
  <c r="Q727" i="36" s="1"/>
  <c r="Q636" i="36" l="1"/>
  <c r="Q641" i="36" s="1"/>
  <c r="Q672" i="36" s="1"/>
  <c r="Q720" i="36" s="1"/>
  <c r="Q512" i="36"/>
  <c r="Q517" i="36" s="1"/>
  <c r="Q668" i="36" s="1"/>
  <c r="Q716" i="36" s="1"/>
  <c r="Q575" i="36"/>
  <c r="Q580" i="36" s="1"/>
  <c r="Q681" i="36" s="1"/>
  <c r="Q730" i="36" s="1"/>
  <c r="Q543" i="36"/>
  <c r="Q544" i="36" s="1"/>
  <c r="Q549" i="36" s="1"/>
  <c r="Q680" i="36" s="1"/>
  <c r="Q729" i="36" s="1"/>
  <c r="Q637" i="36"/>
  <c r="Q642" i="36" s="1"/>
  <c r="Q683" i="36" s="1"/>
  <c r="Q732" i="36" s="1"/>
  <c r="Q513" i="36"/>
  <c r="Q518" i="36" s="1"/>
  <c r="Q679" i="36" s="1"/>
  <c r="Q728" i="36" s="1"/>
  <c r="Q441" i="36"/>
  <c r="Q449" i="36" s="1"/>
  <c r="Q445" i="36"/>
  <c r="Q606" i="36"/>
  <c r="Q611" i="36" s="1"/>
  <c r="Q682" i="36" s="1"/>
  <c r="Q731" i="36" s="1"/>
  <c r="Q483" i="36"/>
  <c r="Q488" i="36" s="1"/>
  <c r="Q689" i="36" s="1"/>
  <c r="Q739" i="36" s="1"/>
  <c r="Q514" i="36" l="1"/>
  <c r="Q519" i="36" s="1"/>
  <c r="Q690" i="36" s="1"/>
  <c r="Q607" i="36"/>
  <c r="Q612" i="36" s="1"/>
  <c r="Q693" i="36" s="1"/>
  <c r="Q576" i="36"/>
  <c r="Q581" i="36" s="1"/>
  <c r="Q692" i="36" s="1"/>
  <c r="Q638" i="36"/>
  <c r="Q643" i="36" s="1"/>
  <c r="Q694" i="36" s="1"/>
  <c r="Q701" i="36"/>
  <c r="R5" i="40" s="1"/>
  <c r="Q450" i="36"/>
  <c r="Q444" i="36"/>
  <c r="Q548" i="36"/>
  <c r="Q669" i="36" s="1"/>
  <c r="Q717" i="36" s="1"/>
  <c r="Q545" i="36"/>
  <c r="Q550" i="36" s="1"/>
  <c r="Q691" i="36" s="1"/>
  <c r="Q705" i="36"/>
  <c r="Q743" i="36"/>
  <c r="Q740" i="36"/>
  <c r="Q702" i="36"/>
  <c r="Q753" i="36" l="1"/>
  <c r="T17" i="4"/>
  <c r="U14" i="4" s="1"/>
  <c r="U16" i="4" s="1"/>
  <c r="U15" i="5" s="1"/>
  <c r="Q742" i="36"/>
  <c r="Q704" i="36"/>
  <c r="Q706" i="36"/>
  <c r="Q744" i="36"/>
  <c r="Q741" i="36"/>
  <c r="Q703" i="36"/>
  <c r="Q455" i="36"/>
  <c r="Q666" i="36" s="1"/>
  <c r="Q663" i="36" s="1"/>
  <c r="Q451" i="36"/>
  <c r="R9" i="40"/>
  <c r="T61" i="4"/>
  <c r="U58" i="4" s="1"/>
  <c r="Q757" i="36"/>
  <c r="R6" i="40"/>
  <c r="T28" i="4"/>
  <c r="U24" i="4" s="1"/>
  <c r="Q754" i="36"/>
  <c r="U18" i="4" l="1"/>
  <c r="U20" i="4"/>
  <c r="U13" i="5"/>
  <c r="U14" i="5" s="1"/>
  <c r="R11" i="36" s="1"/>
  <c r="R464" i="36" s="1"/>
  <c r="U15" i="4"/>
  <c r="R8" i="40"/>
  <c r="T49" i="4"/>
  <c r="U46" i="4" s="1"/>
  <c r="Q756" i="36"/>
  <c r="Q758" i="36"/>
  <c r="R10" i="40"/>
  <c r="T72" i="4"/>
  <c r="U69" i="4" s="1"/>
  <c r="Q456" i="36"/>
  <c r="Q677" i="36" s="1"/>
  <c r="Q726" i="36" s="1"/>
  <c r="Q452" i="36"/>
  <c r="Q457" i="36" s="1"/>
  <c r="Q688" i="36" s="1"/>
  <c r="R7" i="40"/>
  <c r="Q755" i="36"/>
  <c r="T39" i="4"/>
  <c r="U35" i="4" s="1"/>
  <c r="U59" i="4"/>
  <c r="U62" i="4"/>
  <c r="U64" i="4"/>
  <c r="U60" i="4"/>
  <c r="U52" i="5" s="1"/>
  <c r="U50" i="5"/>
  <c r="U29" i="4"/>
  <c r="U31" i="4"/>
  <c r="U27" i="4"/>
  <c r="U24" i="5" s="1"/>
  <c r="U26" i="4"/>
  <c r="U22" i="5"/>
  <c r="U19" i="4"/>
  <c r="U18" i="5" s="1"/>
  <c r="U17" i="5"/>
  <c r="R39" i="36"/>
  <c r="R25" i="36"/>
  <c r="R463" i="36" s="1"/>
  <c r="U16" i="5"/>
  <c r="U50" i="4" l="1"/>
  <c r="U40" i="5"/>
  <c r="U52" i="4"/>
  <c r="U47" i="4"/>
  <c r="U48" i="4"/>
  <c r="U42" i="5" s="1"/>
  <c r="U71" i="4"/>
  <c r="U62" i="5" s="1"/>
  <c r="U75" i="4"/>
  <c r="U73" i="4"/>
  <c r="U70" i="4"/>
  <c r="U60" i="5"/>
  <c r="Q700" i="36"/>
  <c r="Q738" i="36"/>
  <c r="U42" i="4"/>
  <c r="U40" i="4"/>
  <c r="U31" i="5"/>
  <c r="U38" i="4"/>
  <c r="U33" i="5" s="1"/>
  <c r="U37" i="4"/>
  <c r="R29" i="36"/>
  <c r="R587" i="36" s="1"/>
  <c r="U53" i="5"/>
  <c r="U63" i="4"/>
  <c r="U55" i="5" s="1"/>
  <c r="U54" i="5"/>
  <c r="U51" i="5"/>
  <c r="R15" i="36" s="1"/>
  <c r="R588" i="36" s="1"/>
  <c r="R43" i="36"/>
  <c r="R26" i="36"/>
  <c r="R494" i="36" s="1"/>
  <c r="U25" i="5"/>
  <c r="U23" i="5"/>
  <c r="R12" i="36" s="1"/>
  <c r="R495" i="36" s="1"/>
  <c r="R40" i="36"/>
  <c r="U30" i="4"/>
  <c r="U27" i="5" s="1"/>
  <c r="U26" i="5"/>
  <c r="R70" i="36"/>
  <c r="S16" i="40"/>
  <c r="R50" i="36"/>
  <c r="R87" i="36" s="1"/>
  <c r="U41" i="5" l="1"/>
  <c r="R14" i="36" s="1"/>
  <c r="R557" i="36" s="1"/>
  <c r="R42" i="36"/>
  <c r="R28" i="36"/>
  <c r="R556" i="36" s="1"/>
  <c r="U43" i="5"/>
  <c r="U51" i="4"/>
  <c r="U45" i="5" s="1"/>
  <c r="U44" i="5"/>
  <c r="U64" i="5"/>
  <c r="U74" i="4"/>
  <c r="U65" i="5" s="1"/>
  <c r="U61" i="5"/>
  <c r="R16" i="36" s="1"/>
  <c r="R619" i="36" s="1"/>
  <c r="R44" i="36"/>
  <c r="R30" i="36"/>
  <c r="R618" i="36" s="1"/>
  <c r="U63" i="5"/>
  <c r="U41" i="4"/>
  <c r="U36" i="5" s="1"/>
  <c r="U35" i="5"/>
  <c r="U34" i="5"/>
  <c r="R27" i="36"/>
  <c r="R525" i="36" s="1"/>
  <c r="U32" i="5"/>
  <c r="R13" i="36" s="1"/>
  <c r="R526" i="36" s="1"/>
  <c r="R41" i="36"/>
  <c r="Q752" i="36"/>
  <c r="R4" i="40"/>
  <c r="T9" i="4"/>
  <c r="U7" i="4" s="1"/>
  <c r="S20" i="40"/>
  <c r="R74" i="36"/>
  <c r="R54" i="36"/>
  <c r="R91" i="36" s="1"/>
  <c r="R100" i="36"/>
  <c r="V43" i="41"/>
  <c r="S17" i="40"/>
  <c r="R51" i="36"/>
  <c r="R88" i="36" s="1"/>
  <c r="R71" i="36"/>
  <c r="R155" i="36"/>
  <c r="R165" i="36" s="1"/>
  <c r="S28" i="40"/>
  <c r="R53" i="36" l="1"/>
  <c r="R90" i="36" s="1"/>
  <c r="S19" i="40"/>
  <c r="R73" i="36"/>
  <c r="R75" i="36"/>
  <c r="S21" i="40"/>
  <c r="R55" i="36"/>
  <c r="R92" i="36" s="1"/>
  <c r="R72" i="36"/>
  <c r="R52" i="36"/>
  <c r="R89" i="36" s="1"/>
  <c r="S18" i="40"/>
  <c r="U10" i="4"/>
  <c r="U7" i="5" s="1"/>
  <c r="U8" i="5" s="1"/>
  <c r="U5" i="5"/>
  <c r="U8" i="4"/>
  <c r="R104" i="36"/>
  <c r="V47" i="41"/>
  <c r="R159" i="36"/>
  <c r="R169" i="36" s="1"/>
  <c r="S32" i="40"/>
  <c r="R101" i="36"/>
  <c r="V44" i="41"/>
  <c r="R156" i="36"/>
  <c r="S29" i="40"/>
  <c r="R112" i="36"/>
  <c r="R465" i="36"/>
  <c r="R158" i="36" l="1"/>
  <c r="R168" i="36" s="1"/>
  <c r="S31" i="40"/>
  <c r="V46" i="41"/>
  <c r="R103" i="36"/>
  <c r="R105" i="36"/>
  <c r="V48" i="41"/>
  <c r="S33" i="40"/>
  <c r="R160" i="36"/>
  <c r="R170" i="36" s="1"/>
  <c r="R102" i="36"/>
  <c r="V45" i="41"/>
  <c r="R38" i="36"/>
  <c r="U9" i="5"/>
  <c r="U6" i="5"/>
  <c r="R10" i="36" s="1"/>
  <c r="R432" i="36" s="1"/>
  <c r="R157" i="36"/>
  <c r="R167" i="36" s="1"/>
  <c r="S30" i="40"/>
  <c r="R116" i="36"/>
  <c r="R589" i="36"/>
  <c r="R586" i="36" s="1"/>
  <c r="R462" i="36"/>
  <c r="R166" i="36"/>
  <c r="R496" i="36"/>
  <c r="R113" i="36"/>
  <c r="V49" i="41" l="1"/>
  <c r="R115" i="36"/>
  <c r="R558" i="36"/>
  <c r="R555" i="36" s="1"/>
  <c r="R117" i="36"/>
  <c r="R620" i="36"/>
  <c r="R617" i="36" s="1"/>
  <c r="S15" i="40"/>
  <c r="R49" i="36"/>
  <c r="R81" i="36" s="1"/>
  <c r="R83" i="36" s="1"/>
  <c r="R99" i="36" s="1"/>
  <c r="R69" i="36"/>
  <c r="V53" i="41"/>
  <c r="V65" i="41" s="1"/>
  <c r="V58" i="41"/>
  <c r="V70" i="41" s="1"/>
  <c r="R527" i="36"/>
  <c r="R524" i="36" s="1"/>
  <c r="R114" i="36"/>
  <c r="R493" i="36"/>
  <c r="V54" i="41" l="1"/>
  <c r="V66" i="41" s="1"/>
  <c r="V56" i="41"/>
  <c r="V68" i="41" s="1"/>
  <c r="V55" i="41"/>
  <c r="V67" i="41" s="1"/>
  <c r="V57" i="41"/>
  <c r="V69" i="41" s="1"/>
  <c r="V74" i="41"/>
  <c r="V28" i="41"/>
  <c r="V8" i="41" s="1"/>
  <c r="S27" i="40"/>
  <c r="R154" i="36"/>
  <c r="R164" i="36" s="1"/>
  <c r="R171" i="36" s="1"/>
  <c r="R177" i="36" s="1"/>
  <c r="R111" i="36"/>
  <c r="R118" i="36" s="1"/>
  <c r="R123" i="36" s="1"/>
  <c r="R137" i="36" s="1"/>
  <c r="R150" i="36" s="1"/>
  <c r="R433" i="36"/>
  <c r="R430" i="36" s="1"/>
  <c r="V33" i="41"/>
  <c r="V13" i="41" s="1"/>
  <c r="V79" i="41"/>
  <c r="R135" i="36" l="1"/>
  <c r="R148" i="36" s="1"/>
  <c r="R134" i="36"/>
  <c r="R147" i="36" s="1"/>
  <c r="R132" i="36"/>
  <c r="R138" i="36"/>
  <c r="R151" i="36" s="1"/>
  <c r="V78" i="41"/>
  <c r="V32" i="41"/>
  <c r="V12" i="41" s="1"/>
  <c r="V30" i="41"/>
  <c r="V10" i="41" s="1"/>
  <c r="V76" i="41"/>
  <c r="R133" i="36"/>
  <c r="R146" i="36" s="1"/>
  <c r="R136" i="36"/>
  <c r="R149" i="36" s="1"/>
  <c r="V31" i="41"/>
  <c r="V11" i="41" s="1"/>
  <c r="V77" i="41"/>
  <c r="V29" i="41"/>
  <c r="V9" i="41" s="1"/>
  <c r="V75" i="41"/>
  <c r="R179" i="36"/>
  <c r="R178" i="36"/>
  <c r="R180" i="36"/>
  <c r="R176" i="36"/>
  <c r="V110" i="41"/>
  <c r="V87" i="41"/>
  <c r="R181" i="36"/>
  <c r="R175" i="36"/>
  <c r="V105" i="41"/>
  <c r="V82" i="41"/>
  <c r="R145" i="36"/>
  <c r="R152" i="36" l="1"/>
  <c r="R139" i="36"/>
  <c r="R141" i="36" s="1"/>
  <c r="R194" i="36" s="1"/>
  <c r="R204" i="36" s="1"/>
  <c r="V83" i="41"/>
  <c r="V106" i="41"/>
  <c r="V86" i="41"/>
  <c r="V109" i="41"/>
  <c r="V85" i="41"/>
  <c r="V108" i="41"/>
  <c r="V84" i="41"/>
  <c r="V107" i="41"/>
  <c r="R182" i="36"/>
  <c r="R214" i="36"/>
  <c r="R215" i="36" s="1"/>
  <c r="R232" i="36" s="1"/>
  <c r="R191" i="36"/>
  <c r="R201" i="36" s="1"/>
  <c r="R190" i="36"/>
  <c r="R193" i="36"/>
  <c r="R203" i="36" s="1"/>
  <c r="R195" i="36"/>
  <c r="R205" i="36" s="1"/>
  <c r="R196" i="36"/>
  <c r="R206" i="36" s="1"/>
  <c r="R192" i="36" l="1"/>
  <c r="R202" i="36" s="1"/>
  <c r="V88" i="41"/>
  <c r="R219" i="36"/>
  <c r="R235" i="36"/>
  <c r="R223" i="36"/>
  <c r="R217" i="36"/>
  <c r="R233" i="36"/>
  <c r="R229" i="36"/>
  <c r="R220" i="36"/>
  <c r="R230" i="36"/>
  <c r="R218" i="36"/>
  <c r="R234" i="36"/>
  <c r="R221" i="36"/>
  <c r="R231" i="36"/>
  <c r="R200" i="36"/>
  <c r="R207" i="36" l="1"/>
  <c r="R197" i="36"/>
  <c r="R209" i="36" s="1"/>
  <c r="R222" i="36" s="1"/>
  <c r="R224" i="36" s="1"/>
  <c r="R226" i="36" s="1"/>
  <c r="R239" i="36"/>
  <c r="R240" i="36" s="1"/>
  <c r="R247" i="36" s="1"/>
  <c r="R258" i="36" l="1"/>
  <c r="R256" i="36"/>
  <c r="R243" i="36"/>
  <c r="R248" i="36"/>
  <c r="R259" i="36"/>
  <c r="R242" i="36"/>
  <c r="R245" i="36"/>
  <c r="R246" i="36"/>
  <c r="R257" i="36"/>
  <c r="R260" i="36"/>
  <c r="R244" i="36"/>
  <c r="R255" i="36"/>
  <c r="R254" i="36"/>
  <c r="R249" i="36" l="1"/>
  <c r="R251" i="36" s="1"/>
  <c r="R264" i="36"/>
  <c r="R265" i="36" s="1"/>
  <c r="R268" i="36" s="1"/>
  <c r="R267" i="36" l="1"/>
  <c r="R284" i="36"/>
  <c r="R281" i="36"/>
  <c r="R282" i="36"/>
  <c r="R279" i="36"/>
  <c r="R285" i="36"/>
  <c r="R270" i="36"/>
  <c r="R283" i="36"/>
  <c r="R271" i="36"/>
  <c r="R273" i="36"/>
  <c r="R269" i="36"/>
  <c r="R280" i="36"/>
  <c r="R289" i="36" s="1"/>
  <c r="R290" i="36" s="1"/>
  <c r="R272" i="36"/>
  <c r="R274" i="36" l="1"/>
  <c r="R276" i="36" s="1"/>
  <c r="R307" i="36"/>
  <c r="R309" i="36"/>
  <c r="R308" i="36"/>
  <c r="R293" i="36"/>
  <c r="R310" i="36"/>
  <c r="R296" i="36"/>
  <c r="R298" i="36"/>
  <c r="R294" i="36"/>
  <c r="R297" i="36"/>
  <c r="R304" i="36"/>
  <c r="R292" i="36"/>
  <c r="R306" i="36"/>
  <c r="R305" i="36"/>
  <c r="R295" i="36"/>
  <c r="R314" i="36" l="1"/>
  <c r="R315" i="36" s="1"/>
  <c r="R333" i="36" s="1"/>
  <c r="R299" i="36"/>
  <c r="R301" i="36" s="1"/>
  <c r="R334" i="36" l="1"/>
  <c r="R321" i="36"/>
  <c r="R317" i="36"/>
  <c r="R323" i="36"/>
  <c r="R320" i="36"/>
  <c r="R322" i="36"/>
  <c r="R332" i="36"/>
  <c r="R335" i="36"/>
  <c r="R329" i="36"/>
  <c r="R330" i="36"/>
  <c r="R331" i="36"/>
  <c r="R318" i="36"/>
  <c r="R319" i="36"/>
  <c r="R324" i="36" l="1"/>
  <c r="R326" i="36" s="1"/>
  <c r="R339" i="36"/>
  <c r="R340" i="36" s="1"/>
  <c r="R345" i="36" s="1"/>
  <c r="R348" i="36" l="1"/>
  <c r="R354" i="36"/>
  <c r="R342" i="36"/>
  <c r="R355" i="36"/>
  <c r="R358" i="36"/>
  <c r="R344" i="36"/>
  <c r="R356" i="36"/>
  <c r="R357" i="36"/>
  <c r="R343" i="36"/>
  <c r="R347" i="36"/>
  <c r="R360" i="36"/>
  <c r="R359" i="36"/>
  <c r="R346" i="36"/>
  <c r="R349" i="36" l="1"/>
  <c r="R351" i="36" s="1"/>
  <c r="R364" i="36"/>
  <c r="R365" i="36" s="1"/>
  <c r="R379" i="36" l="1"/>
  <c r="R367" i="36"/>
  <c r="R372" i="36"/>
  <c r="R395" i="36" s="1"/>
  <c r="R383" i="36"/>
  <c r="R380" i="36"/>
  <c r="R373" i="36"/>
  <c r="R396" i="36" s="1"/>
  <c r="R368" i="36"/>
  <c r="R391" i="36" s="1"/>
  <c r="R369" i="36"/>
  <c r="R392" i="36" s="1"/>
  <c r="R381" i="36"/>
  <c r="R384" i="36"/>
  <c r="R371" i="36"/>
  <c r="R394" i="36" s="1"/>
  <c r="R385" i="36"/>
  <c r="R370" i="36"/>
  <c r="R393" i="36" s="1"/>
  <c r="R382" i="36"/>
  <c r="R418" i="36" l="1"/>
  <c r="R461" i="36" s="1"/>
  <c r="R468" i="36" s="1"/>
  <c r="R402" i="36"/>
  <c r="R419" i="36"/>
  <c r="R492" i="36" s="1"/>
  <c r="R499" i="36" s="1"/>
  <c r="R403" i="36"/>
  <c r="R405" i="36"/>
  <c r="R421" i="36"/>
  <c r="R554" i="36" s="1"/>
  <c r="R561" i="36" s="1"/>
  <c r="R422" i="36"/>
  <c r="R585" i="36" s="1"/>
  <c r="R592" i="36" s="1"/>
  <c r="R406" i="36"/>
  <c r="R407" i="36"/>
  <c r="R423" i="36"/>
  <c r="R616" i="36" s="1"/>
  <c r="R623" i="36" s="1"/>
  <c r="R374" i="36"/>
  <c r="R376" i="36" s="1"/>
  <c r="R390" i="36"/>
  <c r="R404" i="36"/>
  <c r="R420" i="36"/>
  <c r="R523" i="36" s="1"/>
  <c r="R530" i="36" s="1"/>
  <c r="R397" i="36" l="1"/>
  <c r="R401" i="36"/>
  <c r="R417" i="36"/>
  <c r="R429" i="36" s="1"/>
  <c r="R436" i="36" s="1"/>
  <c r="R595" i="36"/>
  <c r="R601" i="36" s="1"/>
  <c r="R594" i="36"/>
  <c r="R596" i="36"/>
  <c r="R602" i="36" s="1"/>
  <c r="R502" i="36"/>
  <c r="R508" i="36" s="1"/>
  <c r="R503" i="36"/>
  <c r="R509" i="36" s="1"/>
  <c r="R501" i="36"/>
  <c r="R532" i="36"/>
  <c r="R534" i="36"/>
  <c r="R540" i="36" s="1"/>
  <c r="R533" i="36"/>
  <c r="R539" i="36" s="1"/>
  <c r="R627" i="36"/>
  <c r="R633" i="36" s="1"/>
  <c r="R626" i="36"/>
  <c r="R632" i="36" s="1"/>
  <c r="R625" i="36"/>
  <c r="R564" i="36"/>
  <c r="R570" i="36" s="1"/>
  <c r="R563" i="36"/>
  <c r="R565" i="36"/>
  <c r="R571" i="36" s="1"/>
  <c r="R471" i="36"/>
  <c r="R477" i="36" s="1"/>
  <c r="R472" i="36"/>
  <c r="R478" i="36" s="1"/>
  <c r="R470" i="36"/>
  <c r="R628" i="36" l="1"/>
  <c r="R635" i="36" s="1"/>
  <c r="R631" i="36"/>
  <c r="R630" i="36" s="1"/>
  <c r="R439" i="36"/>
  <c r="R446" i="36" s="1"/>
  <c r="R440" i="36"/>
  <c r="R447" i="36" s="1"/>
  <c r="R438" i="36"/>
  <c r="R535" i="36"/>
  <c r="R542" i="36" s="1"/>
  <c r="R538" i="36"/>
  <c r="R537" i="36" s="1"/>
  <c r="R473" i="36"/>
  <c r="R480" i="36" s="1"/>
  <c r="R481" i="36" s="1"/>
  <c r="R486" i="36" s="1"/>
  <c r="R667" i="36" s="1"/>
  <c r="R715" i="36" s="1"/>
  <c r="R476" i="36"/>
  <c r="R475" i="36" s="1"/>
  <c r="R566" i="36"/>
  <c r="R573" i="36" s="1"/>
  <c r="R569" i="36"/>
  <c r="R568" i="36" s="1"/>
  <c r="R504" i="36"/>
  <c r="R511" i="36" s="1"/>
  <c r="R512" i="36" s="1"/>
  <c r="R517" i="36" s="1"/>
  <c r="R668" i="36" s="1"/>
  <c r="R716" i="36" s="1"/>
  <c r="R507" i="36"/>
  <c r="R506" i="36" s="1"/>
  <c r="R600" i="36"/>
  <c r="R599" i="36" s="1"/>
  <c r="R597" i="36"/>
  <c r="R604" i="36" s="1"/>
  <c r="R605" i="36" s="1"/>
  <c r="R610" i="36" s="1"/>
  <c r="R671" i="36" s="1"/>
  <c r="R719" i="36" s="1"/>
  <c r="R513" i="36" l="1"/>
  <c r="R518" i="36" s="1"/>
  <c r="R679" i="36" s="1"/>
  <c r="R728" i="36" s="1"/>
  <c r="R606" i="36"/>
  <c r="R611" i="36" s="1"/>
  <c r="R682" i="36" s="1"/>
  <c r="R731" i="36" s="1"/>
  <c r="R574" i="36"/>
  <c r="R543" i="36"/>
  <c r="R514" i="36"/>
  <c r="R519" i="36" s="1"/>
  <c r="R690" i="36" s="1"/>
  <c r="R740" i="36" s="1"/>
  <c r="R482" i="36"/>
  <c r="R487" i="36" s="1"/>
  <c r="R678" i="36" s="1"/>
  <c r="R727" i="36" s="1"/>
  <c r="R441" i="36"/>
  <c r="R449" i="36" s="1"/>
  <c r="R445" i="36"/>
  <c r="R636" i="36"/>
  <c r="R607" i="36"/>
  <c r="R612" i="36" s="1"/>
  <c r="R693" i="36" s="1"/>
  <c r="R641" i="36" l="1"/>
  <c r="R672" i="36" s="1"/>
  <c r="R720" i="36" s="1"/>
  <c r="R637" i="36"/>
  <c r="R702" i="36"/>
  <c r="U28" i="4" s="1"/>
  <c r="V24" i="4" s="1"/>
  <c r="R483" i="36"/>
  <c r="R488" i="36" s="1"/>
  <c r="R689" i="36" s="1"/>
  <c r="R444" i="36"/>
  <c r="R450" i="36"/>
  <c r="R548" i="36"/>
  <c r="R669" i="36" s="1"/>
  <c r="R717" i="36" s="1"/>
  <c r="R544" i="36"/>
  <c r="R579" i="36"/>
  <c r="R670" i="36" s="1"/>
  <c r="R718" i="36" s="1"/>
  <c r="R575" i="36"/>
  <c r="R705" i="36"/>
  <c r="R743" i="36"/>
  <c r="S6" i="40" l="1"/>
  <c r="R754" i="36"/>
  <c r="R455" i="36"/>
  <c r="R666" i="36" s="1"/>
  <c r="R663" i="36" s="1"/>
  <c r="R451" i="36"/>
  <c r="R642" i="36"/>
  <c r="R683" i="36" s="1"/>
  <c r="R732" i="36" s="1"/>
  <c r="R638" i="36"/>
  <c r="R643" i="36" s="1"/>
  <c r="R694" i="36" s="1"/>
  <c r="R549" i="36"/>
  <c r="R680" i="36" s="1"/>
  <c r="R729" i="36" s="1"/>
  <c r="R545" i="36"/>
  <c r="R550" i="36" s="1"/>
  <c r="R691" i="36" s="1"/>
  <c r="R701" i="36"/>
  <c r="R739" i="36"/>
  <c r="R580" i="36"/>
  <c r="R681" i="36" s="1"/>
  <c r="R730" i="36" s="1"/>
  <c r="R576" i="36"/>
  <c r="R581" i="36" s="1"/>
  <c r="R692" i="36" s="1"/>
  <c r="V31" i="4"/>
  <c r="V29" i="4"/>
  <c r="V27" i="4"/>
  <c r="V24" i="5" s="1"/>
  <c r="V26" i="4"/>
  <c r="V22" i="5"/>
  <c r="U61" i="4"/>
  <c r="V58" i="4" s="1"/>
  <c r="S9" i="40"/>
  <c r="R757" i="36"/>
  <c r="R704" i="36" l="1"/>
  <c r="R742" i="36"/>
  <c r="U17" i="4"/>
  <c r="V14" i="4" s="1"/>
  <c r="R753" i="36"/>
  <c r="S5" i="40"/>
  <c r="R741" i="36"/>
  <c r="R703" i="36"/>
  <c r="R456" i="36"/>
  <c r="R677" i="36" s="1"/>
  <c r="R726" i="36" s="1"/>
  <c r="R452" i="36"/>
  <c r="R457" i="36" s="1"/>
  <c r="R688" i="36" s="1"/>
  <c r="R706" i="36"/>
  <c r="R744" i="36"/>
  <c r="V50" i="5"/>
  <c r="V60" i="4"/>
  <c r="V52" i="5" s="1"/>
  <c r="V64" i="4"/>
  <c r="V62" i="4"/>
  <c r="V59" i="4"/>
  <c r="V30" i="4"/>
  <c r="V27" i="5" s="1"/>
  <c r="V26" i="5"/>
  <c r="V23" i="5"/>
  <c r="S12" i="36" s="1"/>
  <c r="S495" i="36" s="1"/>
  <c r="S40" i="36"/>
  <c r="V25" i="5"/>
  <c r="S26" i="36"/>
  <c r="S494" i="36" s="1"/>
  <c r="V15" i="4" l="1"/>
  <c r="V13" i="5"/>
  <c r="V16" i="4"/>
  <c r="V15" i="5" s="1"/>
  <c r="V18" i="4"/>
  <c r="V20" i="4"/>
  <c r="U72" i="4"/>
  <c r="V69" i="4" s="1"/>
  <c r="R758" i="36"/>
  <c r="S10" i="40"/>
  <c r="R755" i="36"/>
  <c r="S7" i="40"/>
  <c r="U39" i="4"/>
  <c r="V35" i="4" s="1"/>
  <c r="R700" i="36"/>
  <c r="R738" i="36"/>
  <c r="S8" i="40"/>
  <c r="R756" i="36"/>
  <c r="U49" i="4"/>
  <c r="V46" i="4" s="1"/>
  <c r="V51" i="5"/>
  <c r="S15" i="36" s="1"/>
  <c r="S588" i="36" s="1"/>
  <c r="S43" i="36"/>
  <c r="S71" i="36"/>
  <c r="S51" i="36"/>
  <c r="S88" i="36" s="1"/>
  <c r="T17" i="40"/>
  <c r="V63" i="4"/>
  <c r="V55" i="5" s="1"/>
  <c r="V54" i="5"/>
  <c r="V53" i="5"/>
  <c r="S29" i="36"/>
  <c r="S587" i="36" s="1"/>
  <c r="V17" i="5" l="1"/>
  <c r="V19" i="4"/>
  <c r="V18" i="5" s="1"/>
  <c r="V37" i="4"/>
  <c r="V40" i="4"/>
  <c r="V31" i="5"/>
  <c r="V42" i="4"/>
  <c r="V38" i="4"/>
  <c r="V33" i="5" s="1"/>
  <c r="S25" i="36"/>
  <c r="S463" i="36" s="1"/>
  <c r="V16" i="5"/>
  <c r="V50" i="4"/>
  <c r="V48" i="4"/>
  <c r="V42" i="5" s="1"/>
  <c r="V52" i="4"/>
  <c r="V47" i="4"/>
  <c r="V40" i="5"/>
  <c r="V75" i="4"/>
  <c r="V70" i="4"/>
  <c r="V73" i="4"/>
  <c r="V71" i="4"/>
  <c r="V62" i="5" s="1"/>
  <c r="V60" i="5"/>
  <c r="V14" i="5"/>
  <c r="S11" i="36" s="1"/>
  <c r="S464" i="36" s="1"/>
  <c r="S39" i="36"/>
  <c r="U9" i="4"/>
  <c r="V7" i="4" s="1"/>
  <c r="S4" i="40"/>
  <c r="R752" i="36"/>
  <c r="S101" i="36"/>
  <c r="W44" i="41"/>
  <c r="T20" i="40"/>
  <c r="S74" i="36"/>
  <c r="S54" i="36"/>
  <c r="S91" i="36" s="1"/>
  <c r="T29" i="40"/>
  <c r="S156" i="36"/>
  <c r="V41" i="4" l="1"/>
  <c r="V36" i="5" s="1"/>
  <c r="V35" i="5"/>
  <c r="V61" i="5"/>
  <c r="S16" i="36" s="1"/>
  <c r="S619" i="36" s="1"/>
  <c r="S44" i="36"/>
  <c r="S28" i="36"/>
  <c r="S556" i="36" s="1"/>
  <c r="V43" i="5"/>
  <c r="S27" i="36"/>
  <c r="S525" i="36" s="1"/>
  <c r="V34" i="5"/>
  <c r="V63" i="5"/>
  <c r="S30" i="36"/>
  <c r="S618" i="36" s="1"/>
  <c r="S42" i="36"/>
  <c r="V41" i="5"/>
  <c r="S14" i="36" s="1"/>
  <c r="S557" i="36" s="1"/>
  <c r="V44" i="5"/>
  <c r="V51" i="4"/>
  <c r="V45" i="5" s="1"/>
  <c r="V10" i="4"/>
  <c r="V7" i="5" s="1"/>
  <c r="V8" i="5" s="1"/>
  <c r="V5" i="5"/>
  <c r="V8" i="4"/>
  <c r="T16" i="40"/>
  <c r="S50" i="36"/>
  <c r="S87" i="36" s="1"/>
  <c r="S70" i="36"/>
  <c r="V64" i="5"/>
  <c r="V74" i="4"/>
  <c r="V65" i="5" s="1"/>
  <c r="S41" i="36"/>
  <c r="V32" i="5"/>
  <c r="S13" i="36" s="1"/>
  <c r="S526" i="36" s="1"/>
  <c r="S166" i="36"/>
  <c r="W47" i="41"/>
  <c r="S104" i="36"/>
  <c r="S159" i="36"/>
  <c r="T32" i="40"/>
  <c r="S113" i="36"/>
  <c r="S496" i="36"/>
  <c r="T28" i="40" l="1"/>
  <c r="S155" i="36"/>
  <c r="S165" i="36" s="1"/>
  <c r="S38" i="36"/>
  <c r="V6" i="5"/>
  <c r="S10" i="36" s="1"/>
  <c r="S432" i="36" s="1"/>
  <c r="V9" i="5"/>
  <c r="T21" i="40"/>
  <c r="S55" i="36"/>
  <c r="S92" i="36" s="1"/>
  <c r="S75" i="36"/>
  <c r="S72" i="36"/>
  <c r="S52" i="36"/>
  <c r="S89" i="36" s="1"/>
  <c r="T18" i="40"/>
  <c r="W43" i="41"/>
  <c r="S100" i="36"/>
  <c r="S53" i="36"/>
  <c r="S90" i="36" s="1"/>
  <c r="S73" i="36"/>
  <c r="T19" i="40"/>
  <c r="S169" i="36"/>
  <c r="S493" i="36"/>
  <c r="S589" i="36"/>
  <c r="S116" i="36"/>
  <c r="S160" i="36" l="1"/>
  <c r="S170" i="36" s="1"/>
  <c r="T33" i="40"/>
  <c r="W48" i="41"/>
  <c r="S105" i="36"/>
  <c r="S49" i="36"/>
  <c r="S81" i="36" s="1"/>
  <c r="S83" i="36" s="1"/>
  <c r="S99" i="36" s="1"/>
  <c r="S69" i="36"/>
  <c r="T15" i="40"/>
  <c r="S103" i="36"/>
  <c r="W46" i="41"/>
  <c r="W45" i="41"/>
  <c r="S102" i="36"/>
  <c r="T31" i="40"/>
  <c r="S158" i="36"/>
  <c r="S168" i="36" s="1"/>
  <c r="S465" i="36"/>
  <c r="S462" i="36" s="1"/>
  <c r="S112" i="36"/>
  <c r="S157" i="36"/>
  <c r="S167" i="36" s="1"/>
  <c r="T30" i="40"/>
  <c r="S586" i="36"/>
  <c r="W49" i="41" l="1"/>
  <c r="W58" i="41" s="1"/>
  <c r="W70" i="41" s="1"/>
  <c r="S527" i="36"/>
  <c r="S524" i="36" s="1"/>
  <c r="S114" i="36"/>
  <c r="T27" i="40"/>
  <c r="S154" i="36"/>
  <c r="S164" i="36" s="1"/>
  <c r="S171" i="36" s="1"/>
  <c r="S181" i="36" s="1"/>
  <c r="S111" i="36"/>
  <c r="S433" i="36"/>
  <c r="S430" i="36" s="1"/>
  <c r="S558" i="36"/>
  <c r="S555" i="36" s="1"/>
  <c r="S115" i="36"/>
  <c r="S117" i="36"/>
  <c r="S620" i="36"/>
  <c r="S617" i="36" s="1"/>
  <c r="S180" i="36" l="1"/>
  <c r="W56" i="41"/>
  <c r="W68" i="41" s="1"/>
  <c r="W55" i="41"/>
  <c r="W67" i="41" s="1"/>
  <c r="W53" i="41"/>
  <c r="W65" i="41" s="1"/>
  <c r="W28" i="41" s="1"/>
  <c r="W8" i="41" s="1"/>
  <c r="S178" i="36"/>
  <c r="S176" i="36"/>
  <c r="W54" i="41"/>
  <c r="W66" i="41" s="1"/>
  <c r="W57" i="41"/>
  <c r="W69" i="41" s="1"/>
  <c r="W32" i="41" s="1"/>
  <c r="W12" i="41" s="1"/>
  <c r="S177" i="36"/>
  <c r="S175" i="36"/>
  <c r="S179" i="36"/>
  <c r="W33" i="41"/>
  <c r="W13" i="41" s="1"/>
  <c r="W79" i="41"/>
  <c r="S118" i="36"/>
  <c r="S123" i="36" s="1"/>
  <c r="S138" i="36" s="1"/>
  <c r="S151" i="36" s="1"/>
  <c r="W75" i="41"/>
  <c r="W29" i="41"/>
  <c r="W9" i="41" s="1"/>
  <c r="W74" i="41"/>
  <c r="W78" i="41" l="1"/>
  <c r="W30" i="41"/>
  <c r="W10" i="41" s="1"/>
  <c r="W76" i="41"/>
  <c r="W31" i="41"/>
  <c r="W11" i="41" s="1"/>
  <c r="W77" i="41"/>
  <c r="S132" i="36"/>
  <c r="S145" i="36" s="1"/>
  <c r="S182" i="36"/>
  <c r="S214" i="36"/>
  <c r="S215" i="36" s="1"/>
  <c r="S222" i="36" s="1"/>
  <c r="S135" i="36"/>
  <c r="S148" i="36" s="1"/>
  <c r="S134" i="36"/>
  <c r="S147" i="36" s="1"/>
  <c r="S137" i="36"/>
  <c r="S150" i="36" s="1"/>
  <c r="S133" i="36"/>
  <c r="S146" i="36" s="1"/>
  <c r="S136" i="36"/>
  <c r="S149" i="36" s="1"/>
  <c r="W110" i="41"/>
  <c r="W87" i="41"/>
  <c r="W105" i="41"/>
  <c r="W82" i="41"/>
  <c r="W109" i="41"/>
  <c r="W86" i="41"/>
  <c r="W106" i="41"/>
  <c r="W83" i="41"/>
  <c r="S233" i="36"/>
  <c r="S221" i="36"/>
  <c r="S234" i="36"/>
  <c r="S220" i="36"/>
  <c r="S231" i="36"/>
  <c r="S219" i="36"/>
  <c r="S230" i="36" l="1"/>
  <c r="S229" i="36"/>
  <c r="S232" i="36"/>
  <c r="S239" i="36" s="1"/>
  <c r="S240" i="36" s="1"/>
  <c r="W85" i="41"/>
  <c r="W108" i="41"/>
  <c r="S218" i="36"/>
  <c r="S235" i="36"/>
  <c r="S217" i="36"/>
  <c r="W107" i="41"/>
  <c r="W84" i="41"/>
  <c r="W88" i="41" s="1"/>
  <c r="S152" i="36"/>
  <c r="S139" i="36"/>
  <c r="S141" i="36" s="1"/>
  <c r="S194" i="36" l="1"/>
  <c r="S204" i="36" s="1"/>
  <c r="S196" i="36"/>
  <c r="S206" i="36" s="1"/>
  <c r="S191" i="36"/>
  <c r="S201" i="36" s="1"/>
  <c r="S192" i="36"/>
  <c r="S202" i="36" s="1"/>
  <c r="S195" i="36"/>
  <c r="S205" i="36" s="1"/>
  <c r="S193" i="36"/>
  <c r="S203" i="36" s="1"/>
  <c r="S190" i="36"/>
  <c r="S243" i="36"/>
  <c r="S247" i="36"/>
  <c r="S248" i="36"/>
  <c r="S244" i="36"/>
  <c r="S246" i="36"/>
  <c r="S242" i="36"/>
  <c r="S259" i="36"/>
  <c r="S260" i="36"/>
  <c r="S255" i="36"/>
  <c r="S257" i="36"/>
  <c r="S254" i="36"/>
  <c r="S258" i="36"/>
  <c r="S256" i="36"/>
  <c r="S200" i="36" l="1"/>
  <c r="S207" i="36" s="1"/>
  <c r="S197" i="36"/>
  <c r="S209" i="36" s="1"/>
  <c r="S223" i="36" s="1"/>
  <c r="S224" i="36" s="1"/>
  <c r="S226" i="36" s="1"/>
  <c r="S245" i="36" s="1"/>
  <c r="S249" i="36" s="1"/>
  <c r="S251" i="36" s="1"/>
  <c r="S264" i="36"/>
  <c r="S265" i="36" s="1"/>
  <c r="S271" i="36" l="1"/>
  <c r="S273" i="36"/>
  <c r="S268" i="36"/>
  <c r="S282" i="36"/>
  <c r="S272" i="36"/>
  <c r="S269" i="36"/>
  <c r="S284" i="36"/>
  <c r="S285" i="36"/>
  <c r="S270" i="36"/>
  <c r="S283" i="36"/>
  <c r="S279" i="36"/>
  <c r="S280" i="36"/>
  <c r="S281" i="36"/>
  <c r="S267" i="36"/>
  <c r="S289" i="36" l="1"/>
  <c r="S290" i="36" s="1"/>
  <c r="S292" i="36" s="1"/>
  <c r="S274" i="36"/>
  <c r="S276" i="36" s="1"/>
  <c r="S297" i="36" l="1"/>
  <c r="S293" i="36"/>
  <c r="S294" i="36"/>
  <c r="S309" i="36"/>
  <c r="S310" i="36"/>
  <c r="S307" i="36"/>
  <c r="S306" i="36"/>
  <c r="S304" i="36"/>
  <c r="S298" i="36"/>
  <c r="S296" i="36"/>
  <c r="S305" i="36"/>
  <c r="S308" i="36"/>
  <c r="S295" i="36"/>
  <c r="S299" i="36" l="1"/>
  <c r="S301" i="36" s="1"/>
  <c r="S314" i="36"/>
  <c r="S315" i="36" s="1"/>
  <c r="S335" i="36" s="1"/>
  <c r="S334" i="36" l="1"/>
  <c r="S333" i="36"/>
  <c r="S323" i="36"/>
  <c r="S319" i="36"/>
  <c r="S331" i="36"/>
  <c r="S322" i="36"/>
  <c r="S329" i="36"/>
  <c r="S332" i="36"/>
  <c r="S318" i="36"/>
  <c r="S330" i="36"/>
  <c r="S320" i="36"/>
  <c r="S317" i="36"/>
  <c r="S321" i="36"/>
  <c r="S324" i="36" l="1"/>
  <c r="S326" i="36" s="1"/>
  <c r="S339" i="36"/>
  <c r="S340" i="36" s="1"/>
  <c r="S355" i="36" s="1"/>
  <c r="S358" i="36" l="1"/>
  <c r="S356" i="36"/>
  <c r="S360" i="36"/>
  <c r="S345" i="36"/>
  <c r="S344" i="36"/>
  <c r="S342" i="36"/>
  <c r="S357" i="36"/>
  <c r="S347" i="36"/>
  <c r="S343" i="36"/>
  <c r="S346" i="36"/>
  <c r="S348" i="36"/>
  <c r="S359" i="36"/>
  <c r="S354" i="36"/>
  <c r="S364" i="36" l="1"/>
  <c r="S365" i="36" s="1"/>
  <c r="S383" i="36" s="1"/>
  <c r="S349" i="36"/>
  <c r="S351" i="36" s="1"/>
  <c r="S367" i="36" l="1"/>
  <c r="S381" i="36"/>
  <c r="S372" i="36"/>
  <c r="S395" i="36" s="1"/>
  <c r="S422" i="36" s="1"/>
  <c r="S585" i="36" s="1"/>
  <c r="S592" i="36" s="1"/>
  <c r="S379" i="36"/>
  <c r="S369" i="36"/>
  <c r="S392" i="36" s="1"/>
  <c r="S403" i="36" s="1"/>
  <c r="S371" i="36"/>
  <c r="S394" i="36" s="1"/>
  <c r="S370" i="36"/>
  <c r="S393" i="36" s="1"/>
  <c r="S404" i="36" s="1"/>
  <c r="S380" i="36"/>
  <c r="S373" i="36"/>
  <c r="S396" i="36" s="1"/>
  <c r="S407" i="36" s="1"/>
  <c r="S384" i="36"/>
  <c r="S382" i="36"/>
  <c r="S385" i="36"/>
  <c r="S368" i="36"/>
  <c r="S391" i="36" s="1"/>
  <c r="S402" i="36" s="1"/>
  <c r="S405" i="36"/>
  <c r="S421" i="36"/>
  <c r="S554" i="36" s="1"/>
  <c r="S561" i="36" s="1"/>
  <c r="S390" i="36"/>
  <c r="S406" i="36"/>
  <c r="S419" i="36" l="1"/>
  <c r="S492" i="36" s="1"/>
  <c r="S499" i="36" s="1"/>
  <c r="S423" i="36"/>
  <c r="S616" i="36" s="1"/>
  <c r="S623" i="36" s="1"/>
  <c r="S420" i="36"/>
  <c r="S523" i="36" s="1"/>
  <c r="S530" i="36" s="1"/>
  <c r="S534" i="36" s="1"/>
  <c r="S540" i="36" s="1"/>
  <c r="S374" i="36"/>
  <c r="S376" i="36" s="1"/>
  <c r="S418" i="36"/>
  <c r="S461" i="36" s="1"/>
  <c r="S468" i="36" s="1"/>
  <c r="S472" i="36" s="1"/>
  <c r="S478" i="36" s="1"/>
  <c r="S401" i="36"/>
  <c r="S397" i="36"/>
  <c r="S417" i="36"/>
  <c r="S429" i="36" s="1"/>
  <c r="S436" i="36" s="1"/>
  <c r="S595" i="36"/>
  <c r="S601" i="36" s="1"/>
  <c r="S594" i="36"/>
  <c r="S596" i="36"/>
  <c r="S602" i="36" s="1"/>
  <c r="S471" i="36"/>
  <c r="S477" i="36" s="1"/>
  <c r="S627" i="36"/>
  <c r="S633" i="36" s="1"/>
  <c r="S625" i="36"/>
  <c r="S626" i="36"/>
  <c r="S632" i="36" s="1"/>
  <c r="S502" i="36"/>
  <c r="S508" i="36" s="1"/>
  <c r="S503" i="36"/>
  <c r="S509" i="36" s="1"/>
  <c r="S501" i="36"/>
  <c r="S564" i="36"/>
  <c r="S570" i="36" s="1"/>
  <c r="S565" i="36"/>
  <c r="S571" i="36" s="1"/>
  <c r="S563" i="36"/>
  <c r="S533" i="36" l="1"/>
  <c r="S539" i="36" s="1"/>
  <c r="S532" i="36"/>
  <c r="S470" i="36"/>
  <c r="S473" i="36" s="1"/>
  <c r="S480" i="36" s="1"/>
  <c r="S566" i="36"/>
  <c r="S573" i="36" s="1"/>
  <c r="S569" i="36"/>
  <c r="S568" i="36" s="1"/>
  <c r="S597" i="36"/>
  <c r="S604" i="36" s="1"/>
  <c r="S600" i="36"/>
  <c r="S599" i="36" s="1"/>
  <c r="S538" i="36"/>
  <c r="S440" i="36"/>
  <c r="S447" i="36" s="1"/>
  <c r="S438" i="36"/>
  <c r="S439" i="36"/>
  <c r="S446" i="36" s="1"/>
  <c r="S504" i="36"/>
  <c r="S511" i="36" s="1"/>
  <c r="S507" i="36"/>
  <c r="S506" i="36" s="1"/>
  <c r="S628" i="36"/>
  <c r="S635" i="36" s="1"/>
  <c r="S631" i="36"/>
  <c r="S630" i="36" s="1"/>
  <c r="S537" i="36" l="1"/>
  <c r="S535" i="36"/>
  <c r="S542" i="36" s="1"/>
  <c r="S476" i="36"/>
  <c r="S475" i="36" s="1"/>
  <c r="S512" i="36"/>
  <c r="S517" i="36" s="1"/>
  <c r="S668" i="36" s="1"/>
  <c r="S716" i="36" s="1"/>
  <c r="S543" i="36"/>
  <c r="S548" i="36" s="1"/>
  <c r="S669" i="36" s="1"/>
  <c r="S717" i="36" s="1"/>
  <c r="S636" i="36"/>
  <c r="S641" i="36" s="1"/>
  <c r="S672" i="36" s="1"/>
  <c r="S720" i="36" s="1"/>
  <c r="S445" i="36"/>
  <c r="S441" i="36"/>
  <c r="S449" i="36" s="1"/>
  <c r="S605" i="36"/>
  <c r="S610" i="36" s="1"/>
  <c r="S671" i="36" s="1"/>
  <c r="S719" i="36" s="1"/>
  <c r="S574" i="36"/>
  <c r="S579" i="36" s="1"/>
  <c r="S670" i="36" s="1"/>
  <c r="S718" i="36" s="1"/>
  <c r="S481" i="36" l="1"/>
  <c r="S482" i="36" s="1"/>
  <c r="S487" i="36" s="1"/>
  <c r="S678" i="36" s="1"/>
  <c r="S727" i="36" s="1"/>
  <c r="S606" i="36"/>
  <c r="S611" i="36" s="1"/>
  <c r="S682" i="36" s="1"/>
  <c r="S731" i="36" s="1"/>
  <c r="S544" i="36"/>
  <c r="S549" i="36" s="1"/>
  <c r="S680" i="36" s="1"/>
  <c r="S729" i="36" s="1"/>
  <c r="S513" i="36"/>
  <c r="S518" i="36" s="1"/>
  <c r="S679" i="36" s="1"/>
  <c r="S728" i="36" s="1"/>
  <c r="S450" i="36"/>
  <c r="S455" i="36" s="1"/>
  <c r="S666" i="36" s="1"/>
  <c r="S444" i="36"/>
  <c r="S486" i="36"/>
  <c r="S667" i="36" s="1"/>
  <c r="S715" i="36" s="1"/>
  <c r="S483" i="36"/>
  <c r="S488" i="36" s="1"/>
  <c r="S689" i="36" s="1"/>
  <c r="S575" i="36"/>
  <c r="S637" i="36"/>
  <c r="S545" i="36"/>
  <c r="S550" i="36" s="1"/>
  <c r="S691" i="36" s="1"/>
  <c r="S514" i="36"/>
  <c r="S519" i="36" s="1"/>
  <c r="S690" i="36" s="1"/>
  <c r="S451" i="36"/>
  <c r="S456" i="36" s="1"/>
  <c r="S677" i="36" s="1"/>
  <c r="S726" i="36" s="1"/>
  <c r="S607" i="36" l="1"/>
  <c r="S612" i="36" s="1"/>
  <c r="S693" i="36" s="1"/>
  <c r="S705" i="36" s="1"/>
  <c r="S663" i="36"/>
  <c r="S452" i="36"/>
  <c r="S457" i="36" s="1"/>
  <c r="S688" i="36" s="1"/>
  <c r="S700" i="36" s="1"/>
  <c r="S741" i="36"/>
  <c r="S703" i="36"/>
  <c r="S642" i="36"/>
  <c r="S683" i="36" s="1"/>
  <c r="S732" i="36" s="1"/>
  <c r="S638" i="36"/>
  <c r="S643" i="36" s="1"/>
  <c r="S694" i="36" s="1"/>
  <c r="S580" i="36"/>
  <c r="S681" i="36" s="1"/>
  <c r="S730" i="36" s="1"/>
  <c r="S576" i="36"/>
  <c r="S581" i="36" s="1"/>
  <c r="S692" i="36" s="1"/>
  <c r="S702" i="36"/>
  <c r="S740" i="36"/>
  <c r="S701" i="36"/>
  <c r="S739" i="36"/>
  <c r="S743" i="36"/>
  <c r="S738" i="36" l="1"/>
  <c r="S704" i="36"/>
  <c r="S742" i="36"/>
  <c r="T5" i="40"/>
  <c r="V17" i="4"/>
  <c r="W14" i="4" s="1"/>
  <c r="S753" i="36"/>
  <c r="S752" i="36"/>
  <c r="T4" i="40"/>
  <c r="V9" i="4"/>
  <c r="W7" i="4" s="1"/>
  <c r="S744" i="36"/>
  <c r="S706" i="36"/>
  <c r="T7" i="40"/>
  <c r="V39" i="4"/>
  <c r="W35" i="4" s="1"/>
  <c r="S755" i="36"/>
  <c r="V61" i="4"/>
  <c r="W58" i="4" s="1"/>
  <c r="T9" i="40"/>
  <c r="S757" i="36"/>
  <c r="S754" i="36"/>
  <c r="T6" i="40"/>
  <c r="V28" i="4"/>
  <c r="W24" i="4" s="1"/>
  <c r="W38" i="4" l="1"/>
  <c r="W33" i="5" s="1"/>
  <c r="W42" i="4"/>
  <c r="W40" i="4"/>
  <c r="W37" i="4"/>
  <c r="W31" i="5"/>
  <c r="W10" i="4"/>
  <c r="W7" i="5" s="1"/>
  <c r="W8" i="5" s="1"/>
  <c r="W8" i="4"/>
  <c r="W5" i="5"/>
  <c r="W16" i="4"/>
  <c r="W15" i="5" s="1"/>
  <c r="W20" i="4"/>
  <c r="W18" i="4"/>
  <c r="W15" i="4"/>
  <c r="W13" i="5"/>
  <c r="W26" i="4"/>
  <c r="W31" i="4"/>
  <c r="W29" i="4"/>
  <c r="W27" i="4"/>
  <c r="W24" i="5" s="1"/>
  <c r="W22" i="5"/>
  <c r="W64" i="4"/>
  <c r="W50" i="5"/>
  <c r="W62" i="4"/>
  <c r="W60" i="4"/>
  <c r="W52" i="5" s="1"/>
  <c r="W59" i="4"/>
  <c r="T10" i="40"/>
  <c r="V72" i="4"/>
  <c r="W69" i="4" s="1"/>
  <c r="S758" i="36"/>
  <c r="V49" i="4"/>
  <c r="W46" i="4" s="1"/>
  <c r="T8" i="40"/>
  <c r="S756" i="36"/>
  <c r="W25" i="5" l="1"/>
  <c r="T26" i="36"/>
  <c r="T494" i="36" s="1"/>
  <c r="W14" i="5"/>
  <c r="T11" i="36" s="1"/>
  <c r="T464" i="36" s="1"/>
  <c r="T39" i="36"/>
  <c r="T43" i="36"/>
  <c r="W51" i="5"/>
  <c r="T15" i="36" s="1"/>
  <c r="T588" i="36" s="1"/>
  <c r="W30" i="4"/>
  <c r="W27" i="5" s="1"/>
  <c r="W26" i="5"/>
  <c r="W9" i="5"/>
  <c r="W6" i="5"/>
  <c r="T10" i="36" s="1"/>
  <c r="T432" i="36" s="1"/>
  <c r="T38" i="36"/>
  <c r="W47" i="4"/>
  <c r="W40" i="5"/>
  <c r="W52" i="4"/>
  <c r="W50" i="4"/>
  <c r="W48" i="4"/>
  <c r="W42" i="5" s="1"/>
  <c r="W17" i="5"/>
  <c r="W19" i="4"/>
  <c r="W18" i="5" s="1"/>
  <c r="W35" i="5"/>
  <c r="W41" i="4"/>
  <c r="W36" i="5" s="1"/>
  <c r="W53" i="5"/>
  <c r="T29" i="36"/>
  <c r="T587" i="36" s="1"/>
  <c r="T40" i="36"/>
  <c r="W23" i="5"/>
  <c r="T12" i="36" s="1"/>
  <c r="T495" i="36" s="1"/>
  <c r="W75" i="4"/>
  <c r="W60" i="5"/>
  <c r="W71" i="4"/>
  <c r="W62" i="5" s="1"/>
  <c r="W73" i="4"/>
  <c r="W70" i="4"/>
  <c r="W63" i="4"/>
  <c r="W55" i="5" s="1"/>
  <c r="W54" i="5"/>
  <c r="T25" i="36"/>
  <c r="T463" i="36" s="1"/>
  <c r="W16" i="5"/>
  <c r="W32" i="5"/>
  <c r="T13" i="36" s="1"/>
  <c r="T526" i="36" s="1"/>
  <c r="T41" i="36"/>
  <c r="W34" i="5"/>
  <c r="T27" i="36"/>
  <c r="T525" i="36" s="1"/>
  <c r="W74" i="4" l="1"/>
  <c r="W65" i="5" s="1"/>
  <c r="W64" i="5"/>
  <c r="W43" i="5"/>
  <c r="T28" i="36"/>
  <c r="T556" i="36" s="1"/>
  <c r="T50" i="36"/>
  <c r="T87" i="36" s="1"/>
  <c r="U16" i="40"/>
  <c r="T70" i="36"/>
  <c r="W63" i="5"/>
  <c r="T30" i="36"/>
  <c r="T618" i="36" s="1"/>
  <c r="T71" i="36"/>
  <c r="U17" i="40"/>
  <c r="T51" i="36"/>
  <c r="T88" i="36" s="1"/>
  <c r="W51" i="4"/>
  <c r="W45" i="5" s="1"/>
  <c r="W44" i="5"/>
  <c r="T69" i="36"/>
  <c r="U15" i="40"/>
  <c r="T49" i="36"/>
  <c r="T81" i="36" s="1"/>
  <c r="T83" i="36" s="1"/>
  <c r="T99" i="36" s="1"/>
  <c r="T52" i="36"/>
  <c r="T89" i="36" s="1"/>
  <c r="U18" i="40"/>
  <c r="T72" i="36"/>
  <c r="T44" i="36"/>
  <c r="W61" i="5"/>
  <c r="T16" i="36" s="1"/>
  <c r="T619" i="36" s="1"/>
  <c r="T42" i="36"/>
  <c r="W41" i="5"/>
  <c r="T14" i="36" s="1"/>
  <c r="T557" i="36" s="1"/>
  <c r="T54" i="36"/>
  <c r="T91" i="36" s="1"/>
  <c r="T74" i="36"/>
  <c r="U20" i="40"/>
  <c r="T157" i="36" l="1"/>
  <c r="T167" i="36" s="1"/>
  <c r="U30" i="40"/>
  <c r="T101" i="36"/>
  <c r="X44" i="41"/>
  <c r="T111" i="36"/>
  <c r="T433" i="36"/>
  <c r="T430" i="36" s="1"/>
  <c r="T73" i="36"/>
  <c r="T53" i="36"/>
  <c r="T90" i="36" s="1"/>
  <c r="U19" i="40"/>
  <c r="T154" i="36"/>
  <c r="T164" i="36" s="1"/>
  <c r="U27" i="40"/>
  <c r="T155" i="36"/>
  <c r="T165" i="36" s="1"/>
  <c r="U28" i="40"/>
  <c r="U32" i="40"/>
  <c r="T159" i="36"/>
  <c r="T169" i="36" s="1"/>
  <c r="T102" i="36"/>
  <c r="X45" i="41"/>
  <c r="U29" i="40"/>
  <c r="T156" i="36"/>
  <c r="T166" i="36" s="1"/>
  <c r="X47" i="41"/>
  <c r="T104" i="36"/>
  <c r="T75" i="36"/>
  <c r="U21" i="40"/>
  <c r="T55" i="36"/>
  <c r="T92" i="36" s="1"/>
  <c r="X43" i="41"/>
  <c r="T100" i="36"/>
  <c r="T158" i="36" l="1"/>
  <c r="T168" i="36" s="1"/>
  <c r="U31" i="40"/>
  <c r="T496" i="36"/>
  <c r="T493" i="36" s="1"/>
  <c r="T113" i="36"/>
  <c r="T112" i="36"/>
  <c r="T465" i="36"/>
  <c r="T462" i="36" s="1"/>
  <c r="U33" i="40"/>
  <c r="T160" i="36"/>
  <c r="T170" i="36" s="1"/>
  <c r="T171" i="36" s="1"/>
  <c r="T589" i="36"/>
  <c r="T586" i="36" s="1"/>
  <c r="T116" i="36"/>
  <c r="T105" i="36"/>
  <c r="X48" i="41"/>
  <c r="T527" i="36"/>
  <c r="T524" i="36" s="1"/>
  <c r="T114" i="36"/>
  <c r="T103" i="36"/>
  <c r="X46" i="41"/>
  <c r="T558" i="36" l="1"/>
  <c r="T555" i="36" s="1"/>
  <c r="T115" i="36"/>
  <c r="T117" i="36"/>
  <c r="T620" i="36"/>
  <c r="T617" i="36" s="1"/>
  <c r="T177" i="36"/>
  <c r="T176" i="36"/>
  <c r="T178" i="36"/>
  <c r="T175" i="36"/>
  <c r="T179" i="36"/>
  <c r="T181" i="36"/>
  <c r="T180" i="36"/>
  <c r="X49" i="41"/>
  <c r="X58" i="41" s="1"/>
  <c r="X70" i="41" s="1"/>
  <c r="X54" i="41" l="1"/>
  <c r="X66" i="41" s="1"/>
  <c r="X55" i="41"/>
  <c r="X67" i="41" s="1"/>
  <c r="X57" i="41"/>
  <c r="X69" i="41" s="1"/>
  <c r="X53" i="41"/>
  <c r="X65" i="41" s="1"/>
  <c r="X79" i="41"/>
  <c r="X33" i="41"/>
  <c r="X13" i="41" s="1"/>
  <c r="X56" i="41"/>
  <c r="X68" i="41" s="1"/>
  <c r="T118" i="36"/>
  <c r="T123" i="36" s="1"/>
  <c r="T136" i="36" s="1"/>
  <c r="T149" i="36" s="1"/>
  <c r="T214" i="36"/>
  <c r="T215" i="36" s="1"/>
  <c r="T182" i="36"/>
  <c r="X74" i="41" l="1"/>
  <c r="X28" i="41"/>
  <c r="X8" i="41" s="1"/>
  <c r="X32" i="41"/>
  <c r="X12" i="41" s="1"/>
  <c r="X78" i="41"/>
  <c r="T235" i="36"/>
  <c r="T232" i="36"/>
  <c r="T223" i="36"/>
  <c r="T218" i="36"/>
  <c r="T219" i="36"/>
  <c r="T229" i="36"/>
  <c r="T220" i="36"/>
  <c r="T230" i="36"/>
  <c r="T233" i="36"/>
  <c r="T221" i="36"/>
  <c r="T234" i="36"/>
  <c r="T217" i="36"/>
  <c r="T231" i="36"/>
  <c r="T133" i="36"/>
  <c r="T146" i="36" s="1"/>
  <c r="T132" i="36"/>
  <c r="T134" i="36"/>
  <c r="T147" i="36" s="1"/>
  <c r="T137" i="36"/>
  <c r="T150" i="36" s="1"/>
  <c r="T135" i="36"/>
  <c r="T148" i="36" s="1"/>
  <c r="X87" i="41"/>
  <c r="X110" i="41"/>
  <c r="X30" i="41"/>
  <c r="X10" i="41" s="1"/>
  <c r="X76" i="41"/>
  <c r="X77" i="41"/>
  <c r="X31" i="41"/>
  <c r="X11" i="41" s="1"/>
  <c r="T138" i="36"/>
  <c r="T151" i="36" s="1"/>
  <c r="X75" i="41"/>
  <c r="X29" i="41"/>
  <c r="X9" i="41" s="1"/>
  <c r="X86" i="41" l="1"/>
  <c r="X109" i="41"/>
  <c r="T139" i="36"/>
  <c r="T141" i="36" s="1"/>
  <c r="T145" i="36"/>
  <c r="T152" i="36" s="1"/>
  <c r="X108" i="41"/>
  <c r="X85" i="41"/>
  <c r="X106" i="41"/>
  <c r="X83" i="41"/>
  <c r="X84" i="41"/>
  <c r="X107" i="41"/>
  <c r="T239" i="36"/>
  <c r="T240" i="36" s="1"/>
  <c r="X105" i="41"/>
  <c r="X82" i="41"/>
  <c r="X88" i="41" l="1"/>
  <c r="T195" i="36"/>
  <c r="T205" i="36" s="1"/>
  <c r="T194" i="36"/>
  <c r="T204" i="36" s="1"/>
  <c r="T192" i="36"/>
  <c r="T202" i="36" s="1"/>
  <c r="T190" i="36"/>
  <c r="T193" i="36"/>
  <c r="T203" i="36" s="1"/>
  <c r="T196" i="36"/>
  <c r="T206" i="36" s="1"/>
  <c r="T191" i="36"/>
  <c r="T201" i="36" s="1"/>
  <c r="T258" i="36"/>
  <c r="T246" i="36"/>
  <c r="T247" i="36"/>
  <c r="T257" i="36"/>
  <c r="T259" i="36"/>
  <c r="T260" i="36"/>
  <c r="T248" i="36"/>
  <c r="T242" i="36"/>
  <c r="T244" i="36"/>
  <c r="T255" i="36"/>
  <c r="T254" i="36"/>
  <c r="T243" i="36"/>
  <c r="T256" i="36"/>
  <c r="T264" i="36" l="1"/>
  <c r="T265" i="36" s="1"/>
  <c r="T272" i="36" s="1"/>
  <c r="T200" i="36"/>
  <c r="T207" i="36" s="1"/>
  <c r="T197" i="36"/>
  <c r="T209" i="36" s="1"/>
  <c r="T222" i="36" s="1"/>
  <c r="T224" i="36" s="1"/>
  <c r="T226" i="36" s="1"/>
  <c r="T245" i="36" s="1"/>
  <c r="T249" i="36" s="1"/>
  <c r="T251" i="36" s="1"/>
  <c r="T270" i="36" s="1"/>
  <c r="T269" i="36" l="1"/>
  <c r="T281" i="36"/>
  <c r="T284" i="36"/>
  <c r="T267" i="36"/>
  <c r="T280" i="36"/>
  <c r="T273" i="36"/>
  <c r="T285" i="36"/>
  <c r="T271" i="36"/>
  <c r="T268" i="36"/>
  <c r="T282" i="36"/>
  <c r="T283" i="36"/>
  <c r="T279" i="36"/>
  <c r="T289" i="36" l="1"/>
  <c r="T290" i="36" s="1"/>
  <c r="T293" i="36" s="1"/>
  <c r="T274" i="36"/>
  <c r="T276" i="36" s="1"/>
  <c r="T307" i="36" l="1"/>
  <c r="T295" i="36"/>
  <c r="T304" i="36"/>
  <c r="T309" i="36"/>
  <c r="T308" i="36"/>
  <c r="T306" i="36"/>
  <c r="T297" i="36"/>
  <c r="T298" i="36"/>
  <c r="T310" i="36"/>
  <c r="T305" i="36"/>
  <c r="T294" i="36"/>
  <c r="T292" i="36"/>
  <c r="T296" i="36"/>
  <c r="T299" i="36" l="1"/>
  <c r="T301" i="36" s="1"/>
  <c r="T314" i="36"/>
  <c r="T315" i="36" s="1"/>
  <c r="T321" i="36" s="1"/>
  <c r="T329" i="36" l="1"/>
  <c r="T323" i="36"/>
  <c r="T319" i="36"/>
  <c r="T332" i="36"/>
  <c r="T333" i="36"/>
  <c r="T322" i="36"/>
  <c r="T334" i="36"/>
  <c r="T320" i="36"/>
  <c r="T335" i="36"/>
  <c r="T330" i="36"/>
  <c r="T318" i="36"/>
  <c r="T317" i="36"/>
  <c r="T331" i="36"/>
  <c r="T339" i="36" l="1"/>
  <c r="T340" i="36" s="1"/>
  <c r="T359" i="36" s="1"/>
  <c r="T324" i="36"/>
  <c r="T326" i="36" s="1"/>
  <c r="T344" i="36" l="1"/>
  <c r="T360" i="36"/>
  <c r="T343" i="36"/>
  <c r="T354" i="36"/>
  <c r="T347" i="36"/>
  <c r="T358" i="36"/>
  <c r="T356" i="36"/>
  <c r="T346" i="36"/>
  <c r="T348" i="36"/>
  <c r="T355" i="36"/>
  <c r="T357" i="36"/>
  <c r="T364" i="36" s="1"/>
  <c r="T365" i="36" s="1"/>
  <c r="T345" i="36"/>
  <c r="T342" i="36"/>
  <c r="T349" i="36" l="1"/>
  <c r="T351" i="36" s="1"/>
  <c r="T382" i="36"/>
  <c r="T371" i="36"/>
  <c r="T394" i="36" s="1"/>
  <c r="T380" i="36"/>
  <c r="T369" i="36"/>
  <c r="T392" i="36" s="1"/>
  <c r="T372" i="36"/>
  <c r="T395" i="36" s="1"/>
  <c r="T370" i="36"/>
  <c r="T393" i="36" s="1"/>
  <c r="T381" i="36"/>
  <c r="T379" i="36"/>
  <c r="T384" i="36"/>
  <c r="T373" i="36"/>
  <c r="T396" i="36" s="1"/>
  <c r="T385" i="36"/>
  <c r="T383" i="36"/>
  <c r="T368" i="36"/>
  <c r="T391" i="36" s="1"/>
  <c r="T367" i="36"/>
  <c r="T403" i="36" l="1"/>
  <c r="T419" i="36"/>
  <c r="T492" i="36" s="1"/>
  <c r="T499" i="36" s="1"/>
  <c r="T390" i="36"/>
  <c r="T374" i="36"/>
  <c r="T376" i="36" s="1"/>
  <c r="T407" i="36"/>
  <c r="T423" i="36"/>
  <c r="T616" i="36" s="1"/>
  <c r="T623" i="36" s="1"/>
  <c r="T420" i="36"/>
  <c r="T523" i="36" s="1"/>
  <c r="T530" i="36" s="1"/>
  <c r="T404" i="36"/>
  <c r="T421" i="36"/>
  <c r="T554" i="36" s="1"/>
  <c r="T561" i="36" s="1"/>
  <c r="T405" i="36"/>
  <c r="T402" i="36"/>
  <c r="T418" i="36"/>
  <c r="T461" i="36" s="1"/>
  <c r="T468" i="36" s="1"/>
  <c r="T422" i="36"/>
  <c r="T585" i="36" s="1"/>
  <c r="T592" i="36" s="1"/>
  <c r="T406" i="36"/>
  <c r="T594" i="36" l="1"/>
  <c r="T595" i="36"/>
  <c r="T601" i="36" s="1"/>
  <c r="T596" i="36"/>
  <c r="T602" i="36" s="1"/>
  <c r="T471" i="36"/>
  <c r="T477" i="36" s="1"/>
  <c r="T470" i="36"/>
  <c r="T472" i="36"/>
  <c r="T478" i="36" s="1"/>
  <c r="T533" i="36"/>
  <c r="T539" i="36" s="1"/>
  <c r="T532" i="36"/>
  <c r="T534" i="36"/>
  <c r="T540" i="36" s="1"/>
  <c r="T401" i="36"/>
  <c r="T417" i="36"/>
  <c r="T429" i="36" s="1"/>
  <c r="T436" i="36" s="1"/>
  <c r="T397" i="36"/>
  <c r="T625" i="36"/>
  <c r="T627" i="36"/>
  <c r="T633" i="36" s="1"/>
  <c r="T626" i="36"/>
  <c r="T632" i="36" s="1"/>
  <c r="T501" i="36"/>
  <c r="T502" i="36"/>
  <c r="T508" i="36" s="1"/>
  <c r="T503" i="36"/>
  <c r="T509" i="36" s="1"/>
  <c r="T565" i="36"/>
  <c r="T571" i="36" s="1"/>
  <c r="T563" i="36"/>
  <c r="T564" i="36"/>
  <c r="T570" i="36" s="1"/>
  <c r="T628" i="36" l="1"/>
  <c r="T635" i="36" s="1"/>
  <c r="T631" i="36"/>
  <c r="T630" i="36" s="1"/>
  <c r="T569" i="36"/>
  <c r="T568" i="36" s="1"/>
  <c r="T566" i="36"/>
  <c r="T573" i="36" s="1"/>
  <c r="T504" i="36"/>
  <c r="T511" i="36" s="1"/>
  <c r="T507" i="36"/>
  <c r="T506" i="36" s="1"/>
  <c r="T535" i="36"/>
  <c r="T542" i="36" s="1"/>
  <c r="T538" i="36"/>
  <c r="T537" i="36" s="1"/>
  <c r="T440" i="36"/>
  <c r="T447" i="36" s="1"/>
  <c r="T438" i="36"/>
  <c r="T439" i="36"/>
  <c r="T446" i="36" s="1"/>
  <c r="T476" i="36"/>
  <c r="T475" i="36" s="1"/>
  <c r="T473" i="36"/>
  <c r="T480" i="36" s="1"/>
  <c r="T597" i="36"/>
  <c r="T604" i="36" s="1"/>
  <c r="T600" i="36"/>
  <c r="T599" i="36" s="1"/>
  <c r="T481" i="36" l="1"/>
  <c r="T482" i="36" s="1"/>
  <c r="T487" i="36" s="1"/>
  <c r="T678" i="36" s="1"/>
  <c r="T727" i="36" s="1"/>
  <c r="T512" i="36"/>
  <c r="T517" i="36" s="1"/>
  <c r="T668" i="36" s="1"/>
  <c r="T716" i="36" s="1"/>
  <c r="T574" i="36"/>
  <c r="T575" i="36" s="1"/>
  <c r="T580" i="36" s="1"/>
  <c r="T681" i="36" s="1"/>
  <c r="T730" i="36" s="1"/>
  <c r="T543" i="36"/>
  <c r="T548" i="36" s="1"/>
  <c r="T669" i="36" s="1"/>
  <c r="T717" i="36" s="1"/>
  <c r="T605" i="36"/>
  <c r="T606" i="36" s="1"/>
  <c r="T611" i="36" s="1"/>
  <c r="T682" i="36" s="1"/>
  <c r="T731" i="36" s="1"/>
  <c r="T445" i="36"/>
  <c r="T441" i="36"/>
  <c r="T449" i="36" s="1"/>
  <c r="T636" i="36"/>
  <c r="T641" i="36" s="1"/>
  <c r="T672" i="36" s="1"/>
  <c r="T720" i="36" s="1"/>
  <c r="T513" i="36" l="1"/>
  <c r="T518" i="36" s="1"/>
  <c r="T679" i="36" s="1"/>
  <c r="T728" i="36" s="1"/>
  <c r="T544" i="36"/>
  <c r="T549" i="36" s="1"/>
  <c r="T680" i="36" s="1"/>
  <c r="T729" i="36" s="1"/>
  <c r="T610" i="36"/>
  <c r="T671" i="36" s="1"/>
  <c r="T719" i="36" s="1"/>
  <c r="T607" i="36"/>
  <c r="T612" i="36" s="1"/>
  <c r="T693" i="36" s="1"/>
  <c r="T514" i="36"/>
  <c r="T519" i="36" s="1"/>
  <c r="T690" i="36" s="1"/>
  <c r="T579" i="36"/>
  <c r="T670" i="36" s="1"/>
  <c r="T718" i="36" s="1"/>
  <c r="T576" i="36"/>
  <c r="T581" i="36" s="1"/>
  <c r="T692" i="36" s="1"/>
  <c r="T486" i="36"/>
  <c r="T667" i="36" s="1"/>
  <c r="T715" i="36" s="1"/>
  <c r="T483" i="36"/>
  <c r="T488" i="36" s="1"/>
  <c r="T689" i="36" s="1"/>
  <c r="T637" i="36"/>
  <c r="T642" i="36" s="1"/>
  <c r="T683" i="36" s="1"/>
  <c r="T732" i="36" s="1"/>
  <c r="T450" i="36"/>
  <c r="T455" i="36" s="1"/>
  <c r="T666" i="36" s="1"/>
  <c r="T444" i="36"/>
  <c r="T545" i="36"/>
  <c r="T550" i="36" s="1"/>
  <c r="T691" i="36" s="1"/>
  <c r="T451" i="36" l="1"/>
  <c r="T456" i="36" s="1"/>
  <c r="T677" i="36" s="1"/>
  <c r="T726" i="36" s="1"/>
  <c r="T638" i="36"/>
  <c r="T643" i="36" s="1"/>
  <c r="T694" i="36" s="1"/>
  <c r="T663" i="36"/>
  <c r="T704" i="36"/>
  <c r="T742" i="36"/>
  <c r="T743" i="36"/>
  <c r="T705" i="36"/>
  <c r="T703" i="36"/>
  <c r="T741" i="36"/>
  <c r="T701" i="36"/>
  <c r="T739" i="36"/>
  <c r="T702" i="36"/>
  <c r="T740" i="36"/>
  <c r="T706" i="36"/>
  <c r="T744" i="36"/>
  <c r="T452" i="36" l="1"/>
  <c r="T457" i="36" s="1"/>
  <c r="T688" i="36" s="1"/>
  <c r="T755" i="36"/>
  <c r="W39" i="4"/>
  <c r="X35" i="4" s="1"/>
  <c r="U7" i="40"/>
  <c r="U9" i="40"/>
  <c r="W61" i="4"/>
  <c r="X58" i="4" s="1"/>
  <c r="T757" i="36"/>
  <c r="W49" i="4"/>
  <c r="X46" i="4" s="1"/>
  <c r="T756" i="36"/>
  <c r="U8" i="40"/>
  <c r="T738" i="36"/>
  <c r="T700" i="36"/>
  <c r="W28" i="4"/>
  <c r="X24" i="4" s="1"/>
  <c r="T754" i="36"/>
  <c r="U6" i="40"/>
  <c r="U10" i="40"/>
  <c r="W72" i="4"/>
  <c r="X69" i="4" s="1"/>
  <c r="T758" i="36"/>
  <c r="W17" i="4"/>
  <c r="X14" i="4" s="1"/>
  <c r="U5" i="40"/>
  <c r="T753" i="36"/>
  <c r="X71" i="4" l="1"/>
  <c r="X62" i="5" s="1"/>
  <c r="X70" i="4"/>
  <c r="X73" i="4"/>
  <c r="X75" i="4"/>
  <c r="X60" i="5"/>
  <c r="W9" i="4"/>
  <c r="X7" i="4" s="1"/>
  <c r="T752" i="36"/>
  <c r="U4" i="40"/>
  <c r="X31" i="5"/>
  <c r="X38" i="4"/>
  <c r="X33" i="5" s="1"/>
  <c r="X37" i="4"/>
  <c r="X42" i="4"/>
  <c r="X40" i="4"/>
  <c r="X29" i="4"/>
  <c r="X31" i="4"/>
  <c r="X22" i="5"/>
  <c r="X26" i="4"/>
  <c r="X27" i="4"/>
  <c r="X24" i="5" s="1"/>
  <c r="X40" i="5"/>
  <c r="X50" i="4"/>
  <c r="X52" i="4"/>
  <c r="X47" i="4"/>
  <c r="X48" i="4"/>
  <c r="X42" i="5" s="1"/>
  <c r="X20" i="4"/>
  <c r="X18" i="4"/>
  <c r="X16" i="4"/>
  <c r="X15" i="5" s="1"/>
  <c r="X13" i="5"/>
  <c r="X15" i="4"/>
  <c r="X62" i="4"/>
  <c r="X59" i="4"/>
  <c r="X64" i="4"/>
  <c r="X60" i="4"/>
  <c r="X52" i="5" s="1"/>
  <c r="X50" i="5"/>
  <c r="U29" i="36" l="1"/>
  <c r="U587" i="36" s="1"/>
  <c r="X53" i="5"/>
  <c r="X51" i="4"/>
  <c r="X45" i="5" s="1"/>
  <c r="X44" i="5"/>
  <c r="X23" i="5"/>
  <c r="U12" i="36" s="1"/>
  <c r="U495" i="36" s="1"/>
  <c r="U40" i="36"/>
  <c r="X14" i="5"/>
  <c r="U11" i="36" s="1"/>
  <c r="U464" i="36" s="1"/>
  <c r="U39" i="36"/>
  <c r="U28" i="36"/>
  <c r="U556" i="36" s="1"/>
  <c r="X43" i="5"/>
  <c r="X41" i="5"/>
  <c r="U14" i="36" s="1"/>
  <c r="U557" i="36" s="1"/>
  <c r="U42" i="36"/>
  <c r="X74" i="4"/>
  <c r="X65" i="5" s="1"/>
  <c r="X64" i="5"/>
  <c r="U26" i="36"/>
  <c r="U494" i="36" s="1"/>
  <c r="X25" i="5"/>
  <c r="X30" i="4"/>
  <c r="X27" i="5" s="1"/>
  <c r="X26" i="5"/>
  <c r="U27" i="36"/>
  <c r="U525" i="36" s="1"/>
  <c r="X34" i="5"/>
  <c r="X5" i="5"/>
  <c r="X10" i="4"/>
  <c r="X7" i="5" s="1"/>
  <c r="X8" i="5" s="1"/>
  <c r="X8" i="4"/>
  <c r="X16" i="5"/>
  <c r="U25" i="36"/>
  <c r="U463" i="36" s="1"/>
  <c r="X51" i="5"/>
  <c r="U15" i="36" s="1"/>
  <c r="U588" i="36" s="1"/>
  <c r="U43" i="36"/>
  <c r="X54" i="5"/>
  <c r="X63" i="4"/>
  <c r="X55" i="5" s="1"/>
  <c r="X17" i="5"/>
  <c r="X19" i="4"/>
  <c r="X18" i="5" s="1"/>
  <c r="X35" i="5"/>
  <c r="X41" i="4"/>
  <c r="X36" i="5" s="1"/>
  <c r="U41" i="36"/>
  <c r="X32" i="5"/>
  <c r="U13" i="36" s="1"/>
  <c r="U526" i="36" s="1"/>
  <c r="U44" i="36"/>
  <c r="X61" i="5"/>
  <c r="U16" i="36" s="1"/>
  <c r="U619" i="36" s="1"/>
  <c r="U30" i="36"/>
  <c r="U618" i="36" s="1"/>
  <c r="X63" i="5"/>
  <c r="U54" i="36" l="1"/>
  <c r="U91" i="36" s="1"/>
  <c r="U74" i="36"/>
  <c r="V20" i="40"/>
  <c r="V21" i="40"/>
  <c r="U55" i="36"/>
  <c r="U92" i="36" s="1"/>
  <c r="U75" i="36"/>
  <c r="U72" i="36"/>
  <c r="V18" i="40"/>
  <c r="U52" i="36"/>
  <c r="U89" i="36" s="1"/>
  <c r="U51" i="36"/>
  <c r="U88" i="36" s="1"/>
  <c r="V17" i="40"/>
  <c r="U71" i="36"/>
  <c r="V19" i="40"/>
  <c r="U73" i="36"/>
  <c r="U53" i="36"/>
  <c r="U90" i="36" s="1"/>
  <c r="V16" i="40"/>
  <c r="U50" i="36"/>
  <c r="U87" i="36" s="1"/>
  <c r="U70" i="36"/>
  <c r="X9" i="5"/>
  <c r="U38" i="36"/>
  <c r="X6" i="5"/>
  <c r="U10" i="36" s="1"/>
  <c r="U432" i="36" s="1"/>
  <c r="V15" i="40" l="1"/>
  <c r="U69" i="36"/>
  <c r="U49" i="36"/>
  <c r="U81" i="36" s="1"/>
  <c r="U83" i="36" s="1"/>
  <c r="U99" i="36" s="1"/>
  <c r="U156" i="36"/>
  <c r="U166" i="36" s="1"/>
  <c r="V29" i="40"/>
  <c r="Y46" i="41"/>
  <c r="U103" i="36"/>
  <c r="V30" i="40"/>
  <c r="U157" i="36"/>
  <c r="U167" i="36" s="1"/>
  <c r="V28" i="40"/>
  <c r="U155" i="36"/>
  <c r="U165" i="36" s="1"/>
  <c r="V31" i="40"/>
  <c r="U158" i="36"/>
  <c r="U168" i="36" s="1"/>
  <c r="Y44" i="41"/>
  <c r="U101" i="36"/>
  <c r="V33" i="40"/>
  <c r="U160" i="36"/>
  <c r="U170" i="36" s="1"/>
  <c r="V32" i="40"/>
  <c r="U159" i="36"/>
  <c r="U169" i="36" s="1"/>
  <c r="Y43" i="41"/>
  <c r="U100" i="36"/>
  <c r="U102" i="36"/>
  <c r="Y45" i="41"/>
  <c r="U105" i="36"/>
  <c r="Y48" i="41"/>
  <c r="U104" i="36"/>
  <c r="Y47" i="41"/>
  <c r="U112" i="36" l="1"/>
  <c r="U465" i="36"/>
  <c r="U462" i="36" s="1"/>
  <c r="U620" i="36"/>
  <c r="U617" i="36" s="1"/>
  <c r="U117" i="36"/>
  <c r="Y49" i="41"/>
  <c r="U496" i="36"/>
  <c r="U493" i="36" s="1"/>
  <c r="U113" i="36"/>
  <c r="U558" i="36"/>
  <c r="U555" i="36" s="1"/>
  <c r="U115" i="36"/>
  <c r="U433" i="36"/>
  <c r="U430" i="36" s="1"/>
  <c r="U111" i="36"/>
  <c r="U116" i="36"/>
  <c r="U589" i="36"/>
  <c r="U586" i="36" s="1"/>
  <c r="U114" i="36"/>
  <c r="U527" i="36"/>
  <c r="U524" i="36" s="1"/>
  <c r="V27" i="40"/>
  <c r="U154" i="36"/>
  <c r="U164" i="36" s="1"/>
  <c r="Y53" i="41" l="1"/>
  <c r="Y65" i="41" s="1"/>
  <c r="Y56" i="41"/>
  <c r="Y68" i="41" s="1"/>
  <c r="Y54" i="41"/>
  <c r="Y66" i="41" s="1"/>
  <c r="Y57" i="41"/>
  <c r="Y69" i="41" s="1"/>
  <c r="U118" i="36"/>
  <c r="U123" i="36" s="1"/>
  <c r="U136" i="36" s="1"/>
  <c r="U149" i="36" s="1"/>
  <c r="U171" i="36"/>
  <c r="U175" i="36" s="1"/>
  <c r="Y58" i="41"/>
  <c r="Y70" i="41" s="1"/>
  <c r="Y55" i="41"/>
  <c r="Y67" i="41" s="1"/>
  <c r="U132" i="36" l="1"/>
  <c r="U137" i="36"/>
  <c r="U150" i="36" s="1"/>
  <c r="Y29" i="41"/>
  <c r="Y9" i="41" s="1"/>
  <c r="Y75" i="41"/>
  <c r="U135" i="36"/>
  <c r="U148" i="36" s="1"/>
  <c r="U133" i="36"/>
  <c r="U146" i="36" s="1"/>
  <c r="Y31" i="41"/>
  <c r="Y11" i="41" s="1"/>
  <c r="Y77" i="41"/>
  <c r="Y30" i="41"/>
  <c r="Y10" i="41" s="1"/>
  <c r="Y76" i="41"/>
  <c r="Y33" i="41"/>
  <c r="Y13" i="41" s="1"/>
  <c r="Y79" i="41"/>
  <c r="U181" i="36"/>
  <c r="U176" i="36"/>
  <c r="U180" i="36"/>
  <c r="U178" i="36"/>
  <c r="U177" i="36"/>
  <c r="U179" i="36"/>
  <c r="Y74" i="41"/>
  <c r="Y28" i="41"/>
  <c r="Y8" i="41" s="1"/>
  <c r="U145" i="36"/>
  <c r="U134" i="36"/>
  <c r="U147" i="36" s="1"/>
  <c r="U138" i="36"/>
  <c r="U151" i="36" s="1"/>
  <c r="Y78" i="41"/>
  <c r="Y32" i="41"/>
  <c r="Y12" i="41" s="1"/>
  <c r="U182" i="36" l="1"/>
  <c r="Y85" i="41"/>
  <c r="Y108" i="41"/>
  <c r="Y82" i="41"/>
  <c r="Y105" i="41"/>
  <c r="Y110" i="41"/>
  <c r="Y87" i="41"/>
  <c r="U152" i="36"/>
  <c r="Y84" i="41"/>
  <c r="Y107" i="41"/>
  <c r="U214" i="36"/>
  <c r="U215" i="36" s="1"/>
  <c r="Y106" i="41"/>
  <c r="Y83" i="41"/>
  <c r="Y109" i="41"/>
  <c r="Y86" i="41"/>
  <c r="U139" i="36"/>
  <c r="U141" i="36" s="1"/>
  <c r="U193" i="36" l="1"/>
  <c r="U203" i="36" s="1"/>
  <c r="U192" i="36"/>
  <c r="U202" i="36" s="1"/>
  <c r="U194" i="36"/>
  <c r="U204" i="36" s="1"/>
  <c r="U190" i="36"/>
  <c r="U196" i="36"/>
  <c r="U206" i="36" s="1"/>
  <c r="U195" i="36"/>
  <c r="U205" i="36" s="1"/>
  <c r="U191" i="36"/>
  <c r="U201" i="36" s="1"/>
  <c r="Y88" i="41"/>
  <c r="U221" i="36"/>
  <c r="U232" i="36"/>
  <c r="U229" i="36"/>
  <c r="U223" i="36"/>
  <c r="U233" i="36"/>
  <c r="U220" i="36"/>
  <c r="U218" i="36"/>
  <c r="U231" i="36"/>
  <c r="U219" i="36"/>
  <c r="U230" i="36"/>
  <c r="U217" i="36"/>
  <c r="U234" i="36"/>
  <c r="U235" i="36"/>
  <c r="U200" i="36" l="1"/>
  <c r="U207" i="36" s="1"/>
  <c r="U197" i="36"/>
  <c r="U209" i="36" s="1"/>
  <c r="U222" i="36" s="1"/>
  <c r="U224" i="36" s="1"/>
  <c r="U226" i="36" s="1"/>
  <c r="U239" i="36"/>
  <c r="U240" i="36" s="1"/>
  <c r="U248" i="36" l="1"/>
  <c r="U245" i="36"/>
  <c r="U258" i="36"/>
  <c r="U255" i="36"/>
  <c r="U246" i="36"/>
  <c r="U244" i="36"/>
  <c r="U260" i="36"/>
  <c r="U256" i="36"/>
  <c r="U247" i="36"/>
  <c r="U242" i="36"/>
  <c r="U259" i="36"/>
  <c r="U243" i="36"/>
  <c r="U257" i="36"/>
  <c r="U254" i="36"/>
  <c r="U264" i="36" l="1"/>
  <c r="U265" i="36" s="1"/>
  <c r="U249" i="36"/>
  <c r="U251" i="36" s="1"/>
  <c r="U282" i="36" l="1"/>
  <c r="U273" i="36"/>
  <c r="U279" i="36"/>
  <c r="U284" i="36"/>
  <c r="U270" i="36"/>
  <c r="U268" i="36"/>
  <c r="U280" i="36"/>
  <c r="U271" i="36"/>
  <c r="U272" i="36"/>
  <c r="U269" i="36"/>
  <c r="U285" i="36"/>
  <c r="U267" i="36"/>
  <c r="U283" i="36"/>
  <c r="U281" i="36"/>
  <c r="U274" i="36" l="1"/>
  <c r="U276" i="36" s="1"/>
  <c r="U289" i="36"/>
  <c r="U290" i="36" s="1"/>
  <c r="U295" i="36" s="1"/>
  <c r="U292" i="36" l="1"/>
  <c r="U307" i="36"/>
  <c r="U308" i="36"/>
  <c r="U304" i="36"/>
  <c r="U293" i="36"/>
  <c r="U296" i="36"/>
  <c r="U306" i="36"/>
  <c r="U309" i="36"/>
  <c r="U297" i="36"/>
  <c r="U310" i="36"/>
  <c r="U294" i="36"/>
  <c r="U298" i="36"/>
  <c r="U305" i="36"/>
  <c r="U314" i="36" l="1"/>
  <c r="U315" i="36" s="1"/>
  <c r="U320" i="36" s="1"/>
  <c r="U299" i="36"/>
  <c r="U301" i="36" s="1"/>
  <c r="U321" i="36" l="1"/>
  <c r="U322" i="36"/>
  <c r="U331" i="36"/>
  <c r="U330" i="36"/>
  <c r="U317" i="36"/>
  <c r="U318" i="36"/>
  <c r="U319" i="36"/>
  <c r="U333" i="36"/>
  <c r="U334" i="36"/>
  <c r="U335" i="36"/>
  <c r="U332" i="36"/>
  <c r="U329" i="36"/>
  <c r="U323" i="36"/>
  <c r="U339" i="36" l="1"/>
  <c r="U340" i="36" s="1"/>
  <c r="U356" i="36" s="1"/>
  <c r="U324" i="36"/>
  <c r="U326" i="36" s="1"/>
  <c r="U359" i="36" l="1"/>
  <c r="U348" i="36"/>
  <c r="U345" i="36"/>
  <c r="U354" i="36"/>
  <c r="U342" i="36"/>
  <c r="U346" i="36"/>
  <c r="U347" i="36"/>
  <c r="U355" i="36"/>
  <c r="U357" i="36"/>
  <c r="U344" i="36"/>
  <c r="U343" i="36"/>
  <c r="U349" i="36" s="1"/>
  <c r="U351" i="36" s="1"/>
  <c r="U360" i="36"/>
  <c r="U358" i="36"/>
  <c r="U364" i="36" s="1"/>
  <c r="U365" i="36" s="1"/>
  <c r="U380" i="36" s="1"/>
  <c r="U371" i="36" l="1"/>
  <c r="U394" i="36" s="1"/>
  <c r="U405" i="36" s="1"/>
  <c r="U384" i="36"/>
  <c r="U385" i="36"/>
  <c r="U383" i="36"/>
  <c r="U369" i="36"/>
  <c r="U392" i="36" s="1"/>
  <c r="U403" i="36" s="1"/>
  <c r="U379" i="36"/>
  <c r="U382" i="36"/>
  <c r="U381" i="36"/>
  <c r="U368" i="36"/>
  <c r="U391" i="36" s="1"/>
  <c r="U402" i="36" s="1"/>
  <c r="U373" i="36"/>
  <c r="U396" i="36" s="1"/>
  <c r="U367" i="36"/>
  <c r="U370" i="36"/>
  <c r="U393" i="36" s="1"/>
  <c r="U372" i="36"/>
  <c r="U395" i="36" s="1"/>
  <c r="U406" i="36" s="1"/>
  <c r="U421" i="36"/>
  <c r="U554" i="36" s="1"/>
  <c r="U561" i="36" s="1"/>
  <c r="U420" i="36"/>
  <c r="U523" i="36" s="1"/>
  <c r="U530" i="36" s="1"/>
  <c r="U404" i="36"/>
  <c r="U407" i="36"/>
  <c r="U423" i="36"/>
  <c r="U616" i="36" s="1"/>
  <c r="U623" i="36" s="1"/>
  <c r="U390" i="36"/>
  <c r="U374" i="36" l="1"/>
  <c r="U376" i="36" s="1"/>
  <c r="U418" i="36"/>
  <c r="U461" i="36" s="1"/>
  <c r="U468" i="36" s="1"/>
  <c r="U422" i="36"/>
  <c r="U585" i="36" s="1"/>
  <c r="U592" i="36" s="1"/>
  <c r="U419" i="36"/>
  <c r="U492" i="36" s="1"/>
  <c r="U499" i="36" s="1"/>
  <c r="U502" i="36" s="1"/>
  <c r="U508" i="36" s="1"/>
  <c r="U565" i="36"/>
  <c r="U571" i="36" s="1"/>
  <c r="U564" i="36"/>
  <c r="U570" i="36" s="1"/>
  <c r="U563" i="36"/>
  <c r="U532" i="36"/>
  <c r="U534" i="36"/>
  <c r="U540" i="36" s="1"/>
  <c r="U533" i="36"/>
  <c r="U539" i="36" s="1"/>
  <c r="U417" i="36"/>
  <c r="U429" i="36" s="1"/>
  <c r="U436" i="36" s="1"/>
  <c r="U401" i="36"/>
  <c r="U397" i="36"/>
  <c r="U625" i="36"/>
  <c r="U626" i="36"/>
  <c r="U632" i="36" s="1"/>
  <c r="U627" i="36"/>
  <c r="U633" i="36" s="1"/>
  <c r="U596" i="36"/>
  <c r="U602" i="36" s="1"/>
  <c r="U594" i="36"/>
  <c r="U595" i="36"/>
  <c r="U601" i="36" s="1"/>
  <c r="U471" i="36"/>
  <c r="U477" i="36" s="1"/>
  <c r="U472" i="36"/>
  <c r="U478" i="36" s="1"/>
  <c r="U470" i="36"/>
  <c r="U501" i="36"/>
  <c r="U503" i="36" l="1"/>
  <c r="U509" i="36" s="1"/>
  <c r="U440" i="36"/>
  <c r="U447" i="36" s="1"/>
  <c r="U439" i="36"/>
  <c r="U446" i="36" s="1"/>
  <c r="U438" i="36"/>
  <c r="U569" i="36"/>
  <c r="U568" i="36" s="1"/>
  <c r="U566" i="36"/>
  <c r="U573" i="36" s="1"/>
  <c r="U473" i="36"/>
  <c r="U480" i="36" s="1"/>
  <c r="U476" i="36"/>
  <c r="U475" i="36" s="1"/>
  <c r="U597" i="36"/>
  <c r="U604" i="36" s="1"/>
  <c r="U600" i="36"/>
  <c r="U599" i="36" s="1"/>
  <c r="U631" i="36"/>
  <c r="U630" i="36" s="1"/>
  <c r="U628" i="36"/>
  <c r="U635" i="36" s="1"/>
  <c r="U535" i="36"/>
  <c r="U542" i="36" s="1"/>
  <c r="U538" i="36"/>
  <c r="U537" i="36" s="1"/>
  <c r="U504" i="36"/>
  <c r="U511" i="36" s="1"/>
  <c r="U507" i="36"/>
  <c r="U506" i="36" s="1"/>
  <c r="U605" i="36" l="1"/>
  <c r="U606" i="36" s="1"/>
  <c r="U611" i="36" s="1"/>
  <c r="U682" i="36" s="1"/>
  <c r="U731" i="36" s="1"/>
  <c r="U636" i="36"/>
  <c r="U637" i="36" s="1"/>
  <c r="U642" i="36" s="1"/>
  <c r="U683" i="36" s="1"/>
  <c r="U732" i="36" s="1"/>
  <c r="U445" i="36"/>
  <c r="U441" i="36"/>
  <c r="U449" i="36" s="1"/>
  <c r="U481" i="36"/>
  <c r="U486" i="36" s="1"/>
  <c r="U667" i="36" s="1"/>
  <c r="U715" i="36" s="1"/>
  <c r="U543" i="36"/>
  <c r="U548" i="36" s="1"/>
  <c r="U669" i="36" s="1"/>
  <c r="U717" i="36" s="1"/>
  <c r="U512" i="36"/>
  <c r="U517" i="36" s="1"/>
  <c r="U668" i="36" s="1"/>
  <c r="U716" i="36" s="1"/>
  <c r="U574" i="36"/>
  <c r="U575" i="36" s="1"/>
  <c r="U580" i="36" s="1"/>
  <c r="U681" i="36" s="1"/>
  <c r="U730" i="36" s="1"/>
  <c r="U482" i="36" l="1"/>
  <c r="U487" i="36" s="1"/>
  <c r="U678" i="36" s="1"/>
  <c r="U727" i="36" s="1"/>
  <c r="U544" i="36"/>
  <c r="U549" i="36" s="1"/>
  <c r="U680" i="36" s="1"/>
  <c r="U729" i="36" s="1"/>
  <c r="U579" i="36"/>
  <c r="U670" i="36" s="1"/>
  <c r="U718" i="36" s="1"/>
  <c r="U576" i="36"/>
  <c r="U581" i="36" s="1"/>
  <c r="U692" i="36" s="1"/>
  <c r="U641" i="36"/>
  <c r="U672" i="36" s="1"/>
  <c r="U720" i="36" s="1"/>
  <c r="U638" i="36"/>
  <c r="U643" i="36" s="1"/>
  <c r="U694" i="36" s="1"/>
  <c r="U513" i="36"/>
  <c r="U518" i="36" s="1"/>
  <c r="U679" i="36" s="1"/>
  <c r="U728" i="36" s="1"/>
  <c r="U444" i="36"/>
  <c r="U450" i="36"/>
  <c r="U451" i="36" s="1"/>
  <c r="U456" i="36" s="1"/>
  <c r="U677" i="36" s="1"/>
  <c r="U726" i="36" s="1"/>
  <c r="U610" i="36"/>
  <c r="U671" i="36" s="1"/>
  <c r="U719" i="36" s="1"/>
  <c r="U607" i="36"/>
  <c r="U612" i="36" s="1"/>
  <c r="U693" i="36" s="1"/>
  <c r="U483" i="36"/>
  <c r="U488" i="36" s="1"/>
  <c r="U689" i="36" s="1"/>
  <c r="U545" i="36" l="1"/>
  <c r="U550" i="36" s="1"/>
  <c r="U691" i="36" s="1"/>
  <c r="U741" i="36" s="1"/>
  <c r="U705" i="36"/>
  <c r="U743" i="36"/>
  <c r="U742" i="36"/>
  <c r="U704" i="36"/>
  <c r="U706" i="36"/>
  <c r="U744" i="36"/>
  <c r="U455" i="36"/>
  <c r="U666" i="36" s="1"/>
  <c r="U663" i="36" s="1"/>
  <c r="U452" i="36"/>
  <c r="U457" i="36" s="1"/>
  <c r="U688" i="36" s="1"/>
  <c r="U739" i="36"/>
  <c r="U701" i="36"/>
  <c r="U514" i="36"/>
  <c r="U519" i="36" s="1"/>
  <c r="U690" i="36" s="1"/>
  <c r="U703" i="36" l="1"/>
  <c r="V7" i="40" s="1"/>
  <c r="V10" i="40"/>
  <c r="U758" i="36"/>
  <c r="X72" i="4"/>
  <c r="Y69" i="4" s="1"/>
  <c r="U700" i="36"/>
  <c r="U738" i="36"/>
  <c r="X49" i="4"/>
  <c r="Y46" i="4" s="1"/>
  <c r="U756" i="36"/>
  <c r="V8" i="40"/>
  <c r="U753" i="36"/>
  <c r="V5" i="40"/>
  <c r="X17" i="4"/>
  <c r="Y14" i="4" s="1"/>
  <c r="U740" i="36"/>
  <c r="U702" i="36"/>
  <c r="V9" i="40"/>
  <c r="U757" i="36"/>
  <c r="X61" i="4"/>
  <c r="Y58" i="4" s="1"/>
  <c r="X39" i="4" l="1"/>
  <c r="Y35" i="4" s="1"/>
  <c r="Y38" i="4" s="1"/>
  <c r="Y33" i="5" s="1"/>
  <c r="U755" i="36"/>
  <c r="U754" i="36"/>
  <c r="V6" i="40"/>
  <c r="X28" i="4"/>
  <c r="Y24" i="4" s="1"/>
  <c r="Y60" i="4"/>
  <c r="Y52" i="5" s="1"/>
  <c r="Y64" i="4"/>
  <c r="Y50" i="5"/>
  <c r="Y59" i="4"/>
  <c r="Y62" i="4"/>
  <c r="V4" i="40"/>
  <c r="X9" i="4"/>
  <c r="Y7" i="4" s="1"/>
  <c r="U752" i="36"/>
  <c r="Y37" i="4"/>
  <c r="Y40" i="4"/>
  <c r="Y31" i="5"/>
  <c r="Y18" i="4"/>
  <c r="Y13" i="5"/>
  <c r="Y15" i="4"/>
  <c r="Y20" i="4"/>
  <c r="Y16" i="4"/>
  <c r="Y15" i="5" s="1"/>
  <c r="Y70" i="4"/>
  <c r="Y73" i="4"/>
  <c r="Y60" i="5"/>
  <c r="Y71" i="4"/>
  <c r="Y62" i="5" s="1"/>
  <c r="Y75" i="4"/>
  <c r="Y48" i="4"/>
  <c r="Y42" i="5" s="1"/>
  <c r="Y47" i="4"/>
  <c r="Y40" i="5"/>
  <c r="Y52" i="4"/>
  <c r="Y50" i="4"/>
  <c r="Y42" i="4" l="1"/>
  <c r="V42" i="36"/>
  <c r="Y41" i="5"/>
  <c r="V14" i="36" s="1"/>
  <c r="V557" i="36" s="1"/>
  <c r="Y61" i="5"/>
  <c r="V16" i="36" s="1"/>
  <c r="V619" i="36" s="1"/>
  <c r="V44" i="36"/>
  <c r="V41" i="36"/>
  <c r="Y32" i="5"/>
  <c r="V13" i="36" s="1"/>
  <c r="V526" i="36" s="1"/>
  <c r="Y63" i="4"/>
  <c r="Y55" i="5" s="1"/>
  <c r="Y54" i="5"/>
  <c r="Y53" i="5"/>
  <c r="V29" i="36"/>
  <c r="V587" i="36" s="1"/>
  <c r="Y51" i="4"/>
  <c r="Y45" i="5" s="1"/>
  <c r="Y44" i="5"/>
  <c r="V28" i="36"/>
  <c r="V556" i="36" s="1"/>
  <c r="Y43" i="5"/>
  <c r="Y64" i="5"/>
  <c r="Y74" i="4"/>
  <c r="Y65" i="5" s="1"/>
  <c r="Y35" i="5"/>
  <c r="Y41" i="4"/>
  <c r="Y36" i="5" s="1"/>
  <c r="Y27" i="4"/>
  <c r="Y24" i="5" s="1"/>
  <c r="Y29" i="4"/>
  <c r="Y26" i="4"/>
  <c r="Y31" i="4"/>
  <c r="Y22" i="5"/>
  <c r="Y14" i="5"/>
  <c r="V11" i="36" s="1"/>
  <c r="V464" i="36" s="1"/>
  <c r="V39" i="36"/>
  <c r="Y10" i="4"/>
  <c r="Y7" i="5" s="1"/>
  <c r="Y8" i="4"/>
  <c r="Y5" i="5"/>
  <c r="V43" i="36"/>
  <c r="Y51" i="5"/>
  <c r="V15" i="36" s="1"/>
  <c r="V588" i="36" s="1"/>
  <c r="Y63" i="5"/>
  <c r="V30" i="36"/>
  <c r="V618" i="36" s="1"/>
  <c r="V25" i="36"/>
  <c r="V463" i="36" s="1"/>
  <c r="Y16" i="5"/>
  <c r="Y17" i="5"/>
  <c r="Y19" i="4"/>
  <c r="Y18" i="5" s="1"/>
  <c r="Y34" i="5"/>
  <c r="V27" i="36"/>
  <c r="V525" i="36" s="1"/>
  <c r="Y9" i="5" l="1"/>
  <c r="G67" i="32"/>
  <c r="J5" i="32" s="1"/>
  <c r="K5" i="32" s="1"/>
  <c r="Y6" i="5"/>
  <c r="V38" i="36"/>
  <c r="Y23" i="5"/>
  <c r="V12" i="36" s="1"/>
  <c r="V495" i="36" s="1"/>
  <c r="V40" i="36"/>
  <c r="V55" i="36"/>
  <c r="V92" i="36" s="1"/>
  <c r="W21" i="40"/>
  <c r="V75" i="36"/>
  <c r="Y8" i="5"/>
  <c r="G70" i="32" s="1"/>
  <c r="G69" i="32"/>
  <c r="Y30" i="4"/>
  <c r="Y27" i="5" s="1"/>
  <c r="Y26" i="5"/>
  <c r="Y25" i="5"/>
  <c r="V26" i="36"/>
  <c r="V494" i="36" s="1"/>
  <c r="W20" i="40"/>
  <c r="V54" i="36"/>
  <c r="V91" i="36" s="1"/>
  <c r="V74" i="36"/>
  <c r="W16" i="40"/>
  <c r="V50" i="36"/>
  <c r="V87" i="36" s="1"/>
  <c r="V70" i="36"/>
  <c r="V52" i="36"/>
  <c r="V89" i="36" s="1"/>
  <c r="W18" i="40"/>
  <c r="V72" i="36"/>
  <c r="V73" i="36"/>
  <c r="W19" i="40"/>
  <c r="V53" i="36"/>
  <c r="V90" i="36" s="1"/>
  <c r="W30" i="40" l="1"/>
  <c r="V157" i="36"/>
  <c r="V167" i="36" s="1"/>
  <c r="V69" i="36"/>
  <c r="V49" i="36"/>
  <c r="V81" i="36" s="1"/>
  <c r="V83" i="36" s="1"/>
  <c r="V99" i="36" s="1"/>
  <c r="W15" i="40"/>
  <c r="Z48" i="41"/>
  <c r="V105" i="36"/>
  <c r="Z43" i="41"/>
  <c r="V100" i="36"/>
  <c r="Z46" i="41"/>
  <c r="V103" i="36"/>
  <c r="G68" i="32"/>
  <c r="V10" i="36"/>
  <c r="V432" i="36" s="1"/>
  <c r="V102" i="36"/>
  <c r="Z45" i="41"/>
  <c r="V159" i="36"/>
  <c r="V169" i="36" s="1"/>
  <c r="W32" i="40"/>
  <c r="V51" i="36"/>
  <c r="V88" i="36" s="1"/>
  <c r="V71" i="36"/>
  <c r="W17" i="40"/>
  <c r="W31" i="40"/>
  <c r="V158" i="36"/>
  <c r="V168" i="36" s="1"/>
  <c r="W28" i="40"/>
  <c r="V155" i="36"/>
  <c r="V165" i="36" s="1"/>
  <c r="V104" i="36"/>
  <c r="Z47" i="41"/>
  <c r="V160" i="36"/>
  <c r="V170" i="36" s="1"/>
  <c r="W33" i="40"/>
  <c r="G72" i="32"/>
  <c r="G71" i="32"/>
  <c r="V433" i="36" l="1"/>
  <c r="V430" i="36" s="1"/>
  <c r="V111" i="36"/>
  <c r="V156" i="36"/>
  <c r="V166" i="36" s="1"/>
  <c r="W29" i="40"/>
  <c r="V558" i="36"/>
  <c r="V555" i="36" s="1"/>
  <c r="V115" i="36"/>
  <c r="V620" i="36"/>
  <c r="V617" i="36" s="1"/>
  <c r="V117" i="36"/>
  <c r="V154" i="36"/>
  <c r="V164" i="36" s="1"/>
  <c r="W27" i="40"/>
  <c r="V114" i="36"/>
  <c r="V527" i="36"/>
  <c r="V524" i="36" s="1"/>
  <c r="V101" i="36"/>
  <c r="Z44" i="41"/>
  <c r="Z49" i="41" s="1"/>
  <c r="V116" i="36"/>
  <c r="V589" i="36"/>
  <c r="V586" i="36" s="1"/>
  <c r="V112" i="36"/>
  <c r="V465" i="36"/>
  <c r="V462" i="36" s="1"/>
  <c r="V171" i="36" l="1"/>
  <c r="V179" i="36" s="1"/>
  <c r="Z53" i="41"/>
  <c r="Z65" i="41" s="1"/>
  <c r="Z56" i="41"/>
  <c r="Z68" i="41" s="1"/>
  <c r="Z55" i="41"/>
  <c r="Z67" i="41" s="1"/>
  <c r="Z57" i="41"/>
  <c r="Z69" i="41" s="1"/>
  <c r="Z58" i="41"/>
  <c r="Z70" i="41" s="1"/>
  <c r="V113" i="36"/>
  <c r="V496" i="36"/>
  <c r="V493" i="36" s="1"/>
  <c r="V181" i="36"/>
  <c r="V178" i="36"/>
  <c r="V175" i="36"/>
  <c r="Z54" i="41"/>
  <c r="Z66" i="41" s="1"/>
  <c r="V177" i="36"/>
  <c r="V176" i="36"/>
  <c r="V180" i="36" l="1"/>
  <c r="Z79" i="41"/>
  <c r="Z33" i="41"/>
  <c r="Z13" i="41" s="1"/>
  <c r="Z32" i="41"/>
  <c r="Z12" i="41" s="1"/>
  <c r="Z78" i="41"/>
  <c r="V214" i="36"/>
  <c r="V215" i="36" s="1"/>
  <c r="V182" i="36"/>
  <c r="Z31" i="41"/>
  <c r="Z11" i="41" s="1"/>
  <c r="Z77" i="41"/>
  <c r="Z29" i="41"/>
  <c r="Z9" i="41" s="1"/>
  <c r="Z75" i="41"/>
  <c r="Z74" i="41"/>
  <c r="Z28" i="41"/>
  <c r="Z8" i="41" s="1"/>
  <c r="V118" i="36"/>
  <c r="V123" i="36" s="1"/>
  <c r="Z30" i="41"/>
  <c r="Z10" i="41" s="1"/>
  <c r="Z76" i="41"/>
  <c r="Z107" i="41" l="1"/>
  <c r="Z84" i="41"/>
  <c r="Z83" i="41"/>
  <c r="Z106" i="41"/>
  <c r="Z82" i="41"/>
  <c r="Z105" i="41"/>
  <c r="V137" i="36"/>
  <c r="V150" i="36" s="1"/>
  <c r="V136" i="36"/>
  <c r="V149" i="36" s="1"/>
  <c r="V135" i="36"/>
  <c r="V148" i="36" s="1"/>
  <c r="V138" i="36"/>
  <c r="V151" i="36" s="1"/>
  <c r="V133" i="36"/>
  <c r="V146" i="36" s="1"/>
  <c r="V132" i="36"/>
  <c r="V219" i="36"/>
  <c r="V234" i="36"/>
  <c r="V221" i="36"/>
  <c r="V222" i="36"/>
  <c r="V230" i="36"/>
  <c r="V232" i="36"/>
  <c r="V218" i="36"/>
  <c r="V220" i="36"/>
  <c r="V235" i="36"/>
  <c r="V233" i="36"/>
  <c r="V217" i="36"/>
  <c r="V229" i="36"/>
  <c r="V231" i="36"/>
  <c r="Z87" i="41"/>
  <c r="Z110" i="41"/>
  <c r="Z108" i="41"/>
  <c r="Z85" i="41"/>
  <c r="Z109" i="41"/>
  <c r="Z86" i="41"/>
  <c r="V134" i="36"/>
  <c r="V147" i="36" s="1"/>
  <c r="V239" i="36" l="1"/>
  <c r="V240" i="36" s="1"/>
  <c r="V244" i="36" s="1"/>
  <c r="V139" i="36"/>
  <c r="V141" i="36" s="1"/>
  <c r="V145" i="36"/>
  <c r="Z88" i="41"/>
  <c r="V243" i="36" l="1"/>
  <c r="V256" i="36"/>
  <c r="V246" i="36"/>
  <c r="V248" i="36"/>
  <c r="V257" i="36"/>
  <c r="V258" i="36"/>
  <c r="V259" i="36"/>
  <c r="V242" i="36"/>
  <c r="V260" i="36"/>
  <c r="V254" i="36"/>
  <c r="V245" i="36"/>
  <c r="V255" i="36"/>
  <c r="V264" i="36" s="1"/>
  <c r="V265" i="36" s="1"/>
  <c r="V152" i="36"/>
  <c r="V195" i="36"/>
  <c r="V205" i="36" s="1"/>
  <c r="V192" i="36"/>
  <c r="V202" i="36" s="1"/>
  <c r="V194" i="36"/>
  <c r="V204" i="36" s="1"/>
  <c r="V190" i="36"/>
  <c r="V196" i="36"/>
  <c r="V206" i="36" s="1"/>
  <c r="V191" i="36"/>
  <c r="V201" i="36" s="1"/>
  <c r="V193" i="36"/>
  <c r="V203" i="36" s="1"/>
  <c r="V197" i="36" l="1"/>
  <c r="V209" i="36" s="1"/>
  <c r="V223" i="36" s="1"/>
  <c r="V224" i="36" s="1"/>
  <c r="V226" i="36" s="1"/>
  <c r="V247" i="36" s="1"/>
  <c r="V249" i="36" s="1"/>
  <c r="V251" i="36" s="1"/>
  <c r="V272" i="36" s="1"/>
  <c r="V283" i="36"/>
  <c r="V282" i="36"/>
  <c r="V267" i="36"/>
  <c r="V268" i="36"/>
  <c r="V270" i="36"/>
  <c r="V269" i="36"/>
  <c r="V284" i="36"/>
  <c r="V273" i="36"/>
  <c r="V271" i="36"/>
  <c r="V281" i="36"/>
  <c r="V280" i="36"/>
  <c r="V279" i="36"/>
  <c r="V285" i="36"/>
  <c r="V200" i="36"/>
  <c r="V207" i="36" s="1"/>
  <c r="V274" i="36" l="1"/>
  <c r="V276" i="36" s="1"/>
  <c r="V289" i="36"/>
  <c r="V290" i="36" s="1"/>
  <c r="V295" i="36" l="1"/>
  <c r="V307" i="36"/>
  <c r="V298" i="36"/>
  <c r="V304" i="36"/>
  <c r="V310" i="36"/>
  <c r="V294" i="36"/>
  <c r="V296" i="36"/>
  <c r="V305" i="36"/>
  <c r="V306" i="36"/>
  <c r="V293" i="36"/>
  <c r="V308" i="36"/>
  <c r="V297" i="36"/>
  <c r="V309" i="36"/>
  <c r="V292" i="36"/>
  <c r="V314" i="36" l="1"/>
  <c r="V315" i="36" s="1"/>
  <c r="V334" i="36" s="1"/>
  <c r="V299" i="36"/>
  <c r="V301" i="36" s="1"/>
  <c r="V318" i="36" l="1"/>
  <c r="V322" i="36"/>
  <c r="V319" i="36"/>
  <c r="V321" i="36"/>
  <c r="V331" i="36"/>
  <c r="V317" i="36"/>
  <c r="V320" i="36"/>
  <c r="V332" i="36"/>
  <c r="V329" i="36"/>
  <c r="V335" i="36"/>
  <c r="V330" i="36"/>
  <c r="V333" i="36"/>
  <c r="V323" i="36"/>
  <c r="V324" i="36" l="1"/>
  <c r="V326" i="36" s="1"/>
  <c r="V339" i="36"/>
  <c r="V340" i="36" s="1"/>
  <c r="V342" i="36" s="1"/>
  <c r="V347" i="36" l="1"/>
  <c r="V344" i="36"/>
  <c r="V343" i="36"/>
  <c r="V356" i="36"/>
  <c r="V354" i="36"/>
  <c r="V348" i="36"/>
  <c r="V346" i="36"/>
  <c r="V359" i="36"/>
  <c r="V355" i="36"/>
  <c r="V358" i="36"/>
  <c r="V357" i="36"/>
  <c r="V345" i="36"/>
  <c r="V349" i="36" s="1"/>
  <c r="V351" i="36" s="1"/>
  <c r="V360" i="36"/>
  <c r="V364" i="36" l="1"/>
  <c r="V365" i="36" s="1"/>
  <c r="V380" i="36" l="1"/>
  <c r="V382" i="36"/>
  <c r="V367" i="36"/>
  <c r="V373" i="36"/>
  <c r="V396" i="36" s="1"/>
  <c r="V383" i="36"/>
  <c r="V384" i="36"/>
  <c r="V372" i="36"/>
  <c r="V395" i="36" s="1"/>
  <c r="V385" i="36"/>
  <c r="V369" i="36"/>
  <c r="V392" i="36" s="1"/>
  <c r="V368" i="36"/>
  <c r="V391" i="36" s="1"/>
  <c r="V379" i="36"/>
  <c r="V381" i="36"/>
  <c r="V371" i="36"/>
  <c r="V394" i="36" s="1"/>
  <c r="V370" i="36"/>
  <c r="V393" i="36" s="1"/>
  <c r="V407" i="36" l="1"/>
  <c r="V423" i="36"/>
  <c r="V616" i="36" s="1"/>
  <c r="V623" i="36" s="1"/>
  <c r="V406" i="36"/>
  <c r="V422" i="36"/>
  <c r="V585" i="36" s="1"/>
  <c r="V592" i="36" s="1"/>
  <c r="V390" i="36"/>
  <c r="V374" i="36"/>
  <c r="V376" i="36" s="1"/>
  <c r="V404" i="36"/>
  <c r="V420" i="36"/>
  <c r="V523" i="36" s="1"/>
  <c r="V530" i="36" s="1"/>
  <c r="V402" i="36"/>
  <c r="V418" i="36"/>
  <c r="V461" i="36" s="1"/>
  <c r="V468" i="36" s="1"/>
  <c r="V405" i="36"/>
  <c r="V421" i="36"/>
  <c r="V554" i="36" s="1"/>
  <c r="V561" i="36" s="1"/>
  <c r="V419" i="36"/>
  <c r="V492" i="36" s="1"/>
  <c r="V499" i="36" s="1"/>
  <c r="V403" i="36"/>
  <c r="V565" i="36" l="1"/>
  <c r="V571" i="36" s="1"/>
  <c r="V564" i="36"/>
  <c r="V570" i="36" s="1"/>
  <c r="V563" i="36"/>
  <c r="V595" i="36"/>
  <c r="V601" i="36" s="1"/>
  <c r="V594" i="36"/>
  <c r="V596" i="36"/>
  <c r="V602" i="36" s="1"/>
  <c r="V471" i="36"/>
  <c r="V477" i="36" s="1"/>
  <c r="V470" i="36"/>
  <c r="V472" i="36"/>
  <c r="V478" i="36" s="1"/>
  <c r="V625" i="36"/>
  <c r="V626" i="36"/>
  <c r="V632" i="36" s="1"/>
  <c r="V627" i="36"/>
  <c r="V633" i="36" s="1"/>
  <c r="V533" i="36"/>
  <c r="V539" i="36" s="1"/>
  <c r="V532" i="36"/>
  <c r="V534" i="36"/>
  <c r="V540" i="36" s="1"/>
  <c r="V502" i="36"/>
  <c r="V508" i="36" s="1"/>
  <c r="V503" i="36"/>
  <c r="V509" i="36" s="1"/>
  <c r="V501" i="36"/>
  <c r="V401" i="36"/>
  <c r="V417" i="36"/>
  <c r="V429" i="36" s="1"/>
  <c r="V436" i="36" s="1"/>
  <c r="V397" i="36"/>
  <c r="V566" i="36" l="1"/>
  <c r="V573" i="36" s="1"/>
  <c r="V569" i="36"/>
  <c r="V568" i="36" s="1"/>
  <c r="V440" i="36"/>
  <c r="V447" i="36" s="1"/>
  <c r="V438" i="36"/>
  <c r="V439" i="36"/>
  <c r="V446" i="36" s="1"/>
  <c r="V476" i="36"/>
  <c r="V475" i="36" s="1"/>
  <c r="V473" i="36"/>
  <c r="V480" i="36" s="1"/>
  <c r="V504" i="36"/>
  <c r="V511" i="36" s="1"/>
  <c r="V507" i="36"/>
  <c r="V506" i="36" s="1"/>
  <c r="V538" i="36"/>
  <c r="V537" i="36" s="1"/>
  <c r="V535" i="36"/>
  <c r="V542" i="36" s="1"/>
  <c r="V631" i="36"/>
  <c r="V630" i="36" s="1"/>
  <c r="V628" i="36"/>
  <c r="V635" i="36" s="1"/>
  <c r="V597" i="36"/>
  <c r="V604" i="36" s="1"/>
  <c r="V600" i="36"/>
  <c r="V599" i="36" s="1"/>
  <c r="V445" i="36" l="1"/>
  <c r="V441" i="36"/>
  <c r="V449" i="36" s="1"/>
  <c r="V543" i="36"/>
  <c r="V548" i="36" s="1"/>
  <c r="V669" i="36" s="1"/>
  <c r="V717" i="36" s="1"/>
  <c r="V481" i="36"/>
  <c r="V482" i="36" s="1"/>
  <c r="V487" i="36" s="1"/>
  <c r="V678" i="36" s="1"/>
  <c r="V727" i="36" s="1"/>
  <c r="V605" i="36"/>
  <c r="V610" i="36" s="1"/>
  <c r="V671" i="36" s="1"/>
  <c r="V719" i="36" s="1"/>
  <c r="V512" i="36"/>
  <c r="V517" i="36" s="1"/>
  <c r="V668" i="36" s="1"/>
  <c r="V716" i="36" s="1"/>
  <c r="V636" i="36"/>
  <c r="V637" i="36" s="1"/>
  <c r="V642" i="36" s="1"/>
  <c r="V683" i="36" s="1"/>
  <c r="V732" i="36" s="1"/>
  <c r="V574" i="36"/>
  <c r="V575" i="36" s="1"/>
  <c r="V580" i="36" s="1"/>
  <c r="V681" i="36" s="1"/>
  <c r="V730" i="36" s="1"/>
  <c r="V513" i="36" l="1"/>
  <c r="V518" i="36" s="1"/>
  <c r="V679" i="36" s="1"/>
  <c r="V728" i="36" s="1"/>
  <c r="V544" i="36"/>
  <c r="V549" i="36" s="1"/>
  <c r="V680" i="36" s="1"/>
  <c r="V729" i="36" s="1"/>
  <c r="V579" i="36"/>
  <c r="V670" i="36" s="1"/>
  <c r="V718" i="36" s="1"/>
  <c r="V576" i="36"/>
  <c r="V581" i="36" s="1"/>
  <c r="V692" i="36" s="1"/>
  <c r="V641" i="36"/>
  <c r="V672" i="36" s="1"/>
  <c r="V720" i="36" s="1"/>
  <c r="V638" i="36"/>
  <c r="V643" i="36" s="1"/>
  <c r="V694" i="36" s="1"/>
  <c r="V606" i="36"/>
  <c r="V486" i="36"/>
  <c r="V667" i="36" s="1"/>
  <c r="V715" i="36" s="1"/>
  <c r="V483" i="36"/>
  <c r="V488" i="36" s="1"/>
  <c r="V689" i="36" s="1"/>
  <c r="V450" i="36"/>
  <c r="V444" i="36"/>
  <c r="V514" i="36" l="1"/>
  <c r="V519" i="36" s="1"/>
  <c r="V690" i="36" s="1"/>
  <c r="V702" i="36" s="1"/>
  <c r="Y28" i="4" s="1"/>
  <c r="Z24" i="4" s="1"/>
  <c r="Z31" i="4" s="1"/>
  <c r="V545" i="36"/>
  <c r="V550" i="36" s="1"/>
  <c r="V691" i="36" s="1"/>
  <c r="V611" i="36"/>
  <c r="V682" i="36" s="1"/>
  <c r="V731" i="36" s="1"/>
  <c r="V607" i="36"/>
  <c r="V612" i="36" s="1"/>
  <c r="V693" i="36" s="1"/>
  <c r="V455" i="36"/>
  <c r="V666" i="36" s="1"/>
  <c r="V663" i="36" s="1"/>
  <c r="V739" i="36"/>
  <c r="V701" i="36"/>
  <c r="V744" i="36"/>
  <c r="V706" i="36"/>
  <c r="V451" i="36"/>
  <c r="V456" i="36" s="1"/>
  <c r="V677" i="36" s="1"/>
  <c r="V726" i="36" s="1"/>
  <c r="V704" i="36"/>
  <c r="V742" i="36"/>
  <c r="V452" i="36" l="1"/>
  <c r="V457" i="36" s="1"/>
  <c r="V688" i="36" s="1"/>
  <c r="V700" i="36" s="1"/>
  <c r="Z29" i="4"/>
  <c r="V740" i="36"/>
  <c r="Z22" i="5"/>
  <c r="Z27" i="4"/>
  <c r="Z24" i="5" s="1"/>
  <c r="Z26" i="4"/>
  <c r="V754" i="36"/>
  <c r="W6" i="40"/>
  <c r="V741" i="36"/>
  <c r="V703" i="36"/>
  <c r="V738" i="36"/>
  <c r="Y72" i="4"/>
  <c r="Z69" i="4" s="1"/>
  <c r="V758" i="36"/>
  <c r="W10" i="40"/>
  <c r="Y49" i="4"/>
  <c r="Z46" i="4" s="1"/>
  <c r="V756" i="36"/>
  <c r="W8" i="40"/>
  <c r="Y17" i="4"/>
  <c r="Z14" i="4" s="1"/>
  <c r="V753" i="36"/>
  <c r="W5" i="40"/>
  <c r="V705" i="36"/>
  <c r="V743" i="36"/>
  <c r="Z30" i="4"/>
  <c r="Z27" i="5" s="1"/>
  <c r="Z26" i="5"/>
  <c r="Z23" i="5"/>
  <c r="W12" i="36" s="1"/>
  <c r="W495" i="36" s="1"/>
  <c r="W40" i="36"/>
  <c r="Z25" i="5"/>
  <c r="W26" i="36"/>
  <c r="W494" i="36" s="1"/>
  <c r="V755" i="36" l="1"/>
  <c r="Y39" i="4"/>
  <c r="Z35" i="4" s="1"/>
  <c r="W7" i="40"/>
  <c r="V757" i="36"/>
  <c r="Y61" i="4"/>
  <c r="Z58" i="4" s="1"/>
  <c r="W9" i="40"/>
  <c r="Z71" i="4"/>
  <c r="Z62" i="5" s="1"/>
  <c r="Z73" i="4"/>
  <c r="Z70" i="4"/>
  <c r="Z60" i="5"/>
  <c r="Z75" i="4"/>
  <c r="Z50" i="4"/>
  <c r="Z52" i="4"/>
  <c r="Z47" i="4"/>
  <c r="Z40" i="5"/>
  <c r="Z48" i="4"/>
  <c r="Z42" i="5" s="1"/>
  <c r="W4" i="40"/>
  <c r="Y9" i="4"/>
  <c r="Z7" i="4" s="1"/>
  <c r="V752" i="36"/>
  <c r="Z18" i="4"/>
  <c r="Z20" i="4"/>
  <c r="Z16" i="4"/>
  <c r="Z15" i="5" s="1"/>
  <c r="Z13" i="5"/>
  <c r="Z15" i="4"/>
  <c r="X17" i="40"/>
  <c r="W51" i="36"/>
  <c r="W88" i="36" s="1"/>
  <c r="W71" i="36"/>
  <c r="Z31" i="5" l="1"/>
  <c r="Z38" i="4"/>
  <c r="Z33" i="5" s="1"/>
  <c r="Z42" i="4"/>
  <c r="Z40" i="4"/>
  <c r="Z37" i="4"/>
  <c r="W39" i="36"/>
  <c r="Z14" i="5"/>
  <c r="W11" i="36" s="1"/>
  <c r="W464" i="36" s="1"/>
  <c r="W25" i="36"/>
  <c r="W463" i="36" s="1"/>
  <c r="Z16" i="5"/>
  <c r="Z8" i="4"/>
  <c r="Z5" i="5"/>
  <c r="Z10" i="4"/>
  <c r="Z7" i="5" s="1"/>
  <c r="Z8" i="5" s="1"/>
  <c r="Z61" i="5"/>
  <c r="W16" i="36" s="1"/>
  <c r="W619" i="36" s="1"/>
  <c r="W44" i="36"/>
  <c r="W30" i="36"/>
  <c r="W618" i="36" s="1"/>
  <c r="Z63" i="5"/>
  <c r="Z62" i="4"/>
  <c r="Z64" i="4"/>
  <c r="Z59" i="4"/>
  <c r="Z50" i="5"/>
  <c r="Z60" i="4"/>
  <c r="Z52" i="5" s="1"/>
  <c r="W42" i="36"/>
  <c r="Z41" i="5"/>
  <c r="W14" i="36" s="1"/>
  <c r="W557" i="36" s="1"/>
  <c r="Z19" i="4"/>
  <c r="Z18" i="5" s="1"/>
  <c r="Z17" i="5"/>
  <c r="W28" i="36"/>
  <c r="W556" i="36" s="1"/>
  <c r="Z43" i="5"/>
  <c r="Z51" i="4"/>
  <c r="Z45" i="5" s="1"/>
  <c r="Z44" i="5"/>
  <c r="Z74" i="4"/>
  <c r="Z65" i="5" s="1"/>
  <c r="Z64" i="5"/>
  <c r="W156" i="36"/>
  <c r="X29" i="40"/>
  <c r="AA44" i="41"/>
  <c r="W101" i="36"/>
  <c r="Z41" i="4" l="1"/>
  <c r="Z36" i="5" s="1"/>
  <c r="Z35" i="5"/>
  <c r="Z34" i="5"/>
  <c r="W27" i="36"/>
  <c r="W525" i="36" s="1"/>
  <c r="Z32" i="5"/>
  <c r="W13" i="36" s="1"/>
  <c r="W526" i="36" s="1"/>
  <c r="W41" i="36"/>
  <c r="Z53" i="5"/>
  <c r="W29" i="36"/>
  <c r="W587" i="36" s="1"/>
  <c r="W43" i="36"/>
  <c r="Z51" i="5"/>
  <c r="W15" i="36" s="1"/>
  <c r="W588" i="36" s="1"/>
  <c r="Z9" i="5"/>
  <c r="W38" i="36"/>
  <c r="Z6" i="5"/>
  <c r="W10" i="36" s="1"/>
  <c r="W432" i="36" s="1"/>
  <c r="Z54" i="5"/>
  <c r="Z63" i="4"/>
  <c r="Z55" i="5" s="1"/>
  <c r="X19" i="40"/>
  <c r="W73" i="36"/>
  <c r="W53" i="36"/>
  <c r="W90" i="36" s="1"/>
  <c r="W55" i="36"/>
  <c r="W92" i="36" s="1"/>
  <c r="X21" i="40"/>
  <c r="W75" i="36"/>
  <c r="W50" i="36"/>
  <c r="W87" i="36" s="1"/>
  <c r="W70" i="36"/>
  <c r="X16" i="40"/>
  <c r="W166" i="36"/>
  <c r="W496" i="36"/>
  <c r="W113" i="36"/>
  <c r="X18" i="40" l="1"/>
  <c r="W72" i="36"/>
  <c r="W52" i="36"/>
  <c r="W89" i="36" s="1"/>
  <c r="AA43" i="41"/>
  <c r="W100" i="36"/>
  <c r="W103" i="36"/>
  <c r="AA46" i="41"/>
  <c r="W160" i="36"/>
  <c r="W170" i="36" s="1"/>
  <c r="X33" i="40"/>
  <c r="X31" i="40"/>
  <c r="W158" i="36"/>
  <c r="W168" i="36" s="1"/>
  <c r="X20" i="40"/>
  <c r="W74" i="36"/>
  <c r="W54" i="36"/>
  <c r="W91" i="36" s="1"/>
  <c r="W69" i="36"/>
  <c r="X15" i="40"/>
  <c r="W49" i="36"/>
  <c r="W81" i="36" s="1"/>
  <c r="W83" i="36" s="1"/>
  <c r="W99" i="36" s="1"/>
  <c r="W111" i="36" s="1"/>
  <c r="W155" i="36"/>
  <c r="W165" i="36" s="1"/>
  <c r="X28" i="40"/>
  <c r="W105" i="36"/>
  <c r="AA48" i="41"/>
  <c r="W493" i="36"/>
  <c r="W102" i="36" l="1"/>
  <c r="AA45" i="41"/>
  <c r="W157" i="36"/>
  <c r="W167" i="36" s="1"/>
  <c r="X30" i="40"/>
  <c r="X27" i="40"/>
  <c r="W154" i="36"/>
  <c r="W164" i="36" s="1"/>
  <c r="X32" i="40"/>
  <c r="W159" i="36"/>
  <c r="W169" i="36" s="1"/>
  <c r="W465" i="36"/>
  <c r="W462" i="36" s="1"/>
  <c r="W112" i="36"/>
  <c r="W104" i="36"/>
  <c r="AA47" i="41"/>
  <c r="W558" i="36"/>
  <c r="W555" i="36" s="1"/>
  <c r="W115" i="36"/>
  <c r="W433" i="36"/>
  <c r="W430" i="36" s="1"/>
  <c r="W117" i="36"/>
  <c r="W620" i="36"/>
  <c r="W617" i="36" s="1"/>
  <c r="W527" i="36" l="1"/>
  <c r="W524" i="36" s="1"/>
  <c r="W114" i="36"/>
  <c r="W116" i="36"/>
  <c r="W118" i="36" s="1"/>
  <c r="W123" i="36" s="1"/>
  <c r="W134" i="36" s="1"/>
  <c r="W147" i="36" s="1"/>
  <c r="W589" i="36"/>
  <c r="W586" i="36" s="1"/>
  <c r="AA49" i="41"/>
  <c r="AA57" i="41" s="1"/>
  <c r="AA69" i="41" s="1"/>
  <c r="W171" i="36"/>
  <c r="W175" i="36"/>
  <c r="W135" i="36" l="1"/>
  <c r="W148" i="36" s="1"/>
  <c r="W138" i="36"/>
  <c r="W151" i="36" s="1"/>
  <c r="W137" i="36"/>
  <c r="W150" i="36" s="1"/>
  <c r="W132" i="36"/>
  <c r="W133" i="36"/>
  <c r="W146" i="36" s="1"/>
  <c r="W136" i="36"/>
  <c r="W149" i="36" s="1"/>
  <c r="W181" i="36"/>
  <c r="W177" i="36"/>
  <c r="W179" i="36"/>
  <c r="W178" i="36"/>
  <c r="W176" i="36"/>
  <c r="AA32" i="41"/>
  <c r="AA12" i="41" s="1"/>
  <c r="AA78" i="41"/>
  <c r="AA55" i="41"/>
  <c r="AA67" i="41" s="1"/>
  <c r="AA54" i="41"/>
  <c r="AA66" i="41" s="1"/>
  <c r="AA53" i="41"/>
  <c r="AA65" i="41" s="1"/>
  <c r="AA56" i="41"/>
  <c r="AA68" i="41" s="1"/>
  <c r="AA58" i="41"/>
  <c r="AA70" i="41" s="1"/>
  <c r="W180" i="36"/>
  <c r="W145" i="36"/>
  <c r="AA33" i="41" l="1"/>
  <c r="AA13" i="41" s="1"/>
  <c r="AA79" i="41"/>
  <c r="AA30" i="41"/>
  <c r="AA10" i="41" s="1"/>
  <c r="AA76" i="41"/>
  <c r="W139" i="36"/>
  <c r="W141" i="36" s="1"/>
  <c r="AA77" i="41"/>
  <c r="AA31" i="41"/>
  <c r="AA11" i="41" s="1"/>
  <c r="AA86" i="41"/>
  <c r="AA109" i="41"/>
  <c r="AA28" i="41"/>
  <c r="AA8" i="41" s="1"/>
  <c r="AA74" i="41"/>
  <c r="AA29" i="41"/>
  <c r="AA9" i="41" s="1"/>
  <c r="AA75" i="41"/>
  <c r="W182" i="36"/>
  <c r="W214" i="36"/>
  <c r="W215" i="36" s="1"/>
  <c r="W152" i="36"/>
  <c r="W191" i="36"/>
  <c r="W201" i="36" s="1"/>
  <c r="W194" i="36"/>
  <c r="W204" i="36" s="1"/>
  <c r="W195" i="36"/>
  <c r="W205" i="36" s="1"/>
  <c r="W190" i="36"/>
  <c r="W196" i="36"/>
  <c r="W206" i="36" s="1"/>
  <c r="W192" i="36"/>
  <c r="W202" i="36" s="1"/>
  <c r="W193" i="36"/>
  <c r="W203" i="36" s="1"/>
  <c r="AA84" i="41" l="1"/>
  <c r="AA107" i="41"/>
  <c r="W234" i="36"/>
  <c r="W217" i="36"/>
  <c r="W232" i="36"/>
  <c r="W218" i="36"/>
  <c r="W221" i="36"/>
  <c r="W235" i="36"/>
  <c r="W223" i="36"/>
  <c r="W233" i="36"/>
  <c r="W230" i="36"/>
  <c r="W231" i="36"/>
  <c r="W229" i="36"/>
  <c r="W220" i="36"/>
  <c r="W219" i="36"/>
  <c r="AA105" i="41"/>
  <c r="AA82" i="41"/>
  <c r="AA108" i="41"/>
  <c r="AA85" i="41"/>
  <c r="AA110" i="41"/>
  <c r="AA87" i="41"/>
  <c r="AA106" i="41"/>
  <c r="AA83" i="41"/>
  <c r="W197" i="36"/>
  <c r="W209" i="36" s="1"/>
  <c r="W222" i="36" s="1"/>
  <c r="W200" i="36"/>
  <c r="W207" i="36" s="1"/>
  <c r="W224" i="36" l="1"/>
  <c r="W226" i="36" s="1"/>
  <c r="AA88" i="41"/>
  <c r="W239" i="36"/>
  <c r="W240" i="36" s="1"/>
  <c r="W242" i="36" l="1"/>
  <c r="W260" i="36"/>
  <c r="W244" i="36"/>
  <c r="W254" i="36"/>
  <c r="W247" i="36"/>
  <c r="W243" i="36"/>
  <c r="W246" i="36"/>
  <c r="W257" i="36"/>
  <c r="W256" i="36"/>
  <c r="W248" i="36"/>
  <c r="W258" i="36"/>
  <c r="W255" i="36"/>
  <c r="W259" i="36"/>
  <c r="W245" i="36"/>
  <c r="W264" i="36" l="1"/>
  <c r="W265" i="36" s="1"/>
  <c r="W267" i="36" s="1"/>
  <c r="W249" i="36"/>
  <c r="W251" i="36" s="1"/>
  <c r="W269" i="36" l="1"/>
  <c r="W273" i="36"/>
  <c r="W285" i="36"/>
  <c r="W284" i="36"/>
  <c r="W282" i="36"/>
  <c r="W268" i="36"/>
  <c r="W271" i="36"/>
  <c r="W272" i="36"/>
  <c r="W279" i="36"/>
  <c r="W270" i="36"/>
  <c r="W281" i="36"/>
  <c r="W280" i="36"/>
  <c r="W283" i="36"/>
  <c r="W274" i="36"/>
  <c r="W276" i="36" s="1"/>
  <c r="W289" i="36" l="1"/>
  <c r="W290" i="36" s="1"/>
  <c r="W304" i="36" l="1"/>
  <c r="W294" i="36"/>
  <c r="W292" i="36"/>
  <c r="W305" i="36"/>
  <c r="W306" i="36"/>
  <c r="W297" i="36"/>
  <c r="W298" i="36"/>
  <c r="W307" i="36"/>
  <c r="W295" i="36"/>
  <c r="W309" i="36"/>
  <c r="W296" i="36"/>
  <c r="W310" i="36"/>
  <c r="W293" i="36"/>
  <c r="W308" i="36"/>
  <c r="W299" i="36" l="1"/>
  <c r="W301" i="36" s="1"/>
  <c r="W314" i="36"/>
  <c r="W315" i="36" s="1"/>
  <c r="W319" i="36" l="1"/>
  <c r="W320" i="36"/>
  <c r="W332" i="36"/>
  <c r="W333" i="36"/>
  <c r="W321" i="36"/>
  <c r="W331" i="36"/>
  <c r="W318" i="36"/>
  <c r="W323" i="36"/>
  <c r="W329" i="36"/>
  <c r="W339" i="36" s="1"/>
  <c r="W340" i="36" s="1"/>
  <c r="W322" i="36"/>
  <c r="W330" i="36"/>
  <c r="W335" i="36"/>
  <c r="W334" i="36"/>
  <c r="W317" i="36"/>
  <c r="W343" i="36" l="1"/>
  <c r="W354" i="36"/>
  <c r="W359" i="36"/>
  <c r="W360" i="36"/>
  <c r="W345" i="36"/>
  <c r="W356" i="36"/>
  <c r="W358" i="36"/>
  <c r="W342" i="36"/>
  <c r="W348" i="36"/>
  <c r="W347" i="36"/>
  <c r="W355" i="36"/>
  <c r="W357" i="36"/>
  <c r="W346" i="36"/>
  <c r="W324" i="36"/>
  <c r="W326" i="36" s="1"/>
  <c r="W344" i="36"/>
  <c r="W349" i="36" s="1"/>
  <c r="W351" i="36" s="1"/>
  <c r="W364" i="36"/>
  <c r="W365" i="36" s="1"/>
  <c r="W368" i="36" s="1"/>
  <c r="W391" i="36" s="1"/>
  <c r="W383" i="36" l="1"/>
  <c r="W373" i="36"/>
  <c r="W396" i="36" s="1"/>
  <c r="W407" i="36" s="1"/>
  <c r="W369" i="36"/>
  <c r="W392" i="36" s="1"/>
  <c r="W403" i="36" s="1"/>
  <c r="W367" i="36"/>
  <c r="W390" i="36" s="1"/>
  <c r="W370" i="36"/>
  <c r="W393" i="36" s="1"/>
  <c r="W384" i="36"/>
  <c r="W382" i="36"/>
  <c r="W385" i="36"/>
  <c r="W379" i="36"/>
  <c r="W372" i="36"/>
  <c r="W395" i="36" s="1"/>
  <c r="W422" i="36" s="1"/>
  <c r="W585" i="36" s="1"/>
  <c r="W592" i="36" s="1"/>
  <c r="W381" i="36"/>
  <c r="W371" i="36"/>
  <c r="W394" i="36" s="1"/>
  <c r="W405" i="36" s="1"/>
  <c r="W380" i="36"/>
  <c r="W418" i="36"/>
  <c r="W461" i="36" s="1"/>
  <c r="W468" i="36" s="1"/>
  <c r="W402" i="36"/>
  <c r="W423" i="36"/>
  <c r="W616" i="36" s="1"/>
  <c r="W623" i="36" s="1"/>
  <c r="W419" i="36"/>
  <c r="W492" i="36" s="1"/>
  <c r="W499" i="36" s="1"/>
  <c r="W406" i="36"/>
  <c r="W420" i="36"/>
  <c r="W523" i="36" s="1"/>
  <c r="W530" i="36" s="1"/>
  <c r="W404" i="36"/>
  <c r="W374" i="36" l="1"/>
  <c r="W376" i="36" s="1"/>
  <c r="W421" i="36"/>
  <c r="W554" i="36" s="1"/>
  <c r="W561" i="36" s="1"/>
  <c r="W595" i="36"/>
  <c r="W601" i="36" s="1"/>
  <c r="W594" i="36"/>
  <c r="W596" i="36"/>
  <c r="W602" i="36" s="1"/>
  <c r="W502" i="36"/>
  <c r="W508" i="36" s="1"/>
  <c r="W501" i="36"/>
  <c r="W503" i="36"/>
  <c r="W509" i="36" s="1"/>
  <c r="W471" i="36"/>
  <c r="W477" i="36" s="1"/>
  <c r="W470" i="36"/>
  <c r="W472" i="36"/>
  <c r="W478" i="36" s="1"/>
  <c r="W397" i="36"/>
  <c r="W417" i="36"/>
  <c r="W429" i="36" s="1"/>
  <c r="W436" i="36" s="1"/>
  <c r="W401" i="36"/>
  <c r="W564" i="36"/>
  <c r="W570" i="36" s="1"/>
  <c r="W563" i="36"/>
  <c r="W565" i="36"/>
  <c r="W571" i="36" s="1"/>
  <c r="W532" i="36"/>
  <c r="W533" i="36"/>
  <c r="W539" i="36" s="1"/>
  <c r="W534" i="36"/>
  <c r="W540" i="36" s="1"/>
  <c r="W625" i="36"/>
  <c r="W626" i="36"/>
  <c r="W632" i="36" s="1"/>
  <c r="W627" i="36"/>
  <c r="W633" i="36" s="1"/>
  <c r="W473" i="36" l="1"/>
  <c r="W480" i="36" s="1"/>
  <c r="W476" i="36"/>
  <c r="W475" i="36" s="1"/>
  <c r="W628" i="36"/>
  <c r="W635" i="36" s="1"/>
  <c r="W631" i="36"/>
  <c r="W630" i="36" s="1"/>
  <c r="W440" i="36"/>
  <c r="W447" i="36" s="1"/>
  <c r="W438" i="36"/>
  <c r="W439" i="36"/>
  <c r="W566" i="36"/>
  <c r="W573" i="36" s="1"/>
  <c r="W569" i="36"/>
  <c r="W568" i="36" s="1"/>
  <c r="W597" i="36"/>
  <c r="W604" i="36" s="1"/>
  <c r="W600" i="36"/>
  <c r="W599" i="36" s="1"/>
  <c r="W535" i="36"/>
  <c r="W542" i="36" s="1"/>
  <c r="W538" i="36"/>
  <c r="W537" i="36" s="1"/>
  <c r="W504" i="36"/>
  <c r="W511" i="36" s="1"/>
  <c r="W507" i="36"/>
  <c r="W506" i="36" s="1"/>
  <c r="W574" i="36" l="1"/>
  <c r="W579" i="36" s="1"/>
  <c r="W670" i="36" s="1"/>
  <c r="W718" i="36" s="1"/>
  <c r="W446" i="36"/>
  <c r="W636" i="36"/>
  <c r="W641" i="36" s="1"/>
  <c r="W672" i="36" s="1"/>
  <c r="W720" i="36" s="1"/>
  <c r="W512" i="36"/>
  <c r="W517" i="36" s="1"/>
  <c r="W668" i="36" s="1"/>
  <c r="W716" i="36" s="1"/>
  <c r="W605" i="36"/>
  <c r="W610" i="36" s="1"/>
  <c r="W671" i="36" s="1"/>
  <c r="W719" i="36" s="1"/>
  <c r="W445" i="36"/>
  <c r="W441" i="36"/>
  <c r="W449" i="36" s="1"/>
  <c r="W543" i="36"/>
  <c r="W548" i="36" s="1"/>
  <c r="W669" i="36" s="1"/>
  <c r="W717" i="36" s="1"/>
  <c r="W481" i="36"/>
  <c r="W486" i="36" s="1"/>
  <c r="W667" i="36" s="1"/>
  <c r="W715" i="36" s="1"/>
  <c r="W513" i="36" l="1"/>
  <c r="W518" i="36" s="1"/>
  <c r="W679" i="36" s="1"/>
  <c r="W728" i="36" s="1"/>
  <c r="W637" i="36"/>
  <c r="W642" i="36" s="1"/>
  <c r="W683" i="36" s="1"/>
  <c r="W732" i="36" s="1"/>
  <c r="W482" i="36"/>
  <c r="W487" i="36" s="1"/>
  <c r="W678" i="36" s="1"/>
  <c r="W727" i="36" s="1"/>
  <c r="W606" i="36"/>
  <c r="W611" i="36" s="1"/>
  <c r="W682" i="36" s="1"/>
  <c r="W731" i="36" s="1"/>
  <c r="W544" i="36"/>
  <c r="W549" i="36" s="1"/>
  <c r="W680" i="36" s="1"/>
  <c r="W729" i="36" s="1"/>
  <c r="W444" i="36"/>
  <c r="W450" i="36"/>
  <c r="W455" i="36" s="1"/>
  <c r="W666" i="36" s="1"/>
  <c r="W663" i="36" s="1"/>
  <c r="W514" i="36"/>
  <c r="W519" i="36" s="1"/>
  <c r="W690" i="36" s="1"/>
  <c r="W575" i="36"/>
  <c r="W580" i="36" s="1"/>
  <c r="W681" i="36" s="1"/>
  <c r="W730" i="36" s="1"/>
  <c r="W483" i="36" l="1"/>
  <c r="W488" i="36" s="1"/>
  <c r="W689" i="36" s="1"/>
  <c r="W638" i="36"/>
  <c r="W643" i="36" s="1"/>
  <c r="W694" i="36" s="1"/>
  <c r="W706" i="36" s="1"/>
  <c r="X10" i="40" s="1"/>
  <c r="W607" i="36"/>
  <c r="W612" i="36" s="1"/>
  <c r="W693" i="36" s="1"/>
  <c r="W705" i="36" s="1"/>
  <c r="W545" i="36"/>
  <c r="W550" i="36" s="1"/>
  <c r="W691" i="36" s="1"/>
  <c r="W741" i="36" s="1"/>
  <c r="W739" i="36"/>
  <c r="W701" i="36"/>
  <c r="W743" i="36"/>
  <c r="W576" i="36"/>
  <c r="W581" i="36" s="1"/>
  <c r="W692" i="36" s="1"/>
  <c r="W702" i="36"/>
  <c r="W740" i="36"/>
  <c r="W451" i="36"/>
  <c r="W456" i="36" s="1"/>
  <c r="W677" i="36" s="1"/>
  <c r="W703" i="36" l="1"/>
  <c r="Z39" i="4" s="1"/>
  <c r="AA35" i="4" s="1"/>
  <c r="W758" i="36"/>
  <c r="Z72" i="4"/>
  <c r="AA69" i="4" s="1"/>
  <c r="AA73" i="4" s="1"/>
  <c r="W744" i="36"/>
  <c r="W726" i="36"/>
  <c r="AB2" i="4"/>
  <c r="X7" i="40"/>
  <c r="Z61" i="4"/>
  <c r="AA58" i="4" s="1"/>
  <c r="X9" i="40"/>
  <c r="W757" i="36"/>
  <c r="W452" i="36"/>
  <c r="W457" i="36" s="1"/>
  <c r="W688" i="36" s="1"/>
  <c r="Z17" i="4"/>
  <c r="AA14" i="4" s="1"/>
  <c r="X5" i="40"/>
  <c r="W753" i="36"/>
  <c r="Z28" i="4"/>
  <c r="AA24" i="4" s="1"/>
  <c r="X6" i="40"/>
  <c r="W754" i="36"/>
  <c r="W742" i="36"/>
  <c r="W704" i="36"/>
  <c r="W755" i="36" l="1"/>
  <c r="AA75" i="4"/>
  <c r="AA70" i="4"/>
  <c r="AA60" i="5"/>
  <c r="AA61" i="5" s="1"/>
  <c r="X16" i="36" s="1"/>
  <c r="X619" i="36" s="1"/>
  <c r="AA71" i="4"/>
  <c r="AA62" i="5" s="1"/>
  <c r="X30" i="36" s="1"/>
  <c r="X618" i="36" s="1"/>
  <c r="AA64" i="5"/>
  <c r="AA74" i="4"/>
  <c r="AA65" i="5" s="1"/>
  <c r="AA64" i="4"/>
  <c r="AA60" i="4"/>
  <c r="AA52" i="5" s="1"/>
  <c r="AA59" i="4"/>
  <c r="AA62" i="4"/>
  <c r="AA50" i="5"/>
  <c r="AA38" i="4"/>
  <c r="AA33" i="5" s="1"/>
  <c r="AA37" i="4"/>
  <c r="AA40" i="4"/>
  <c r="AA31" i="5"/>
  <c r="AA42" i="4"/>
  <c r="X8" i="40"/>
  <c r="Z49" i="4"/>
  <c r="AA46" i="4" s="1"/>
  <c r="W756" i="36"/>
  <c r="W738" i="36"/>
  <c r="W700" i="36"/>
  <c r="AA31" i="4"/>
  <c r="AA22" i="5"/>
  <c r="AA29" i="4"/>
  <c r="AA27" i="4"/>
  <c r="AA24" i="5" s="1"/>
  <c r="AA26" i="4"/>
  <c r="AA16" i="4"/>
  <c r="AA15" i="5" s="1"/>
  <c r="AA20" i="4"/>
  <c r="AA15" i="4"/>
  <c r="AA13" i="5"/>
  <c r="AA18" i="4"/>
  <c r="X44" i="36" l="1"/>
  <c r="AA63" i="5"/>
  <c r="AA34" i="5"/>
  <c r="X27" i="36"/>
  <c r="X525" i="36" s="1"/>
  <c r="AA54" i="5"/>
  <c r="AA63" i="4"/>
  <c r="AA55" i="5" s="1"/>
  <c r="AA14" i="5"/>
  <c r="X11" i="36" s="1"/>
  <c r="X464" i="36" s="1"/>
  <c r="X39" i="36"/>
  <c r="AA32" i="5"/>
  <c r="X13" i="36" s="1"/>
  <c r="X526" i="36" s="1"/>
  <c r="X41" i="36"/>
  <c r="AA16" i="5"/>
  <c r="X25" i="36"/>
  <c r="X463" i="36" s="1"/>
  <c r="AA23" i="5"/>
  <c r="X12" i="36" s="1"/>
  <c r="X495" i="36" s="1"/>
  <c r="X40" i="36"/>
  <c r="X26" i="36"/>
  <c r="X494" i="36" s="1"/>
  <c r="AA25" i="5"/>
  <c r="AA47" i="4"/>
  <c r="AA50" i="4"/>
  <c r="AA48" i="4"/>
  <c r="AA42" i="5" s="1"/>
  <c r="AA52" i="4"/>
  <c r="AA40" i="5"/>
  <c r="AA35" i="5"/>
  <c r="AA41" i="4"/>
  <c r="AA36" i="5" s="1"/>
  <c r="X55" i="36"/>
  <c r="X92" i="36" s="1"/>
  <c r="X75" i="36"/>
  <c r="Y21" i="40"/>
  <c r="AA53" i="5"/>
  <c r="X29" i="36"/>
  <c r="X587" i="36" s="1"/>
  <c r="AA17" i="5"/>
  <c r="AA19" i="4"/>
  <c r="AA18" i="5" s="1"/>
  <c r="Z9" i="4"/>
  <c r="AA7" i="4" s="1"/>
  <c r="X4" i="40"/>
  <c r="W752" i="36"/>
  <c r="AA30" i="4"/>
  <c r="AA27" i="5" s="1"/>
  <c r="AA26" i="5"/>
  <c r="X43" i="36"/>
  <c r="AA51" i="5"/>
  <c r="X15" i="36" s="1"/>
  <c r="X588" i="36" s="1"/>
  <c r="X54" i="36" l="1"/>
  <c r="X91" i="36" s="1"/>
  <c r="Y20" i="40"/>
  <c r="X74" i="36"/>
  <c r="X160" i="36"/>
  <c r="Y33" i="40"/>
  <c r="Y18" i="40"/>
  <c r="X52" i="36"/>
  <c r="X89" i="36" s="1"/>
  <c r="X72" i="36"/>
  <c r="X105" i="36"/>
  <c r="AB48" i="41"/>
  <c r="X42" i="36"/>
  <c r="AA41" i="5"/>
  <c r="X14" i="36" s="1"/>
  <c r="X557" i="36" s="1"/>
  <c r="AA10" i="4"/>
  <c r="AA7" i="5" s="1"/>
  <c r="AA8" i="5" s="1"/>
  <c r="AA5" i="5"/>
  <c r="AA8" i="4"/>
  <c r="AA43" i="5"/>
  <c r="X28" i="36"/>
  <c r="X556" i="36" s="1"/>
  <c r="X50" i="36"/>
  <c r="X87" i="36" s="1"/>
  <c r="X70" i="36"/>
  <c r="Y16" i="40"/>
  <c r="AA51" i="4"/>
  <c r="AA45" i="5" s="1"/>
  <c r="AA44" i="5"/>
  <c r="X51" i="36"/>
  <c r="X88" i="36" s="1"/>
  <c r="X71" i="36"/>
  <c r="Y17" i="40"/>
  <c r="X155" i="36" l="1"/>
  <c r="X165" i="36" s="1"/>
  <c r="Y28" i="40"/>
  <c r="AB43" i="41"/>
  <c r="X100" i="36"/>
  <c r="X159" i="36"/>
  <c r="Y32" i="40"/>
  <c r="AB44" i="41"/>
  <c r="X101" i="36"/>
  <c r="X170" i="36"/>
  <c r="X117" i="36"/>
  <c r="X620" i="36"/>
  <c r="Y30" i="40"/>
  <c r="X157" i="36"/>
  <c r="AA6" i="5"/>
  <c r="X10" i="36" s="1"/>
  <c r="X432" i="36" s="1"/>
  <c r="X38" i="36"/>
  <c r="AA9" i="5"/>
  <c r="X156" i="36"/>
  <c r="Y29" i="40"/>
  <c r="X73" i="36"/>
  <c r="Y19" i="40"/>
  <c r="X53" i="36"/>
  <c r="X90" i="36" s="1"/>
  <c r="AB45" i="41"/>
  <c r="X102" i="36"/>
  <c r="AB47" i="41"/>
  <c r="X104" i="36"/>
  <c r="X465" i="36" l="1"/>
  <c r="X112" i="36"/>
  <c r="X527" i="36"/>
  <c r="X114" i="36"/>
  <c r="Y31" i="40"/>
  <c r="X158" i="36"/>
  <c r="Y15" i="40"/>
  <c r="X49" i="36"/>
  <c r="X81" i="36" s="1"/>
  <c r="X83" i="36" s="1"/>
  <c r="X69" i="36"/>
  <c r="X617" i="36"/>
  <c r="X589" i="36"/>
  <c r="X116" i="36"/>
  <c r="X169" i="36"/>
  <c r="X103" i="36"/>
  <c r="AB46" i="41"/>
  <c r="X166" i="36"/>
  <c r="X167" i="36"/>
  <c r="X113" i="36"/>
  <c r="X496" i="36"/>
  <c r="X586" i="36" l="1"/>
  <c r="X524" i="36"/>
  <c r="X493" i="36"/>
  <c r="X115" i="36"/>
  <c r="X558" i="36"/>
  <c r="X168" i="36"/>
  <c r="AB49" i="41"/>
  <c r="AB56" i="41" s="1"/>
  <c r="AB68" i="41" s="1"/>
  <c r="X154" i="36"/>
  <c r="X164" i="36" s="1"/>
  <c r="Y27" i="40"/>
  <c r="X462" i="36"/>
  <c r="X99" i="36"/>
  <c r="AB31" i="41" l="1"/>
  <c r="AB11" i="41" s="1"/>
  <c r="AB77" i="41"/>
  <c r="X111" i="36"/>
  <c r="X433" i="36"/>
  <c r="X430" i="36" s="1"/>
  <c r="X171" i="36"/>
  <c r="X175" i="36" s="1"/>
  <c r="X555" i="36"/>
  <c r="AB58" i="41"/>
  <c r="AB70" i="41" s="1"/>
  <c r="AB54" i="41"/>
  <c r="AB66" i="41" s="1"/>
  <c r="AB55" i="41"/>
  <c r="AB67" i="41" s="1"/>
  <c r="AB57" i="41"/>
  <c r="AB69" i="41" s="1"/>
  <c r="AB53" i="41"/>
  <c r="AB65" i="41" s="1"/>
  <c r="AB28" i="41" l="1"/>
  <c r="AB8" i="41" s="1"/>
  <c r="AB74" i="41"/>
  <c r="X118" i="36"/>
  <c r="X123" i="36" s="1"/>
  <c r="AB32" i="41"/>
  <c r="AB12" i="41" s="1"/>
  <c r="AB78" i="41"/>
  <c r="AB30" i="41"/>
  <c r="AB10" i="41" s="1"/>
  <c r="AB76" i="41"/>
  <c r="AB29" i="41"/>
  <c r="AB9" i="41" s="1"/>
  <c r="AB75" i="41"/>
  <c r="X179" i="36"/>
  <c r="X181" i="36"/>
  <c r="X176" i="36"/>
  <c r="X178" i="36"/>
  <c r="X180" i="36"/>
  <c r="X177" i="36"/>
  <c r="AB108" i="41"/>
  <c r="AB85" i="41"/>
  <c r="AB33" i="41"/>
  <c r="AB13" i="41" s="1"/>
  <c r="AB79" i="41"/>
  <c r="X214" i="36"/>
  <c r="X215" i="36" s="1"/>
  <c r="X182" i="36" l="1"/>
  <c r="X235" i="36"/>
  <c r="X231" i="36"/>
  <c r="X229" i="36"/>
  <c r="X217" i="36"/>
  <c r="X232" i="36"/>
  <c r="X223" i="36"/>
  <c r="X221" i="36"/>
  <c r="X218" i="36"/>
  <c r="X234" i="36"/>
  <c r="X230" i="36"/>
  <c r="X233" i="36"/>
  <c r="X220" i="36"/>
  <c r="X219" i="36"/>
  <c r="X132" i="36"/>
  <c r="X138" i="36"/>
  <c r="X151" i="36" s="1"/>
  <c r="X133" i="36"/>
  <c r="X146" i="36" s="1"/>
  <c r="X135" i="36"/>
  <c r="X148" i="36" s="1"/>
  <c r="X137" i="36"/>
  <c r="X150" i="36" s="1"/>
  <c r="X134" i="36"/>
  <c r="X147" i="36" s="1"/>
  <c r="X136" i="36"/>
  <c r="X149" i="36" s="1"/>
  <c r="AB110" i="41"/>
  <c r="AB87" i="41"/>
  <c r="AB84" i="41"/>
  <c r="AB107" i="41"/>
  <c r="AB83" i="41"/>
  <c r="AB106" i="41"/>
  <c r="AB109" i="41"/>
  <c r="AB86" i="41"/>
  <c r="AB105" i="41"/>
  <c r="AB82" i="41"/>
  <c r="AB88" i="41" l="1"/>
  <c r="X139" i="36"/>
  <c r="X141" i="36" s="1"/>
  <c r="X145" i="36"/>
  <c r="X239" i="36"/>
  <c r="X240" i="36" s="1"/>
  <c r="X244" i="36" l="1"/>
  <c r="X247" i="36"/>
  <c r="X243" i="36"/>
  <c r="X242" i="36"/>
  <c r="X245" i="36"/>
  <c r="X246" i="36"/>
  <c r="X255" i="36"/>
  <c r="X254" i="36"/>
  <c r="X257" i="36"/>
  <c r="X256" i="36"/>
  <c r="X259" i="36"/>
  <c r="X260" i="36"/>
  <c r="X258" i="36"/>
  <c r="X152" i="36"/>
  <c r="X196" i="36"/>
  <c r="X206" i="36" s="1"/>
  <c r="X191" i="36"/>
  <c r="X201" i="36" s="1"/>
  <c r="X194" i="36"/>
  <c r="X204" i="36" s="1"/>
  <c r="X193" i="36"/>
  <c r="X203" i="36" s="1"/>
  <c r="X190" i="36"/>
  <c r="X195" i="36"/>
  <c r="X205" i="36" s="1"/>
  <c r="X192" i="36"/>
  <c r="X202" i="36" s="1"/>
  <c r="X197" i="36" l="1"/>
  <c r="X209" i="36" s="1"/>
  <c r="X222" i="36" s="1"/>
  <c r="X224" i="36" s="1"/>
  <c r="X226" i="36" s="1"/>
  <c r="X248" i="36" s="1"/>
  <c r="X249" i="36" s="1"/>
  <c r="X251" i="36" s="1"/>
  <c r="X264" i="36"/>
  <c r="X265" i="36" s="1"/>
  <c r="X200" i="36"/>
  <c r="X207" i="36" s="1"/>
  <c r="X282" i="36" l="1"/>
  <c r="X283" i="36"/>
  <c r="X270" i="36"/>
  <c r="X267" i="36"/>
  <c r="X279" i="36"/>
  <c r="X269" i="36"/>
  <c r="X281" i="36"/>
  <c r="X268" i="36"/>
  <c r="X273" i="36"/>
  <c r="X271" i="36"/>
  <c r="X280" i="36"/>
  <c r="X285" i="36"/>
  <c r="X284" i="36"/>
  <c r="X272" i="36"/>
  <c r="X274" i="36" l="1"/>
  <c r="X276" i="36" s="1"/>
  <c r="X289" i="36"/>
  <c r="X290" i="36" s="1"/>
  <c r="X298" i="36" l="1"/>
  <c r="X294" i="36"/>
  <c r="X295" i="36"/>
  <c r="X293" i="36"/>
  <c r="X304" i="36"/>
  <c r="X305" i="36"/>
  <c r="X310" i="36"/>
  <c r="X292" i="36"/>
  <c r="X307" i="36"/>
  <c r="X306" i="36"/>
  <c r="X297" i="36"/>
  <c r="X309" i="36"/>
  <c r="X296" i="36"/>
  <c r="X308" i="36"/>
  <c r="X299" i="36" l="1"/>
  <c r="X301" i="36" s="1"/>
  <c r="X314" i="36"/>
  <c r="X315" i="36" s="1"/>
  <c r="X332" i="36" l="1"/>
  <c r="X317" i="36"/>
  <c r="X329" i="36"/>
  <c r="X330" i="36"/>
  <c r="X333" i="36"/>
  <c r="X334" i="36"/>
  <c r="X320" i="36"/>
  <c r="X322" i="36"/>
  <c r="X323" i="36"/>
  <c r="X319" i="36"/>
  <c r="X335" i="36"/>
  <c r="X318" i="36"/>
  <c r="X321" i="36"/>
  <c r="X331" i="36"/>
  <c r="X339" i="36" l="1"/>
  <c r="X340" i="36" s="1"/>
  <c r="X324" i="36"/>
  <c r="X326" i="36" s="1"/>
  <c r="X342" i="36" l="1"/>
  <c r="X358" i="36"/>
  <c r="X354" i="36"/>
  <c r="X356" i="36"/>
  <c r="X360" i="36"/>
  <c r="X357" i="36"/>
  <c r="X348" i="36"/>
  <c r="X355" i="36"/>
  <c r="X345" i="36"/>
  <c r="X346" i="36"/>
  <c r="X347" i="36"/>
  <c r="X359" i="36"/>
  <c r="X343" i="36"/>
  <c r="X344" i="36"/>
  <c r="X364" i="36" l="1"/>
  <c r="X365" i="36" s="1"/>
  <c r="X349" i="36"/>
  <c r="X351" i="36" s="1"/>
  <c r="X380" i="36" l="1"/>
  <c r="X371" i="36"/>
  <c r="X394" i="36" s="1"/>
  <c r="X384" i="36"/>
  <c r="X379" i="36"/>
  <c r="X381" i="36"/>
  <c r="X373" i="36"/>
  <c r="X396" i="36" s="1"/>
  <c r="X385" i="36"/>
  <c r="X368" i="36"/>
  <c r="X391" i="36" s="1"/>
  <c r="X383" i="36"/>
  <c r="X369" i="36"/>
  <c r="X392" i="36" s="1"/>
  <c r="X370" i="36"/>
  <c r="X393" i="36" s="1"/>
  <c r="X367" i="36"/>
  <c r="X382" i="36"/>
  <c r="X372" i="36"/>
  <c r="X395" i="36" s="1"/>
  <c r="X402" i="36" l="1"/>
  <c r="X418" i="36"/>
  <c r="X461" i="36" s="1"/>
  <c r="X468" i="36" s="1"/>
  <c r="X404" i="36"/>
  <c r="X420" i="36"/>
  <c r="X523" i="36" s="1"/>
  <c r="X530" i="36" s="1"/>
  <c r="X422" i="36"/>
  <c r="X585" i="36" s="1"/>
  <c r="X592" i="36" s="1"/>
  <c r="X406" i="36"/>
  <c r="X423" i="36"/>
  <c r="X616" i="36" s="1"/>
  <c r="X623" i="36" s="1"/>
  <c r="X407" i="36"/>
  <c r="X405" i="36"/>
  <c r="X421" i="36"/>
  <c r="X554" i="36" s="1"/>
  <c r="X561" i="36" s="1"/>
  <c r="X374" i="36"/>
  <c r="X376" i="36" s="1"/>
  <c r="X390" i="36"/>
  <c r="X403" i="36"/>
  <c r="X419" i="36"/>
  <c r="X492" i="36" s="1"/>
  <c r="X499" i="36" s="1"/>
  <c r="X532" i="36" l="1"/>
  <c r="X533" i="36"/>
  <c r="X539" i="36" s="1"/>
  <c r="X534" i="36"/>
  <c r="X540" i="36" s="1"/>
  <c r="X626" i="36"/>
  <c r="X632" i="36" s="1"/>
  <c r="X625" i="36"/>
  <c r="X627" i="36"/>
  <c r="X633" i="36" s="1"/>
  <c r="X397" i="36"/>
  <c r="X401" i="36"/>
  <c r="X417" i="36"/>
  <c r="X429" i="36" s="1"/>
  <c r="X436" i="36" s="1"/>
  <c r="X564" i="36"/>
  <c r="X570" i="36" s="1"/>
  <c r="X563" i="36"/>
  <c r="X565" i="36"/>
  <c r="X571" i="36" s="1"/>
  <c r="X470" i="36"/>
  <c r="X471" i="36"/>
  <c r="X477" i="36" s="1"/>
  <c r="X472" i="36"/>
  <c r="X478" i="36" s="1"/>
  <c r="X501" i="36"/>
  <c r="X502" i="36"/>
  <c r="X508" i="36" s="1"/>
  <c r="X503" i="36"/>
  <c r="X509" i="36" s="1"/>
  <c r="X595" i="36"/>
  <c r="X594" i="36"/>
  <c r="X596" i="36"/>
  <c r="X602" i="36" s="1"/>
  <c r="X601" i="36" l="1"/>
  <c r="X566" i="36"/>
  <c r="X573" i="36" s="1"/>
  <c r="X569" i="36"/>
  <c r="X568" i="36" s="1"/>
  <c r="X597" i="36"/>
  <c r="X604" i="36" s="1"/>
  <c r="X600" i="36"/>
  <c r="X599" i="36" s="1"/>
  <c r="X504" i="36"/>
  <c r="X511" i="36" s="1"/>
  <c r="X507" i="36"/>
  <c r="X506" i="36" s="1"/>
  <c r="X473" i="36"/>
  <c r="X480" i="36" s="1"/>
  <c r="X476" i="36"/>
  <c r="X475" i="36" s="1"/>
  <c r="X440" i="36"/>
  <c r="X447" i="36" s="1"/>
  <c r="X438" i="36"/>
  <c r="X439" i="36"/>
  <c r="X446" i="36" s="1"/>
  <c r="X628" i="36"/>
  <c r="X635" i="36" s="1"/>
  <c r="X631" i="36"/>
  <c r="X630" i="36" s="1"/>
  <c r="X535" i="36"/>
  <c r="X542" i="36" s="1"/>
  <c r="X538" i="36"/>
  <c r="X537" i="36" s="1"/>
  <c r="X441" i="36" l="1"/>
  <c r="X449" i="36" s="1"/>
  <c r="X445" i="36"/>
  <c r="X512" i="36"/>
  <c r="X517" i="36" s="1"/>
  <c r="X668" i="36" s="1"/>
  <c r="X716" i="36" s="1"/>
  <c r="X574" i="36"/>
  <c r="X579" i="36" s="1"/>
  <c r="X670" i="36" s="1"/>
  <c r="X718" i="36" s="1"/>
  <c r="X636" i="36"/>
  <c r="X641" i="36" s="1"/>
  <c r="X672" i="36" s="1"/>
  <c r="X720" i="36" s="1"/>
  <c r="X543" i="36"/>
  <c r="X548" i="36" s="1"/>
  <c r="X669" i="36" s="1"/>
  <c r="X717" i="36" s="1"/>
  <c r="X481" i="36"/>
  <c r="X486" i="36" s="1"/>
  <c r="X667" i="36" s="1"/>
  <c r="X715" i="36" s="1"/>
  <c r="X605" i="36"/>
  <c r="X610" i="36" s="1"/>
  <c r="X671" i="36" s="1"/>
  <c r="X719" i="36" s="1"/>
  <c r="X606" i="36" l="1"/>
  <c r="X611" i="36" s="1"/>
  <c r="X682" i="36" s="1"/>
  <c r="X731" i="36" s="1"/>
  <c r="X637" i="36"/>
  <c r="X642" i="36" s="1"/>
  <c r="X683" i="36" s="1"/>
  <c r="X732" i="36" s="1"/>
  <c r="X482" i="36"/>
  <c r="X487" i="36" s="1"/>
  <c r="X678" i="36" s="1"/>
  <c r="X727" i="36" s="1"/>
  <c r="X575" i="36"/>
  <c r="X580" i="36" s="1"/>
  <c r="X681" i="36" s="1"/>
  <c r="X730" i="36" s="1"/>
  <c r="X450" i="36"/>
  <c r="X455" i="36" s="1"/>
  <c r="X666" i="36" s="1"/>
  <c r="X663" i="36" s="1"/>
  <c r="X444" i="36"/>
  <c r="X513" i="36"/>
  <c r="X518" i="36" s="1"/>
  <c r="X679" i="36" s="1"/>
  <c r="X728" i="36" s="1"/>
  <c r="X544" i="36"/>
  <c r="X549" i="36" s="1"/>
  <c r="X680" i="36" s="1"/>
  <c r="X729" i="36" s="1"/>
  <c r="X483" i="36" l="1"/>
  <c r="X488" i="36" s="1"/>
  <c r="X689" i="36" s="1"/>
  <c r="X739" i="36" s="1"/>
  <c r="X638" i="36"/>
  <c r="X643" i="36" s="1"/>
  <c r="X694" i="36" s="1"/>
  <c r="X607" i="36"/>
  <c r="X612" i="36" s="1"/>
  <c r="X693" i="36" s="1"/>
  <c r="X451" i="36"/>
  <c r="X456" i="36" s="1"/>
  <c r="X677" i="36" s="1"/>
  <c r="X726" i="36" s="1"/>
  <c r="X514" i="36"/>
  <c r="X519" i="36" s="1"/>
  <c r="X690" i="36" s="1"/>
  <c r="X740" i="36" s="1"/>
  <c r="X576" i="36"/>
  <c r="X581" i="36" s="1"/>
  <c r="X692" i="36" s="1"/>
  <c r="X545" i="36"/>
  <c r="X550" i="36" s="1"/>
  <c r="X691" i="36" s="1"/>
  <c r="X701" i="36" l="1"/>
  <c r="X753" i="36" s="1"/>
  <c r="X702" i="36"/>
  <c r="AA28" i="4" s="1"/>
  <c r="AB24" i="4" s="1"/>
  <c r="X705" i="36"/>
  <c r="X743" i="36"/>
  <c r="X706" i="36"/>
  <c r="X744" i="36"/>
  <c r="X452" i="36"/>
  <c r="X457" i="36" s="1"/>
  <c r="X688" i="36" s="1"/>
  <c r="X738" i="36" s="1"/>
  <c r="X704" i="36"/>
  <c r="X742" i="36"/>
  <c r="AA17" i="4"/>
  <c r="AB14" i="4" s="1"/>
  <c r="X741" i="36"/>
  <c r="X703" i="36"/>
  <c r="Y6" i="40"/>
  <c r="X754" i="36"/>
  <c r="X700" i="36" l="1"/>
  <c r="Y5" i="40"/>
  <c r="Y10" i="40"/>
  <c r="AA72" i="4"/>
  <c r="AB69" i="4" s="1"/>
  <c r="X758" i="36"/>
  <c r="Y9" i="40"/>
  <c r="X757" i="36"/>
  <c r="AA61" i="4"/>
  <c r="AB58" i="4" s="1"/>
  <c r="Y8" i="40"/>
  <c r="AA49" i="4"/>
  <c r="AB46" i="4" s="1"/>
  <c r="X756" i="36"/>
  <c r="AB27" i="4"/>
  <c r="AB24" i="5" s="1"/>
  <c r="AB26" i="4"/>
  <c r="AB31" i="4"/>
  <c r="AB29" i="4"/>
  <c r="AB22" i="5"/>
  <c r="AA39" i="4"/>
  <c r="AB35" i="4" s="1"/>
  <c r="Y7" i="40"/>
  <c r="X755" i="36"/>
  <c r="AB15" i="4"/>
  <c r="AB20" i="4"/>
  <c r="AB13" i="5"/>
  <c r="AB16" i="4"/>
  <c r="AB15" i="5" s="1"/>
  <c r="AB18" i="4"/>
  <c r="Y4" i="40"/>
  <c r="AA9" i="4"/>
  <c r="AB7" i="4" s="1"/>
  <c r="X752" i="36"/>
  <c r="AB62" i="4" l="1"/>
  <c r="AB64" i="4"/>
  <c r="AB59" i="4"/>
  <c r="AB60" i="4"/>
  <c r="AB52" i="5" s="1"/>
  <c r="AB50" i="5"/>
  <c r="AB60" i="5"/>
  <c r="AB70" i="4"/>
  <c r="AB71" i="4"/>
  <c r="AB62" i="5" s="1"/>
  <c r="AB75" i="4"/>
  <c r="AB73" i="4"/>
  <c r="AB52" i="4"/>
  <c r="AB47" i="4"/>
  <c r="AB40" i="5"/>
  <c r="AB50" i="4"/>
  <c r="AB48" i="4"/>
  <c r="AB42" i="5" s="1"/>
  <c r="AB17" i="5"/>
  <c r="AB19" i="4"/>
  <c r="AB18" i="5" s="1"/>
  <c r="AB31" i="5"/>
  <c r="AB37" i="4"/>
  <c r="AB40" i="4"/>
  <c r="AB42" i="4"/>
  <c r="AB38" i="4"/>
  <c r="AB33" i="5" s="1"/>
  <c r="Y25" i="36"/>
  <c r="Y463" i="36" s="1"/>
  <c r="AB16" i="5"/>
  <c r="AB5" i="5"/>
  <c r="AB10" i="4"/>
  <c r="AB7" i="5" s="1"/>
  <c r="AB8" i="5" s="1"/>
  <c r="AB8" i="4"/>
  <c r="Y39" i="36"/>
  <c r="AB14" i="5"/>
  <c r="Y11" i="36" s="1"/>
  <c r="Y464" i="36" s="1"/>
  <c r="AB30" i="4"/>
  <c r="AB27" i="5" s="1"/>
  <c r="AB26" i="5"/>
  <c r="AB23" i="5"/>
  <c r="Y12" i="36" s="1"/>
  <c r="Y495" i="36" s="1"/>
  <c r="Y40" i="36"/>
  <c r="Y26" i="36"/>
  <c r="Y494" i="36" s="1"/>
  <c r="AB25" i="5"/>
  <c r="Y30" i="36" l="1"/>
  <c r="Y618" i="36" s="1"/>
  <c r="AB63" i="5"/>
  <c r="Y29" i="36"/>
  <c r="Y587" i="36" s="1"/>
  <c r="AB53" i="5"/>
  <c r="AB64" i="5"/>
  <c r="AB74" i="4"/>
  <c r="AB65" i="5" s="1"/>
  <c r="Y44" i="36"/>
  <c r="AB61" i="5"/>
  <c r="Y16" i="36" s="1"/>
  <c r="Y619" i="36" s="1"/>
  <c r="Y43" i="36"/>
  <c r="AB51" i="5"/>
  <c r="Y15" i="36" s="1"/>
  <c r="Y588" i="36" s="1"/>
  <c r="AB54" i="5"/>
  <c r="AB63" i="4"/>
  <c r="AB55" i="5" s="1"/>
  <c r="AB51" i="4"/>
  <c r="AB45" i="5" s="1"/>
  <c r="AB44" i="5"/>
  <c r="Y42" i="36"/>
  <c r="AB41" i="5"/>
  <c r="Y14" i="36" s="1"/>
  <c r="Y557" i="36" s="1"/>
  <c r="Y28" i="36"/>
  <c r="Y556" i="36" s="1"/>
  <c r="AB43" i="5"/>
  <c r="Y71" i="36"/>
  <c r="Z17" i="40"/>
  <c r="Y51" i="36"/>
  <c r="Y88" i="36" s="1"/>
  <c r="Y27" i="36"/>
  <c r="Y525" i="36" s="1"/>
  <c r="AB34" i="5"/>
  <c r="Y41" i="36"/>
  <c r="AB32" i="5"/>
  <c r="Y13" i="36" s="1"/>
  <c r="Y526" i="36" s="1"/>
  <c r="Z16" i="40"/>
  <c r="Y50" i="36"/>
  <c r="Y87" i="36" s="1"/>
  <c r="Y70" i="36"/>
  <c r="AB9" i="5"/>
  <c r="Y38" i="36"/>
  <c r="AB6" i="5"/>
  <c r="Y10" i="36" s="1"/>
  <c r="Y432" i="36" s="1"/>
  <c r="AB41" i="4"/>
  <c r="AB36" i="5" s="1"/>
  <c r="AB35" i="5"/>
  <c r="Y55" i="36" l="1"/>
  <c r="Y92" i="36" s="1"/>
  <c r="Y75" i="36"/>
  <c r="Z21" i="40"/>
  <c r="Y54" i="36"/>
  <c r="Y91" i="36" s="1"/>
  <c r="Z20" i="40"/>
  <c r="Y74" i="36"/>
  <c r="Z19" i="40"/>
  <c r="Y53" i="36"/>
  <c r="Y90" i="36" s="1"/>
  <c r="Y73" i="36"/>
  <c r="Y155" i="36"/>
  <c r="Y165" i="36" s="1"/>
  <c r="Z28" i="40"/>
  <c r="AC43" i="41"/>
  <c r="Y100" i="36"/>
  <c r="Y101" i="36"/>
  <c r="AC44" i="41"/>
  <c r="Y69" i="36"/>
  <c r="Z15" i="40"/>
  <c r="Y49" i="36"/>
  <c r="Y81" i="36" s="1"/>
  <c r="Y83" i="36" s="1"/>
  <c r="Z18" i="40"/>
  <c r="Y72" i="36"/>
  <c r="Y52" i="36"/>
  <c r="Y89" i="36" s="1"/>
  <c r="Z29" i="40"/>
  <c r="Y156" i="36"/>
  <c r="AC47" i="41" l="1"/>
  <c r="Y104" i="36"/>
  <c r="Z32" i="40"/>
  <c r="Y159" i="36"/>
  <c r="Y169" i="36" s="1"/>
  <c r="Z33" i="40"/>
  <c r="Y160" i="36"/>
  <c r="Y170" i="36" s="1"/>
  <c r="Y105" i="36"/>
  <c r="AC48" i="41"/>
  <c r="Z31" i="40"/>
  <c r="Y158" i="36"/>
  <c r="Y168" i="36" s="1"/>
  <c r="AC46" i="41"/>
  <c r="Y103" i="36"/>
  <c r="Y112" i="36"/>
  <c r="Y465" i="36"/>
  <c r="Y113" i="36"/>
  <c r="Y496" i="36"/>
  <c r="Y99" i="36"/>
  <c r="Y154" i="36"/>
  <c r="Y164" i="36" s="1"/>
  <c r="Z27" i="40"/>
  <c r="Y102" i="36"/>
  <c r="AC45" i="41"/>
  <c r="Z30" i="40"/>
  <c r="Y157" i="36"/>
  <c r="Y166" i="36"/>
  <c r="Y117" i="36" l="1"/>
  <c r="Y620" i="36"/>
  <c r="Y617" i="36" s="1"/>
  <c r="Y589" i="36"/>
  <c r="Y586" i="36" s="1"/>
  <c r="Y116" i="36"/>
  <c r="Y558" i="36"/>
  <c r="Y555" i="36" s="1"/>
  <c r="Y115" i="36"/>
  <c r="AC49" i="41"/>
  <c r="AC55" i="41" s="1"/>
  <c r="AC67" i="41" s="1"/>
  <c r="Y462" i="36"/>
  <c r="Y167" i="36"/>
  <c r="Y527" i="36"/>
  <c r="Y114" i="36"/>
  <c r="Y111" i="36"/>
  <c r="Y433" i="36"/>
  <c r="Y430" i="36" s="1"/>
  <c r="Y493" i="36"/>
  <c r="AC30" i="41" l="1"/>
  <c r="AC10" i="41" s="1"/>
  <c r="AC76" i="41"/>
  <c r="Y524" i="36"/>
  <c r="Y171" i="36"/>
  <c r="Y118" i="36"/>
  <c r="Y123" i="36" s="1"/>
  <c r="AC54" i="41"/>
  <c r="AC66" i="41" s="1"/>
  <c r="AC56" i="41"/>
  <c r="AC68" i="41" s="1"/>
  <c r="AC58" i="41"/>
  <c r="AC70" i="41" s="1"/>
  <c r="AC57" i="41"/>
  <c r="AC69" i="41" s="1"/>
  <c r="AC53" i="41"/>
  <c r="AC65" i="41" s="1"/>
  <c r="Y138" i="36" l="1"/>
  <c r="Y151" i="36" s="1"/>
  <c r="Y136" i="36"/>
  <c r="Y149" i="36" s="1"/>
  <c r="Y137" i="36"/>
  <c r="Y150" i="36" s="1"/>
  <c r="Y134" i="36"/>
  <c r="Y147" i="36" s="1"/>
  <c r="Y133" i="36"/>
  <c r="Y146" i="36" s="1"/>
  <c r="AC28" i="41"/>
  <c r="AC8" i="41" s="1"/>
  <c r="AC74" i="41"/>
  <c r="AC29" i="41"/>
  <c r="AC9" i="41" s="1"/>
  <c r="AC75" i="41"/>
  <c r="Y135" i="36"/>
  <c r="Y148" i="36" s="1"/>
  <c r="AC31" i="41"/>
  <c r="AC11" i="41" s="1"/>
  <c r="AC77" i="41"/>
  <c r="AC107" i="41"/>
  <c r="AC84" i="41"/>
  <c r="AC32" i="41"/>
  <c r="AC12" i="41" s="1"/>
  <c r="AC78" i="41"/>
  <c r="Y176" i="36"/>
  <c r="Y181" i="36"/>
  <c r="Y179" i="36"/>
  <c r="Y180" i="36"/>
  <c r="Y177" i="36"/>
  <c r="Y175" i="36"/>
  <c r="AC33" i="41"/>
  <c r="AC13" i="41" s="1"/>
  <c r="AC79" i="41"/>
  <c r="Y132" i="36"/>
  <c r="Y178" i="36"/>
  <c r="Y182" i="36" l="1"/>
  <c r="Y214" i="36"/>
  <c r="Y215" i="36" s="1"/>
  <c r="AC82" i="41"/>
  <c r="AC105" i="41"/>
  <c r="Y139" i="36"/>
  <c r="Y141" i="36" s="1"/>
  <c r="Y145" i="36"/>
  <c r="AC110" i="41"/>
  <c r="AC87" i="41"/>
  <c r="AC86" i="41"/>
  <c r="AC109" i="41"/>
  <c r="AC108" i="41"/>
  <c r="AC85" i="41"/>
  <c r="AC106" i="41"/>
  <c r="AC83" i="41"/>
  <c r="Y152" i="36"/>
  <c r="AC88" i="41" l="1"/>
  <c r="Y192" i="36"/>
  <c r="Y202" i="36" s="1"/>
  <c r="Y195" i="36"/>
  <c r="Y205" i="36" s="1"/>
  <c r="Y194" i="36"/>
  <c r="Y204" i="36" s="1"/>
  <c r="Y191" i="36"/>
  <c r="Y201" i="36" s="1"/>
  <c r="Y190" i="36"/>
  <c r="Y193" i="36"/>
  <c r="Y203" i="36" s="1"/>
  <c r="Y196" i="36"/>
  <c r="Y206" i="36" s="1"/>
  <c r="Y234" i="36"/>
  <c r="Y221" i="36"/>
  <c r="Y217" i="36"/>
  <c r="Y233" i="36"/>
  <c r="Y218" i="36"/>
  <c r="Y230" i="36"/>
  <c r="Y235" i="36"/>
  <c r="Y222" i="36"/>
  <c r="Y220" i="36"/>
  <c r="Y232" i="36"/>
  <c r="Y229" i="36"/>
  <c r="Y231" i="36"/>
  <c r="Y219" i="36"/>
  <c r="Y239" i="36" l="1"/>
  <c r="Y240" i="36" s="1"/>
  <c r="Y245" i="36" s="1"/>
  <c r="Y197" i="36"/>
  <c r="Y209" i="36" s="1"/>
  <c r="Y223" i="36" s="1"/>
  <c r="Y224" i="36" s="1"/>
  <c r="Y226" i="36" s="1"/>
  <c r="Y200" i="36"/>
  <c r="Y207" i="36" s="1"/>
  <c r="Y256" i="36" l="1"/>
  <c r="Y257" i="36"/>
  <c r="Y259" i="36"/>
  <c r="Y243" i="36"/>
  <c r="Y254" i="36"/>
  <c r="Y246" i="36"/>
  <c r="Y242" i="36"/>
  <c r="Y260" i="36"/>
  <c r="Y255" i="36"/>
  <c r="Y244" i="36"/>
  <c r="Y248" i="36"/>
  <c r="Y258" i="36"/>
  <c r="Y247" i="36"/>
  <c r="Y249" i="36" l="1"/>
  <c r="Y251" i="36" s="1"/>
  <c r="Y264" i="36"/>
  <c r="Y265" i="36" s="1"/>
  <c r="Y284" i="36" s="1"/>
  <c r="Y283" i="36" l="1"/>
  <c r="Y279" i="36"/>
  <c r="Y273" i="36"/>
  <c r="Y272" i="36"/>
  <c r="Y269" i="36"/>
  <c r="Y285" i="36"/>
  <c r="Y267" i="36"/>
  <c r="Y268" i="36"/>
  <c r="Y270" i="36"/>
  <c r="Y280" i="36"/>
  <c r="Y282" i="36"/>
  <c r="Y271" i="36"/>
  <c r="Y281" i="36"/>
  <c r="Y289" i="36" l="1"/>
  <c r="Y290" i="36" s="1"/>
  <c r="Y297" i="36" s="1"/>
  <c r="Y274" i="36"/>
  <c r="Y276" i="36" s="1"/>
  <c r="Y305" i="36" l="1"/>
  <c r="Y304" i="36"/>
  <c r="Y293" i="36"/>
  <c r="Y308" i="36"/>
  <c r="Y295" i="36"/>
  <c r="Y296" i="36"/>
  <c r="Y310" i="36"/>
  <c r="Y294" i="36"/>
  <c r="Y292" i="36"/>
  <c r="Y298" i="36"/>
  <c r="Y306" i="36"/>
  <c r="Y307" i="36"/>
  <c r="Y309" i="36"/>
  <c r="Y299" i="36" l="1"/>
  <c r="Y301" i="36" s="1"/>
  <c r="Y314" i="36"/>
  <c r="Y315" i="36" s="1"/>
  <c r="Y331" i="36" s="1"/>
  <c r="Y319" i="36" l="1"/>
  <c r="Y332" i="36"/>
  <c r="Y318" i="36"/>
  <c r="Y323" i="36"/>
  <c r="Y320" i="36"/>
  <c r="Y333" i="36"/>
  <c r="Y330" i="36"/>
  <c r="Y321" i="36"/>
  <c r="Y334" i="36"/>
  <c r="Y329" i="36"/>
  <c r="Y335" i="36"/>
  <c r="Y322" i="36"/>
  <c r="Y317" i="36"/>
  <c r="Y339" i="36" l="1"/>
  <c r="Y340" i="36" s="1"/>
  <c r="Y358" i="36" s="1"/>
  <c r="Y324" i="36"/>
  <c r="Y326" i="36" s="1"/>
  <c r="Y342" i="36"/>
  <c r="Y347" i="36"/>
  <c r="Y354" i="36"/>
  <c r="Y345" i="36"/>
  <c r="Y359" i="36"/>
  <c r="Y356" i="36"/>
  <c r="Y348" i="36"/>
  <c r="Y344" i="36"/>
  <c r="Y357" i="36"/>
  <c r="Y360" i="36"/>
  <c r="Y346" i="36"/>
  <c r="Y343" i="36"/>
  <c r="Y355" i="36" l="1"/>
  <c r="Y364" i="36" s="1"/>
  <c r="Y365" i="36" s="1"/>
  <c r="Y349" i="36"/>
  <c r="Y351" i="36" s="1"/>
  <c r="Y379" i="36" l="1"/>
  <c r="Y368" i="36"/>
  <c r="Y391" i="36" s="1"/>
  <c r="Y382" i="36"/>
  <c r="Y371" i="36"/>
  <c r="Y394" i="36" s="1"/>
  <c r="Y384" i="36"/>
  <c r="Y383" i="36"/>
  <c r="Y372" i="36"/>
  <c r="Y395" i="36" s="1"/>
  <c r="Y369" i="36"/>
  <c r="Y392" i="36" s="1"/>
  <c r="Y373" i="36"/>
  <c r="Y396" i="36" s="1"/>
  <c r="Y381" i="36"/>
  <c r="Y367" i="36"/>
  <c r="Y370" i="36"/>
  <c r="Y393" i="36" s="1"/>
  <c r="Y380" i="36"/>
  <c r="Y385" i="36"/>
  <c r="Y420" i="36" l="1"/>
  <c r="Y523" i="36" s="1"/>
  <c r="Y530" i="36" s="1"/>
  <c r="Y404" i="36"/>
  <c r="Y419" i="36"/>
  <c r="Y492" i="36" s="1"/>
  <c r="Y499" i="36" s="1"/>
  <c r="Y403" i="36"/>
  <c r="Y405" i="36"/>
  <c r="Y421" i="36"/>
  <c r="Y554" i="36" s="1"/>
  <c r="Y561" i="36" s="1"/>
  <c r="Y390" i="36"/>
  <c r="Y374" i="36"/>
  <c r="Y376" i="36" s="1"/>
  <c r="Y406" i="36"/>
  <c r="Y422" i="36"/>
  <c r="Y585" i="36" s="1"/>
  <c r="Y592" i="36" s="1"/>
  <c r="Y418" i="36"/>
  <c r="Y461" i="36" s="1"/>
  <c r="Y468" i="36" s="1"/>
  <c r="Y402" i="36"/>
  <c r="Y423" i="36"/>
  <c r="Y616" i="36" s="1"/>
  <c r="Y623" i="36" s="1"/>
  <c r="Y407" i="36"/>
  <c r="Y471" i="36" l="1"/>
  <c r="Y477" i="36" s="1"/>
  <c r="Y472" i="36"/>
  <c r="Y478" i="36" s="1"/>
  <c r="Y470" i="36"/>
  <c r="Y397" i="36"/>
  <c r="Y401" i="36"/>
  <c r="Y417" i="36"/>
  <c r="Y429" i="36" s="1"/>
  <c r="Y436" i="36" s="1"/>
  <c r="Y501" i="36"/>
  <c r="Y502" i="36"/>
  <c r="Y508" i="36" s="1"/>
  <c r="Y503" i="36"/>
  <c r="Y509" i="36" s="1"/>
  <c r="Y595" i="36"/>
  <c r="Y601" i="36" s="1"/>
  <c r="Y594" i="36"/>
  <c r="Y596" i="36"/>
  <c r="Y602" i="36" s="1"/>
  <c r="Y563" i="36"/>
  <c r="Y564" i="36"/>
  <c r="Y570" i="36" s="1"/>
  <c r="Y565" i="36"/>
  <c r="Y571" i="36" s="1"/>
  <c r="Y627" i="36"/>
  <c r="Y633" i="36" s="1"/>
  <c r="Y625" i="36"/>
  <c r="Y626" i="36"/>
  <c r="Y632" i="36" s="1"/>
  <c r="Y533" i="36"/>
  <c r="Y539" i="36" s="1"/>
  <c r="Y532" i="36"/>
  <c r="Y534" i="36"/>
  <c r="Y540" i="36" s="1"/>
  <c r="Y535" i="36" l="1"/>
  <c r="Y542" i="36" s="1"/>
  <c r="Y538" i="36"/>
  <c r="Y537" i="36" s="1"/>
  <c r="Y597" i="36"/>
  <c r="Y604" i="36" s="1"/>
  <c r="Y600" i="36"/>
  <c r="Y599" i="36" s="1"/>
  <c r="Y504" i="36"/>
  <c r="Y511" i="36" s="1"/>
  <c r="Y507" i="36"/>
  <c r="Y506" i="36" s="1"/>
  <c r="Y476" i="36"/>
  <c r="Y475" i="36" s="1"/>
  <c r="Y473" i="36"/>
  <c r="Y480" i="36" s="1"/>
  <c r="Y440" i="36"/>
  <c r="Y447" i="36" s="1"/>
  <c r="Y439" i="36"/>
  <c r="Y446" i="36" s="1"/>
  <c r="Y438" i="36"/>
  <c r="Y628" i="36"/>
  <c r="Y635" i="36" s="1"/>
  <c r="Y631" i="36"/>
  <c r="Y630" i="36" s="1"/>
  <c r="Y566" i="36"/>
  <c r="Y573" i="36" s="1"/>
  <c r="Y569" i="36"/>
  <c r="Y568" i="36" s="1"/>
  <c r="Y636" i="36" l="1"/>
  <c r="Y641" i="36" s="1"/>
  <c r="Y672" i="36" s="1"/>
  <c r="Y720" i="36" s="1"/>
  <c r="Y605" i="36"/>
  <c r="Y610" i="36" s="1"/>
  <c r="Y671" i="36" s="1"/>
  <c r="Y719" i="36" s="1"/>
  <c r="Y481" i="36"/>
  <c r="Y445" i="36"/>
  <c r="Y441" i="36"/>
  <c r="Y449" i="36" s="1"/>
  <c r="Y574" i="36"/>
  <c r="Y512" i="36"/>
  <c r="Y517" i="36" s="1"/>
  <c r="Y668" i="36" s="1"/>
  <c r="Y716" i="36" s="1"/>
  <c r="Y543" i="36"/>
  <c r="Y637" i="36" l="1"/>
  <c r="Y642" i="36" s="1"/>
  <c r="Y683" i="36" s="1"/>
  <c r="Y732" i="36" s="1"/>
  <c r="Y513" i="36"/>
  <c r="Y518" i="36" s="1"/>
  <c r="Y679" i="36" s="1"/>
  <c r="Y728" i="36" s="1"/>
  <c r="Y606" i="36"/>
  <c r="Y548" i="36"/>
  <c r="Y669" i="36" s="1"/>
  <c r="Y717" i="36" s="1"/>
  <c r="Y544" i="36"/>
  <c r="Y549" i="36" s="1"/>
  <c r="Y680" i="36" s="1"/>
  <c r="Y729" i="36" s="1"/>
  <c r="Y579" i="36"/>
  <c r="Y670" i="36" s="1"/>
  <c r="Y718" i="36" s="1"/>
  <c r="Y575" i="36"/>
  <c r="Y444" i="36"/>
  <c r="Y450" i="36"/>
  <c r="Y514" i="36"/>
  <c r="Y519" i="36" s="1"/>
  <c r="Y690" i="36" s="1"/>
  <c r="Y486" i="36"/>
  <c r="Y667" i="36" s="1"/>
  <c r="Y715" i="36" s="1"/>
  <c r="Y482" i="36"/>
  <c r="Y638" i="36" l="1"/>
  <c r="Y643" i="36" s="1"/>
  <c r="Y694" i="36" s="1"/>
  <c r="Y706" i="36" s="1"/>
  <c r="Z10" i="40" s="1"/>
  <c r="Y611" i="36"/>
  <c r="Y682" i="36" s="1"/>
  <c r="Y731" i="36" s="1"/>
  <c r="Y607" i="36"/>
  <c r="Y612" i="36" s="1"/>
  <c r="Y693" i="36" s="1"/>
  <c r="Y545" i="36"/>
  <c r="Y550" i="36" s="1"/>
  <c r="Y691" i="36" s="1"/>
  <c r="Y741" i="36" s="1"/>
  <c r="Y455" i="36"/>
  <c r="Y666" i="36" s="1"/>
  <c r="Y663" i="36" s="1"/>
  <c r="Y451" i="36"/>
  <c r="Y702" i="36"/>
  <c r="Y740" i="36"/>
  <c r="Y487" i="36"/>
  <c r="Y678" i="36" s="1"/>
  <c r="Y727" i="36" s="1"/>
  <c r="Y483" i="36"/>
  <c r="Y488" i="36" s="1"/>
  <c r="Y689" i="36" s="1"/>
  <c r="Y580" i="36"/>
  <c r="Y681" i="36" s="1"/>
  <c r="Y730" i="36" s="1"/>
  <c r="Y576" i="36"/>
  <c r="Y581" i="36" s="1"/>
  <c r="Y692" i="36" s="1"/>
  <c r="Y703" i="36" l="1"/>
  <c r="AB72" i="4"/>
  <c r="AC69" i="4" s="1"/>
  <c r="AC71" i="4" s="1"/>
  <c r="AC62" i="5" s="1"/>
  <c r="AC63" i="5" s="1"/>
  <c r="Y758" i="36"/>
  <c r="Y744" i="36"/>
  <c r="Y705" i="36"/>
  <c r="Y743" i="36"/>
  <c r="AB39" i="4"/>
  <c r="AC35" i="4" s="1"/>
  <c r="Z7" i="40"/>
  <c r="Y755" i="36"/>
  <c r="AB28" i="4"/>
  <c r="AC24" i="4" s="1"/>
  <c r="Y754" i="36"/>
  <c r="Z6" i="40"/>
  <c r="Y704" i="36"/>
  <c r="Y742" i="36"/>
  <c r="Y701" i="36"/>
  <c r="Y739" i="36"/>
  <c r="Y452" i="36"/>
  <c r="Y457" i="36" s="1"/>
  <c r="Y688" i="36" s="1"/>
  <c r="Y456" i="36"/>
  <c r="Y677" i="36" s="1"/>
  <c r="Y726" i="36" s="1"/>
  <c r="AC75" i="4" l="1"/>
  <c r="AC60" i="5"/>
  <c r="Z30" i="36"/>
  <c r="Z618" i="36" s="1"/>
  <c r="AC73" i="4"/>
  <c r="AC74" i="4" s="1"/>
  <c r="AC65" i="5" s="1"/>
  <c r="AC70" i="4"/>
  <c r="Y757" i="36"/>
  <c r="Z9" i="40"/>
  <c r="AB61" i="4"/>
  <c r="AC58" i="4" s="1"/>
  <c r="AC29" i="4"/>
  <c r="AC31" i="4"/>
  <c r="AC26" i="4"/>
  <c r="AC22" i="5"/>
  <c r="AC27" i="4"/>
  <c r="AC24" i="5" s="1"/>
  <c r="Y738" i="36"/>
  <c r="Y700" i="36"/>
  <c r="Z8" i="40"/>
  <c r="AB49" i="4"/>
  <c r="AC46" i="4" s="1"/>
  <c r="Y756" i="36"/>
  <c r="AB17" i="4"/>
  <c r="AC14" i="4" s="1"/>
  <c r="Y753" i="36"/>
  <c r="Z5" i="40"/>
  <c r="AC40" i="4"/>
  <c r="AC37" i="4"/>
  <c r="AC42" i="4"/>
  <c r="AC38" i="4"/>
  <c r="AC33" i="5" s="1"/>
  <c r="AC31" i="5"/>
  <c r="AC64" i="5" l="1"/>
  <c r="AC61" i="5"/>
  <c r="Z16" i="36" s="1"/>
  <c r="Z619" i="36" s="1"/>
  <c r="Z44" i="36"/>
  <c r="AC62" i="4"/>
  <c r="AC59" i="4"/>
  <c r="AC60" i="4"/>
  <c r="AC52" i="5" s="1"/>
  <c r="AC64" i="4"/>
  <c r="AC50" i="5"/>
  <c r="Z40" i="36"/>
  <c r="AC23" i="5"/>
  <c r="Z12" i="36" s="1"/>
  <c r="Z495" i="36" s="1"/>
  <c r="AC16" i="4"/>
  <c r="AC15" i="5" s="1"/>
  <c r="AC20" i="4"/>
  <c r="AC18" i="4"/>
  <c r="AC15" i="4"/>
  <c r="AC13" i="5"/>
  <c r="AB9" i="4"/>
  <c r="AC7" i="4" s="1"/>
  <c r="Z4" i="40"/>
  <c r="Y752" i="36"/>
  <c r="Z41" i="36"/>
  <c r="AC32" i="5"/>
  <c r="Z13" i="36" s="1"/>
  <c r="Z526" i="36" s="1"/>
  <c r="AC35" i="5"/>
  <c r="AC41" i="4"/>
  <c r="AC36" i="5" s="1"/>
  <c r="AC34" i="5"/>
  <c r="Z27" i="36"/>
  <c r="Z525" i="36" s="1"/>
  <c r="AC50" i="4"/>
  <c r="AC47" i="4"/>
  <c r="AC52" i="4"/>
  <c r="AC40" i="5"/>
  <c r="AC48" i="4"/>
  <c r="AC42" i="5" s="1"/>
  <c r="AC25" i="5"/>
  <c r="Z26" i="36"/>
  <c r="Z494" i="36" s="1"/>
  <c r="AC30" i="4"/>
  <c r="AC27" i="5" s="1"/>
  <c r="AC26" i="5"/>
  <c r="Z75" i="36" l="1"/>
  <c r="Z55" i="36"/>
  <c r="Z92" i="36" s="1"/>
  <c r="AA21" i="40"/>
  <c r="AC53" i="5"/>
  <c r="Z29" i="36"/>
  <c r="Z587" i="36" s="1"/>
  <c r="AC51" i="5"/>
  <c r="Z15" i="36" s="1"/>
  <c r="Z588" i="36" s="1"/>
  <c r="Z43" i="36"/>
  <c r="AC63" i="4"/>
  <c r="AC55" i="5" s="1"/>
  <c r="AC54" i="5"/>
  <c r="Z42" i="36"/>
  <c r="AC41" i="5"/>
  <c r="Z14" i="36" s="1"/>
  <c r="Z557" i="36" s="1"/>
  <c r="AC8" i="4"/>
  <c r="AC10" i="4"/>
  <c r="AC7" i="5" s="1"/>
  <c r="AC8" i="5" s="1"/>
  <c r="AC5" i="5"/>
  <c r="Z72" i="36"/>
  <c r="Z52" i="36"/>
  <c r="Z89" i="36" s="1"/>
  <c r="AA18" i="40"/>
  <c r="AC14" i="5"/>
  <c r="Z11" i="36" s="1"/>
  <c r="Z464" i="36" s="1"/>
  <c r="Z39" i="36"/>
  <c r="AC16" i="5"/>
  <c r="Z25" i="36"/>
  <c r="Z463" i="36" s="1"/>
  <c r="Z28" i="36"/>
  <c r="Z556" i="36" s="1"/>
  <c r="AC43" i="5"/>
  <c r="AC44" i="5"/>
  <c r="AC51" i="4"/>
  <c r="AC45" i="5" s="1"/>
  <c r="AC17" i="5"/>
  <c r="AC19" i="4"/>
  <c r="AC18" i="5" s="1"/>
  <c r="AA17" i="40"/>
  <c r="Z51" i="36"/>
  <c r="Z88" i="36" s="1"/>
  <c r="Z71" i="36"/>
  <c r="Z105" i="36" l="1"/>
  <c r="AD48" i="41"/>
  <c r="AA33" i="40"/>
  <c r="Z160" i="36"/>
  <c r="Z170" i="36" s="1"/>
  <c r="AA20" i="40"/>
  <c r="Z74" i="36"/>
  <c r="Z54" i="36"/>
  <c r="Z91" i="36" s="1"/>
  <c r="Z101" i="36"/>
  <c r="AD44" i="41"/>
  <c r="AD45" i="41"/>
  <c r="Z102" i="36"/>
  <c r="AA16" i="40"/>
  <c r="Z50" i="36"/>
  <c r="Z87" i="36" s="1"/>
  <c r="Z70" i="36"/>
  <c r="AA30" i="40"/>
  <c r="Z157" i="36"/>
  <c r="Z167" i="36" s="1"/>
  <c r="AA29" i="40"/>
  <c r="Z156" i="36"/>
  <c r="Z166" i="36" s="1"/>
  <c r="AC6" i="5"/>
  <c r="Z10" i="36" s="1"/>
  <c r="Z432" i="36" s="1"/>
  <c r="AC9" i="5"/>
  <c r="Z38" i="36"/>
  <c r="AA19" i="40"/>
  <c r="Z53" i="36"/>
  <c r="Z90" i="36" s="1"/>
  <c r="Z73" i="36"/>
  <c r="Z620" i="36" l="1"/>
  <c r="Z617" i="36" s="1"/>
  <c r="Z117" i="36"/>
  <c r="Z104" i="36"/>
  <c r="AD47" i="41"/>
  <c r="AA32" i="40"/>
  <c r="Z159" i="36"/>
  <c r="Z169" i="36" s="1"/>
  <c r="Z103" i="36"/>
  <c r="AD46" i="41"/>
  <c r="Z527" i="36"/>
  <c r="Z524" i="36" s="1"/>
  <c r="Z114" i="36"/>
  <c r="AA28" i="40"/>
  <c r="Z155" i="36"/>
  <c r="Z165" i="36" s="1"/>
  <c r="Z158" i="36"/>
  <c r="Z168" i="36" s="1"/>
  <c r="AA31" i="40"/>
  <c r="Z69" i="36"/>
  <c r="Z49" i="36"/>
  <c r="Z81" i="36" s="1"/>
  <c r="Z83" i="36" s="1"/>
  <c r="Z99" i="36" s="1"/>
  <c r="Z111" i="36" s="1"/>
  <c r="AA15" i="40"/>
  <c r="Z100" i="36"/>
  <c r="AD43" i="41"/>
  <c r="Z113" i="36"/>
  <c r="Z496" i="36"/>
  <c r="Z493" i="36" s="1"/>
  <c r="Z589" i="36" l="1"/>
  <c r="Z586" i="36" s="1"/>
  <c r="Z116" i="36"/>
  <c r="Z112" i="36"/>
  <c r="Z465" i="36"/>
  <c r="Z462" i="36" s="1"/>
  <c r="Z433" i="36"/>
  <c r="Z430" i="36" s="1"/>
  <c r="AD49" i="41"/>
  <c r="AD53" i="41" s="1"/>
  <c r="AD65" i="41" s="1"/>
  <c r="Z154" i="36"/>
  <c r="Z164" i="36" s="1"/>
  <c r="Z171" i="36" s="1"/>
  <c r="Z179" i="36" s="1"/>
  <c r="AA27" i="40"/>
  <c r="Z115" i="36"/>
  <c r="Z558" i="36"/>
  <c r="Z555" i="36" s="1"/>
  <c r="Z118" i="36" l="1"/>
  <c r="Z123" i="36" s="1"/>
  <c r="Z132" i="36" s="1"/>
  <c r="Z145" i="36" s="1"/>
  <c r="Z175" i="36"/>
  <c r="Z176" i="36"/>
  <c r="AD74" i="41"/>
  <c r="AD28" i="41"/>
  <c r="AD8" i="41" s="1"/>
  <c r="Z180" i="36"/>
  <c r="Z178" i="36"/>
  <c r="Z181" i="36"/>
  <c r="Z177" i="36"/>
  <c r="AD58" i="41"/>
  <c r="AD70" i="41" s="1"/>
  <c r="AD55" i="41"/>
  <c r="AD67" i="41" s="1"/>
  <c r="AD57" i="41"/>
  <c r="AD69" i="41" s="1"/>
  <c r="AD56" i="41"/>
  <c r="AD68" i="41" s="1"/>
  <c r="AD54" i="41"/>
  <c r="AD66" i="41" s="1"/>
  <c r="Z134" i="36"/>
  <c r="Z147" i="36" s="1"/>
  <c r="Z137" i="36"/>
  <c r="Z150" i="36" s="1"/>
  <c r="Z135" i="36"/>
  <c r="Z148" i="36" s="1"/>
  <c r="Z138" i="36"/>
  <c r="Z151" i="36" s="1"/>
  <c r="Z133" i="36"/>
  <c r="Z146" i="36" s="1"/>
  <c r="Z136" i="36"/>
  <c r="Z149" i="36" s="1"/>
  <c r="Z214" i="36" l="1"/>
  <c r="Z215" i="36" s="1"/>
  <c r="Z182" i="36"/>
  <c r="AD29" i="41"/>
  <c r="AD9" i="41" s="1"/>
  <c r="AD75" i="41"/>
  <c r="AD79" i="41"/>
  <c r="AD33" i="41"/>
  <c r="AD13" i="41" s="1"/>
  <c r="Z152" i="36"/>
  <c r="AD31" i="41"/>
  <c r="AD11" i="41" s="1"/>
  <c r="AD77" i="41"/>
  <c r="AD78" i="41"/>
  <c r="AD32" i="41"/>
  <c r="AD12" i="41" s="1"/>
  <c r="AD30" i="41"/>
  <c r="AD10" i="41" s="1"/>
  <c r="AD76" i="41"/>
  <c r="AD105" i="41"/>
  <c r="AD82" i="41"/>
  <c r="Z223" i="36"/>
  <c r="Z233" i="36"/>
  <c r="Z230" i="36"/>
  <c r="Z219" i="36"/>
  <c r="Z232" i="36"/>
  <c r="Z220" i="36"/>
  <c r="Z217" i="36"/>
  <c r="Z218" i="36"/>
  <c r="Z234" i="36"/>
  <c r="Z231" i="36"/>
  <c r="Z235" i="36"/>
  <c r="Z221" i="36"/>
  <c r="Z229" i="36"/>
  <c r="Z139" i="36"/>
  <c r="Z141" i="36" s="1"/>
  <c r="AD86" i="41" l="1"/>
  <c r="AD109" i="41"/>
  <c r="AD84" i="41"/>
  <c r="AD107" i="41"/>
  <c r="AD85" i="41"/>
  <c r="AD108" i="41"/>
  <c r="AD110" i="41"/>
  <c r="AD87" i="41"/>
  <c r="AD106" i="41"/>
  <c r="AD83" i="41"/>
  <c r="Z192" i="36"/>
  <c r="Z202" i="36" s="1"/>
  <c r="Z191" i="36"/>
  <c r="Z201" i="36" s="1"/>
  <c r="Z196" i="36"/>
  <c r="Z206" i="36" s="1"/>
  <c r="Z194" i="36"/>
  <c r="Z204" i="36" s="1"/>
  <c r="Z190" i="36"/>
  <c r="Z193" i="36"/>
  <c r="Z203" i="36" s="1"/>
  <c r="Z195" i="36"/>
  <c r="Z205" i="36" s="1"/>
  <c r="Z239" i="36"/>
  <c r="Z240" i="36" s="1"/>
  <c r="AD88" i="41" l="1"/>
  <c r="Z243" i="36"/>
  <c r="Z242" i="36"/>
  <c r="Z246" i="36"/>
  <c r="Z247" i="36"/>
  <c r="Z245" i="36"/>
  <c r="Z244" i="36"/>
  <c r="Z260" i="36"/>
  <c r="Z259" i="36"/>
  <c r="Z258" i="36"/>
  <c r="Z254" i="36"/>
  <c r="Z255" i="36"/>
  <c r="Z257" i="36"/>
  <c r="Z256" i="36"/>
  <c r="Z197" i="36"/>
  <c r="Z209" i="36" s="1"/>
  <c r="Z222" i="36" s="1"/>
  <c r="Z224" i="36" s="1"/>
  <c r="Z226" i="36" s="1"/>
  <c r="Z248" i="36" s="1"/>
  <c r="Z200" i="36"/>
  <c r="Z207" i="36" s="1"/>
  <c r="Z249" i="36" l="1"/>
  <c r="Z251" i="36" s="1"/>
  <c r="Z264" i="36"/>
  <c r="Z265" i="36" s="1"/>
  <c r="Z268" i="36" l="1"/>
  <c r="Z284" i="36"/>
  <c r="Z271" i="36"/>
  <c r="Z272" i="36"/>
  <c r="Z285" i="36"/>
  <c r="Z283" i="36"/>
  <c r="Z280" i="36"/>
  <c r="Z281" i="36"/>
  <c r="Z270" i="36"/>
  <c r="Z269" i="36"/>
  <c r="Z267" i="36"/>
  <c r="Z282" i="36"/>
  <c r="Z279" i="36"/>
  <c r="Z273" i="36"/>
  <c r="Z274" i="36" l="1"/>
  <c r="Z276" i="36" s="1"/>
  <c r="Z289" i="36"/>
  <c r="Z290" i="36" s="1"/>
  <c r="Z307" i="36" l="1"/>
  <c r="Z309" i="36"/>
  <c r="Z296" i="36"/>
  <c r="Z295" i="36"/>
  <c r="Z297" i="36"/>
  <c r="Z304" i="36"/>
  <c r="Z294" i="36"/>
  <c r="Z293" i="36"/>
  <c r="Z308" i="36"/>
  <c r="Z292" i="36"/>
  <c r="Z306" i="36"/>
  <c r="Z305" i="36"/>
  <c r="Z298" i="36"/>
  <c r="Z310" i="36"/>
  <c r="Z299" i="36" l="1"/>
  <c r="Z301" i="36" s="1"/>
  <c r="Z314" i="36"/>
  <c r="Z315" i="36" s="1"/>
  <c r="Z330" i="36" l="1"/>
  <c r="Z322" i="36"/>
  <c r="Z323" i="36"/>
  <c r="Z321" i="36"/>
  <c r="Z333" i="36"/>
  <c r="Z329" i="36"/>
  <c r="Z319" i="36"/>
  <c r="Z332" i="36"/>
  <c r="Z320" i="36"/>
  <c r="Z331" i="36"/>
  <c r="Z318" i="36"/>
  <c r="Z335" i="36"/>
  <c r="Z334" i="36"/>
  <c r="Z317" i="36"/>
  <c r="Z324" i="36" l="1"/>
  <c r="Z326" i="36" s="1"/>
  <c r="Z339" i="36"/>
  <c r="Z340" i="36" s="1"/>
  <c r="Z342" i="36" l="1"/>
  <c r="Z358" i="36"/>
  <c r="Z357" i="36"/>
  <c r="Z344" i="36"/>
  <c r="Z355" i="36"/>
  <c r="Z343" i="36"/>
  <c r="Z354" i="36"/>
  <c r="Z356" i="36"/>
  <c r="Z348" i="36"/>
  <c r="Z346" i="36"/>
  <c r="Z345" i="36"/>
  <c r="Z360" i="36"/>
  <c r="Z359" i="36"/>
  <c r="Z347" i="36"/>
  <c r="Z364" i="36" l="1"/>
  <c r="Z365" i="36" s="1"/>
  <c r="Z349" i="36"/>
  <c r="Z351" i="36" s="1"/>
  <c r="Z369" i="36" l="1"/>
  <c r="Z392" i="36" s="1"/>
  <c r="Z368" i="36"/>
  <c r="Z391" i="36" s="1"/>
  <c r="Z383" i="36"/>
  <c r="Z370" i="36"/>
  <c r="Z393" i="36" s="1"/>
  <c r="Z384" i="36"/>
  <c r="Z380" i="36"/>
  <c r="Z385" i="36"/>
  <c r="Z381" i="36"/>
  <c r="Z379" i="36"/>
  <c r="Z367" i="36"/>
  <c r="Z382" i="36"/>
  <c r="Z371" i="36"/>
  <c r="Z394" i="36" s="1"/>
  <c r="Z373" i="36"/>
  <c r="Z396" i="36" s="1"/>
  <c r="Z372" i="36"/>
  <c r="Z395" i="36" s="1"/>
  <c r="Z421" i="36" l="1"/>
  <c r="Z554" i="36" s="1"/>
  <c r="Z561" i="36" s="1"/>
  <c r="Z405" i="36"/>
  <c r="Z404" i="36"/>
  <c r="Z420" i="36"/>
  <c r="Z523" i="36" s="1"/>
  <c r="Z530" i="36" s="1"/>
  <c r="Z422" i="36"/>
  <c r="Z585" i="36" s="1"/>
  <c r="Z592" i="36" s="1"/>
  <c r="Z406" i="36"/>
  <c r="Z374" i="36"/>
  <c r="Z376" i="36" s="1"/>
  <c r="Z390" i="36"/>
  <c r="Z402" i="36"/>
  <c r="Z418" i="36"/>
  <c r="Z461" i="36" s="1"/>
  <c r="Z468" i="36" s="1"/>
  <c r="Z407" i="36"/>
  <c r="Z423" i="36"/>
  <c r="Z616" i="36" s="1"/>
  <c r="Z623" i="36" s="1"/>
  <c r="Z403" i="36"/>
  <c r="Z419" i="36"/>
  <c r="Z492" i="36" s="1"/>
  <c r="Z499" i="36" s="1"/>
  <c r="Z532" i="36" l="1"/>
  <c r="Z533" i="36"/>
  <c r="Z539" i="36" s="1"/>
  <c r="Z534" i="36"/>
  <c r="Z540" i="36" s="1"/>
  <c r="Z401" i="36"/>
  <c r="Z417" i="36"/>
  <c r="Z429" i="36" s="1"/>
  <c r="Z436" i="36" s="1"/>
  <c r="Z397" i="36"/>
  <c r="Z502" i="36"/>
  <c r="Z501" i="36"/>
  <c r="Z503" i="36"/>
  <c r="Z509" i="36" s="1"/>
  <c r="Z471" i="36"/>
  <c r="Z477" i="36" s="1"/>
  <c r="Z470" i="36"/>
  <c r="Z472" i="36"/>
  <c r="Z478" i="36" s="1"/>
  <c r="Z625" i="36"/>
  <c r="Z626" i="36"/>
  <c r="Z632" i="36" s="1"/>
  <c r="Z627" i="36"/>
  <c r="Z633" i="36" s="1"/>
  <c r="Z594" i="36"/>
  <c r="Z595" i="36"/>
  <c r="Z601" i="36" s="1"/>
  <c r="Z596" i="36"/>
  <c r="Z602" i="36" s="1"/>
  <c r="Z564" i="36"/>
  <c r="Z570" i="36" s="1"/>
  <c r="Z563" i="36"/>
  <c r="Z565" i="36"/>
  <c r="Z571" i="36" s="1"/>
  <c r="Z566" i="36" l="1"/>
  <c r="Z573" i="36" s="1"/>
  <c r="Z569" i="36"/>
  <c r="Z568" i="36" s="1"/>
  <c r="Z504" i="36"/>
  <c r="Z511" i="36" s="1"/>
  <c r="Z507" i="36"/>
  <c r="Z473" i="36"/>
  <c r="Z480" i="36" s="1"/>
  <c r="Z476" i="36"/>
  <c r="Z475" i="36" s="1"/>
  <c r="Z508" i="36"/>
  <c r="Z597" i="36"/>
  <c r="Z604" i="36" s="1"/>
  <c r="Z600" i="36"/>
  <c r="Z599" i="36" s="1"/>
  <c r="Z628" i="36"/>
  <c r="Z635" i="36" s="1"/>
  <c r="Z631" i="36"/>
  <c r="Z630" i="36" s="1"/>
  <c r="Z440" i="36"/>
  <c r="Z447" i="36" s="1"/>
  <c r="Z438" i="36"/>
  <c r="Z439" i="36"/>
  <c r="Z535" i="36"/>
  <c r="Z542" i="36" s="1"/>
  <c r="Z538" i="36"/>
  <c r="Z537" i="36" s="1"/>
  <c r="Z506" i="36" l="1"/>
  <c r="Z543" i="36"/>
  <c r="Z548" i="36" s="1"/>
  <c r="Z669" i="36" s="1"/>
  <c r="Z717" i="36" s="1"/>
  <c r="Z446" i="36"/>
  <c r="Z636" i="36"/>
  <c r="Z641" i="36" s="1"/>
  <c r="Z672" i="36" s="1"/>
  <c r="Z720" i="36" s="1"/>
  <c r="Z512" i="36"/>
  <c r="Z517" i="36" s="1"/>
  <c r="Z668" i="36" s="1"/>
  <c r="Z716" i="36" s="1"/>
  <c r="Z445" i="36"/>
  <c r="Z441" i="36"/>
  <c r="Z449" i="36" s="1"/>
  <c r="Z605" i="36"/>
  <c r="Z610" i="36" s="1"/>
  <c r="Z671" i="36" s="1"/>
  <c r="Z719" i="36" s="1"/>
  <c r="Z481" i="36"/>
  <c r="Z486" i="36" s="1"/>
  <c r="Z667" i="36" s="1"/>
  <c r="Z715" i="36" s="1"/>
  <c r="Z574" i="36"/>
  <c r="Z579" i="36" s="1"/>
  <c r="Z670" i="36" s="1"/>
  <c r="Z718" i="36" s="1"/>
  <c r="Z606" i="36" l="1"/>
  <c r="Z611" i="36" s="1"/>
  <c r="Z682" i="36" s="1"/>
  <c r="Z731" i="36" s="1"/>
  <c r="Z637" i="36"/>
  <c r="Z444" i="36"/>
  <c r="Z450" i="36"/>
  <c r="Z455" i="36" s="1"/>
  <c r="Z666" i="36" s="1"/>
  <c r="Z663" i="36" s="1"/>
  <c r="Z482" i="36"/>
  <c r="Z487" i="36" s="1"/>
  <c r="Z678" i="36" s="1"/>
  <c r="Z727" i="36" s="1"/>
  <c r="Z513" i="36"/>
  <c r="Z544" i="36"/>
  <c r="Z575" i="36"/>
  <c r="Z580" i="36" s="1"/>
  <c r="Z681" i="36" s="1"/>
  <c r="Z730" i="36" s="1"/>
  <c r="Z451" i="36" l="1"/>
  <c r="Z456" i="36" s="1"/>
  <c r="Z677" i="36" s="1"/>
  <c r="Z726" i="36" s="1"/>
  <c r="Z607" i="36"/>
  <c r="Z612" i="36" s="1"/>
  <c r="Z693" i="36" s="1"/>
  <c r="Z743" i="36" s="1"/>
  <c r="Z642" i="36"/>
  <c r="Z683" i="36" s="1"/>
  <c r="Z732" i="36" s="1"/>
  <c r="Z638" i="36"/>
  <c r="Z643" i="36" s="1"/>
  <c r="Z694" i="36" s="1"/>
  <c r="Z576" i="36"/>
  <c r="Z581" i="36" s="1"/>
  <c r="Z692" i="36" s="1"/>
  <c r="Z483" i="36"/>
  <c r="Z488" i="36" s="1"/>
  <c r="Z689" i="36" s="1"/>
  <c r="Z549" i="36"/>
  <c r="Z680" i="36" s="1"/>
  <c r="Z729" i="36" s="1"/>
  <c r="Z545" i="36"/>
  <c r="Z550" i="36" s="1"/>
  <c r="Z691" i="36" s="1"/>
  <c r="Z518" i="36"/>
  <c r="Z679" i="36" s="1"/>
  <c r="Z728" i="36" s="1"/>
  <c r="Z514" i="36"/>
  <c r="Z519" i="36" s="1"/>
  <c r="Z690" i="36" s="1"/>
  <c r="Z705" i="36" l="1"/>
  <c r="AA9" i="40" s="1"/>
  <c r="Z452" i="36"/>
  <c r="Z457" i="36" s="1"/>
  <c r="Z688" i="36" s="1"/>
  <c r="Z738" i="36" s="1"/>
  <c r="Z706" i="36"/>
  <c r="Z744" i="36"/>
  <c r="Z740" i="36"/>
  <c r="Z702" i="36"/>
  <c r="Z701" i="36"/>
  <c r="Z739" i="36"/>
  <c r="Z703" i="36"/>
  <c r="Z741" i="36"/>
  <c r="Z700" i="36"/>
  <c r="Z704" i="36"/>
  <c r="Z742" i="36"/>
  <c r="AC61" i="4" l="1"/>
  <c r="AD58" i="4" s="1"/>
  <c r="AD60" i="4" s="1"/>
  <c r="AD52" i="5" s="1"/>
  <c r="AA29" i="36" s="1"/>
  <c r="AA587" i="36" s="1"/>
  <c r="Z757" i="36"/>
  <c r="AC72" i="4"/>
  <c r="AD69" i="4" s="1"/>
  <c r="Z758" i="36"/>
  <c r="AA10" i="40"/>
  <c r="AA4" i="40"/>
  <c r="AC9" i="4"/>
  <c r="AD7" i="4" s="1"/>
  <c r="Z752" i="36"/>
  <c r="AA7" i="40"/>
  <c r="AC39" i="4"/>
  <c r="AD35" i="4" s="1"/>
  <c r="Z755" i="36"/>
  <c r="AC28" i="4"/>
  <c r="AD24" i="4" s="1"/>
  <c r="AA6" i="40"/>
  <c r="Z754" i="36"/>
  <c r="AA8" i="40"/>
  <c r="AC49" i="4"/>
  <c r="AD46" i="4" s="1"/>
  <c r="Z756" i="36"/>
  <c r="AA5" i="40"/>
  <c r="AC17" i="4"/>
  <c r="AD14" i="4" s="1"/>
  <c r="Z753" i="36"/>
  <c r="AD53" i="5" l="1"/>
  <c r="AD50" i="5"/>
  <c r="AA43" i="36" s="1"/>
  <c r="AD64" i="4"/>
  <c r="AD59" i="4"/>
  <c r="AD62" i="4"/>
  <c r="AD51" i="5"/>
  <c r="AA15" i="36" s="1"/>
  <c r="AA588" i="36" s="1"/>
  <c r="AD73" i="4"/>
  <c r="AD60" i="5"/>
  <c r="AD75" i="4"/>
  <c r="AD70" i="4"/>
  <c r="AD71" i="4"/>
  <c r="AD62" i="5" s="1"/>
  <c r="AD40" i="4"/>
  <c r="AD38" i="4"/>
  <c r="AD33" i="5" s="1"/>
  <c r="AD42" i="4"/>
  <c r="AD37" i="4"/>
  <c r="AD31" i="5"/>
  <c r="AA74" i="36"/>
  <c r="AA54" i="36"/>
  <c r="AA91" i="36" s="1"/>
  <c r="AB20" i="40"/>
  <c r="AD47" i="4"/>
  <c r="AD50" i="4"/>
  <c r="AD52" i="4"/>
  <c r="AD48" i="4"/>
  <c r="AD42" i="5" s="1"/>
  <c r="AD40" i="5"/>
  <c r="AD10" i="4"/>
  <c r="AD7" i="5" s="1"/>
  <c r="AD8" i="5" s="1"/>
  <c r="AD8" i="4"/>
  <c r="AD5" i="5"/>
  <c r="AD18" i="4"/>
  <c r="AD20" i="4"/>
  <c r="AD15" i="4"/>
  <c r="AD16" i="4"/>
  <c r="AD15" i="5" s="1"/>
  <c r="AD13" i="5"/>
  <c r="AD26" i="4"/>
  <c r="AD22" i="5"/>
  <c r="AD27" i="4"/>
  <c r="AD24" i="5" s="1"/>
  <c r="AD29" i="4"/>
  <c r="AD31" i="4"/>
  <c r="AD54" i="5" l="1"/>
  <c r="AD63" i="4"/>
  <c r="AD55" i="5" s="1"/>
  <c r="AA44" i="36"/>
  <c r="AD61" i="5"/>
  <c r="AA16" i="36" s="1"/>
  <c r="AA619" i="36" s="1"/>
  <c r="AA30" i="36"/>
  <c r="AA618" i="36" s="1"/>
  <c r="AD63" i="5"/>
  <c r="AD74" i="4"/>
  <c r="AD65" i="5" s="1"/>
  <c r="AD64" i="5"/>
  <c r="AA27" i="36"/>
  <c r="AA525" i="36" s="1"/>
  <c r="AD34" i="5"/>
  <c r="AA39" i="36"/>
  <c r="AD14" i="5"/>
  <c r="AA11" i="36" s="1"/>
  <c r="AA464" i="36" s="1"/>
  <c r="AD17" i="5"/>
  <c r="AD19" i="4"/>
  <c r="AD18" i="5" s="1"/>
  <c r="AD51" i="4"/>
  <c r="AD45" i="5" s="1"/>
  <c r="AD44" i="5"/>
  <c r="AB32" i="40"/>
  <c r="AA159" i="36"/>
  <c r="AD32" i="5"/>
  <c r="AA13" i="36" s="1"/>
  <c r="AA526" i="36" s="1"/>
  <c r="AA41" i="36"/>
  <c r="AD41" i="4"/>
  <c r="AD36" i="5" s="1"/>
  <c r="AD35" i="5"/>
  <c r="AE47" i="41"/>
  <c r="AA104" i="36"/>
  <c r="AD26" i="5"/>
  <c r="AD30" i="4"/>
  <c r="AD27" i="5" s="1"/>
  <c r="AA25" i="36"/>
  <c r="AA463" i="36" s="1"/>
  <c r="AD16" i="5"/>
  <c r="AD6" i="5"/>
  <c r="AA10" i="36" s="1"/>
  <c r="AA432" i="36" s="1"/>
  <c r="AD9" i="5"/>
  <c r="AA38" i="36"/>
  <c r="AD41" i="5"/>
  <c r="AA14" i="36" s="1"/>
  <c r="AA557" i="36" s="1"/>
  <c r="AA42" i="36"/>
  <c r="AD23" i="5"/>
  <c r="AA12" i="36" s="1"/>
  <c r="AA495" i="36" s="1"/>
  <c r="AA40" i="36"/>
  <c r="AA26" i="36"/>
  <c r="AA494" i="36" s="1"/>
  <c r="AD25" i="5"/>
  <c r="AD43" i="5"/>
  <c r="AA28" i="36"/>
  <c r="AA556" i="36" s="1"/>
  <c r="AB21" i="40" l="1"/>
  <c r="AA75" i="36"/>
  <c r="AA55" i="36"/>
  <c r="AA92" i="36" s="1"/>
  <c r="AA72" i="36"/>
  <c r="AB18" i="40"/>
  <c r="AA52" i="36"/>
  <c r="AA89" i="36" s="1"/>
  <c r="AA71" i="36"/>
  <c r="AA51" i="36"/>
  <c r="AA88" i="36" s="1"/>
  <c r="AB17" i="40"/>
  <c r="AA49" i="36"/>
  <c r="AA81" i="36" s="1"/>
  <c r="AA83" i="36" s="1"/>
  <c r="AB15" i="40"/>
  <c r="AA69" i="36"/>
  <c r="AA116" i="36"/>
  <c r="AA589" i="36"/>
  <c r="AA50" i="36"/>
  <c r="AA87" i="36" s="1"/>
  <c r="AB16" i="40"/>
  <c r="AA70" i="36"/>
  <c r="AA169" i="36"/>
  <c r="AA53" i="36"/>
  <c r="AA90" i="36" s="1"/>
  <c r="AA73" i="36"/>
  <c r="AB19" i="40"/>
  <c r="AE48" i="41" l="1"/>
  <c r="AA105" i="36"/>
  <c r="AB33" i="40"/>
  <c r="AA160" i="36"/>
  <c r="AA170" i="36" s="1"/>
  <c r="AA158" i="36"/>
  <c r="AB31" i="40"/>
  <c r="AA103" i="36"/>
  <c r="AE46" i="41"/>
  <c r="AA156" i="36"/>
  <c r="AB29" i="40"/>
  <c r="AB30" i="40"/>
  <c r="AA157" i="36"/>
  <c r="AB28" i="40"/>
  <c r="AA155" i="36"/>
  <c r="AA165" i="36" s="1"/>
  <c r="AA99" i="36"/>
  <c r="AA586" i="36"/>
  <c r="AE45" i="41"/>
  <c r="AA102" i="36"/>
  <c r="AA100" i="36"/>
  <c r="AE43" i="41"/>
  <c r="AB27" i="40"/>
  <c r="AA154" i="36"/>
  <c r="AA164" i="36" s="1"/>
  <c r="AE44" i="41"/>
  <c r="AA101" i="36"/>
  <c r="AA117" i="36" l="1"/>
  <c r="AA620" i="36"/>
  <c r="AA617" i="36" s="1"/>
  <c r="AA465" i="36"/>
  <c r="AA112" i="36"/>
  <c r="AA527" i="36"/>
  <c r="AA114" i="36"/>
  <c r="AA433" i="36"/>
  <c r="AA430" i="36" s="1"/>
  <c r="AA111" i="36"/>
  <c r="AA558" i="36"/>
  <c r="AA115" i="36"/>
  <c r="AA113" i="36"/>
  <c r="AA496" i="36"/>
  <c r="AA166" i="36"/>
  <c r="AE49" i="41"/>
  <c r="AE56" i="41" s="1"/>
  <c r="AE68" i="41" s="1"/>
  <c r="AA167" i="36"/>
  <c r="AA168" i="36"/>
  <c r="AE53" i="41" l="1"/>
  <c r="AE65" i="41" s="1"/>
  <c r="AE74" i="41" s="1"/>
  <c r="AE55" i="41"/>
  <c r="AE67" i="41" s="1"/>
  <c r="AE31" i="41"/>
  <c r="AE11" i="41" s="1"/>
  <c r="AE77" i="41"/>
  <c r="AE28" i="41"/>
  <c r="AE8" i="41" s="1"/>
  <c r="AA493" i="36"/>
  <c r="AE30" i="41"/>
  <c r="AE10" i="41" s="1"/>
  <c r="AE76" i="41"/>
  <c r="AE57" i="41"/>
  <c r="AE69" i="41" s="1"/>
  <c r="AE58" i="41"/>
  <c r="AE70" i="41" s="1"/>
  <c r="AA524" i="36"/>
  <c r="AA171" i="36"/>
  <c r="AA178" i="36" s="1"/>
  <c r="AA118" i="36"/>
  <c r="AA123" i="36" s="1"/>
  <c r="AA136" i="36" s="1"/>
  <c r="AA149" i="36" s="1"/>
  <c r="AE54" i="41"/>
  <c r="AE66" i="41" s="1"/>
  <c r="AA555" i="36"/>
  <c r="AA462" i="36"/>
  <c r="AA132" i="36" l="1"/>
  <c r="AA145" i="36" s="1"/>
  <c r="AA177" i="36"/>
  <c r="AA179" i="36"/>
  <c r="AE32" i="41"/>
  <c r="AE12" i="41" s="1"/>
  <c r="AE78" i="41"/>
  <c r="AA133" i="36"/>
  <c r="AA146" i="36" s="1"/>
  <c r="AE29" i="41"/>
  <c r="AE9" i="41" s="1"/>
  <c r="AE75" i="41"/>
  <c r="AA137" i="36"/>
  <c r="AA150" i="36" s="1"/>
  <c r="AA138" i="36"/>
  <c r="AA151" i="36" s="1"/>
  <c r="AE82" i="41"/>
  <c r="AE105" i="41"/>
  <c r="AA134" i="36"/>
  <c r="AA147" i="36" s="1"/>
  <c r="AA135" i="36"/>
  <c r="AA148" i="36" s="1"/>
  <c r="AA181" i="36"/>
  <c r="AA180" i="36"/>
  <c r="AA175" i="36"/>
  <c r="AA176" i="36"/>
  <c r="AE33" i="41"/>
  <c r="AE13" i="41" s="1"/>
  <c r="AE79" i="41"/>
  <c r="AE107" i="41"/>
  <c r="AE84" i="41"/>
  <c r="AE85" i="41"/>
  <c r="AE108" i="41"/>
  <c r="AA214" i="36" l="1"/>
  <c r="AA215" i="36" s="1"/>
  <c r="AA235" i="36" s="1"/>
  <c r="AA152" i="36"/>
  <c r="AE86" i="41"/>
  <c r="AE109" i="41"/>
  <c r="AA182" i="36"/>
  <c r="AA139" i="36"/>
  <c r="AA141" i="36" s="1"/>
  <c r="AE110" i="41"/>
  <c r="AE87" i="41"/>
  <c r="AE106" i="41"/>
  <c r="AE83" i="41"/>
  <c r="AA230" i="36" l="1"/>
  <c r="AE88" i="41"/>
  <c r="AA223" i="36"/>
  <c r="AA229" i="36"/>
  <c r="AA234" i="36"/>
  <c r="AA233" i="36"/>
  <c r="AA221" i="36"/>
  <c r="AA219" i="36"/>
  <c r="AA232" i="36"/>
  <c r="AA220" i="36"/>
  <c r="AA231" i="36"/>
  <c r="AA218" i="36"/>
  <c r="AA217" i="36"/>
  <c r="AA195" i="36"/>
  <c r="AA205" i="36" s="1"/>
  <c r="AA196" i="36"/>
  <c r="AA206" i="36" s="1"/>
  <c r="AA192" i="36"/>
  <c r="AA202" i="36" s="1"/>
  <c r="AA194" i="36"/>
  <c r="AA204" i="36" s="1"/>
  <c r="AA191" i="36"/>
  <c r="AA201" i="36" s="1"/>
  <c r="AA193" i="36"/>
  <c r="AA203" i="36" s="1"/>
  <c r="AA190" i="36"/>
  <c r="AA239" i="36" l="1"/>
  <c r="AA240" i="36" s="1"/>
  <c r="AA242" i="36" s="1"/>
  <c r="AA197" i="36"/>
  <c r="AA209" i="36" s="1"/>
  <c r="AA222" i="36" s="1"/>
  <c r="AA224" i="36" s="1"/>
  <c r="AA226" i="36" s="1"/>
  <c r="AA200" i="36"/>
  <c r="AA207" i="36" s="1"/>
  <c r="AA248" i="36" l="1"/>
  <c r="AA258" i="36"/>
  <c r="AA255" i="36"/>
  <c r="AA256" i="36"/>
  <c r="AA260" i="36"/>
  <c r="AA243" i="36"/>
  <c r="AA245" i="36"/>
  <c r="AA247" i="36"/>
  <c r="AA254" i="36"/>
  <c r="AA246" i="36"/>
  <c r="AA257" i="36"/>
  <c r="AA259" i="36"/>
  <c r="AA244" i="36"/>
  <c r="AA264" i="36" l="1"/>
  <c r="AA265" i="36" s="1"/>
  <c r="AA270" i="36" s="1"/>
  <c r="AA249" i="36"/>
  <c r="AA251" i="36" s="1"/>
  <c r="AA268" i="36" l="1"/>
  <c r="AA282" i="36"/>
  <c r="AA284" i="36"/>
  <c r="AA272" i="36"/>
  <c r="AA280" i="36"/>
  <c r="AA283" i="36"/>
  <c r="AA269" i="36"/>
  <c r="AA267" i="36"/>
  <c r="AA274" i="36" s="1"/>
  <c r="AA276" i="36" s="1"/>
  <c r="AA281" i="36"/>
  <c r="AA279" i="36"/>
  <c r="AA271" i="36"/>
  <c r="AA273" i="36"/>
  <c r="AA285" i="36"/>
  <c r="AA289" i="36"/>
  <c r="AA290" i="36" s="1"/>
  <c r="AA309" i="36" l="1"/>
  <c r="AA310" i="36"/>
  <c r="AA294" i="36"/>
  <c r="AA306" i="36"/>
  <c r="AA293" i="36"/>
  <c r="AA296" i="36"/>
  <c r="AA305" i="36"/>
  <c r="AA292" i="36"/>
  <c r="AA308" i="36"/>
  <c r="AA298" i="36"/>
  <c r="AA297" i="36"/>
  <c r="AA304" i="36"/>
  <c r="AA307" i="36"/>
  <c r="AA295" i="36"/>
  <c r="AA314" i="36" l="1"/>
  <c r="AA315" i="36" s="1"/>
  <c r="AA299" i="36"/>
  <c r="AA301" i="36" s="1"/>
  <c r="AA321" i="36" l="1"/>
  <c r="AA322" i="36"/>
  <c r="AA320" i="36"/>
  <c r="AA317" i="36"/>
  <c r="AA331" i="36"/>
  <c r="AA332" i="36"/>
  <c r="AA330" i="36"/>
  <c r="AA329" i="36"/>
  <c r="AA318" i="36"/>
  <c r="AA335" i="36"/>
  <c r="AA333" i="36"/>
  <c r="AA323" i="36"/>
  <c r="AA319" i="36"/>
  <c r="AA334" i="36"/>
  <c r="AA339" i="36" l="1"/>
  <c r="AA340" i="36" s="1"/>
  <c r="AA324" i="36"/>
  <c r="AA326" i="36" s="1"/>
  <c r="AA342" i="36" l="1"/>
  <c r="AA359" i="36"/>
  <c r="AA360" i="36"/>
  <c r="AA357" i="36"/>
  <c r="AA358" i="36"/>
  <c r="AA348" i="36"/>
  <c r="AA345" i="36"/>
  <c r="AA355" i="36"/>
  <c r="AA354" i="36"/>
  <c r="AA344" i="36"/>
  <c r="AA343" i="36"/>
  <c r="AA356" i="36"/>
  <c r="AA346" i="36"/>
  <c r="AA347" i="36"/>
  <c r="AA364" i="36" l="1"/>
  <c r="AA365" i="36" s="1"/>
  <c r="AA349" i="36"/>
  <c r="AA351" i="36" s="1"/>
  <c r="AA367" i="36" l="1"/>
  <c r="AA368" i="36"/>
  <c r="AA391" i="36" s="1"/>
  <c r="AA384" i="36"/>
  <c r="AA371" i="36"/>
  <c r="AA394" i="36" s="1"/>
  <c r="AA383" i="36"/>
  <c r="AA372" i="36"/>
  <c r="AA395" i="36" s="1"/>
  <c r="AA370" i="36"/>
  <c r="AA393" i="36" s="1"/>
  <c r="AA385" i="36"/>
  <c r="AA373" i="36"/>
  <c r="AA396" i="36" s="1"/>
  <c r="AA369" i="36"/>
  <c r="AA392" i="36" s="1"/>
  <c r="AA382" i="36"/>
  <c r="AA379" i="36"/>
  <c r="AA381" i="36"/>
  <c r="AA380" i="36"/>
  <c r="AA405" i="36" l="1"/>
  <c r="AA421" i="36"/>
  <c r="AA554" i="36" s="1"/>
  <c r="AA561" i="36" s="1"/>
  <c r="AA420" i="36"/>
  <c r="AA523" i="36" s="1"/>
  <c r="AA530" i="36" s="1"/>
  <c r="AA404" i="36"/>
  <c r="AA403" i="36"/>
  <c r="AA419" i="36"/>
  <c r="AA492" i="36" s="1"/>
  <c r="AA499" i="36" s="1"/>
  <c r="AA406" i="36"/>
  <c r="AA422" i="36"/>
  <c r="AA585" i="36" s="1"/>
  <c r="AA592" i="36" s="1"/>
  <c r="AA418" i="36"/>
  <c r="AA461" i="36" s="1"/>
  <c r="AA468" i="36" s="1"/>
  <c r="AA402" i="36"/>
  <c r="AA407" i="36"/>
  <c r="AA423" i="36"/>
  <c r="AA616" i="36" s="1"/>
  <c r="AA623" i="36" s="1"/>
  <c r="AA374" i="36"/>
  <c r="AA376" i="36" s="1"/>
  <c r="AA390" i="36"/>
  <c r="AA417" i="36" l="1"/>
  <c r="AA429" i="36" s="1"/>
  <c r="AA436" i="36" s="1"/>
  <c r="AA401" i="36"/>
  <c r="AA397" i="36"/>
  <c r="AA595" i="36"/>
  <c r="AA594" i="36"/>
  <c r="AA596" i="36"/>
  <c r="AA602" i="36" s="1"/>
  <c r="AA625" i="36"/>
  <c r="AA626" i="36"/>
  <c r="AA632" i="36" s="1"/>
  <c r="AA627" i="36"/>
  <c r="AA633" i="36" s="1"/>
  <c r="AA533" i="36"/>
  <c r="AA532" i="36"/>
  <c r="AA534" i="36"/>
  <c r="AA540" i="36" s="1"/>
  <c r="AA502" i="36"/>
  <c r="AA508" i="36" s="1"/>
  <c r="AA501" i="36"/>
  <c r="AA503" i="36"/>
  <c r="AA509" i="36" s="1"/>
  <c r="AA564" i="36"/>
  <c r="AA570" i="36" s="1"/>
  <c r="AA563" i="36"/>
  <c r="AA565" i="36"/>
  <c r="AA571" i="36" s="1"/>
  <c r="AA471" i="36"/>
  <c r="AA477" i="36" s="1"/>
  <c r="AA470" i="36"/>
  <c r="AA472" i="36"/>
  <c r="AA478" i="36" s="1"/>
  <c r="AA473" i="36" l="1"/>
  <c r="AA480" i="36" s="1"/>
  <c r="AA476" i="36"/>
  <c r="AA475" i="36" s="1"/>
  <c r="AA601" i="36"/>
  <c r="AA535" i="36"/>
  <c r="AA542" i="36" s="1"/>
  <c r="AA538" i="36"/>
  <c r="AA628" i="36"/>
  <c r="AA635" i="36" s="1"/>
  <c r="AA631" i="36"/>
  <c r="AA630" i="36" s="1"/>
  <c r="AA504" i="36"/>
  <c r="AA511" i="36" s="1"/>
  <c r="AA507" i="36"/>
  <c r="AA506" i="36" s="1"/>
  <c r="AA539" i="36"/>
  <c r="AA566" i="36"/>
  <c r="AA573" i="36" s="1"/>
  <c r="AA569" i="36"/>
  <c r="AA568" i="36" s="1"/>
  <c r="AA597" i="36"/>
  <c r="AA604" i="36" s="1"/>
  <c r="AA600" i="36"/>
  <c r="AA438" i="36"/>
  <c r="AA439" i="36"/>
  <c r="AA446" i="36" s="1"/>
  <c r="AA440" i="36"/>
  <c r="AA447" i="36" s="1"/>
  <c r="AA599" i="36" l="1"/>
  <c r="AA537" i="36"/>
  <c r="AA441" i="36"/>
  <c r="AA449" i="36" s="1"/>
  <c r="AA445" i="36"/>
  <c r="AA605" i="36"/>
  <c r="AA610" i="36" s="1"/>
  <c r="AA671" i="36" s="1"/>
  <c r="AA719" i="36" s="1"/>
  <c r="AA636" i="36"/>
  <c r="AA641" i="36" s="1"/>
  <c r="AA672" i="36" s="1"/>
  <c r="AA720" i="36" s="1"/>
  <c r="AA574" i="36"/>
  <c r="AA579" i="36" s="1"/>
  <c r="AA670" i="36" s="1"/>
  <c r="AA718" i="36" s="1"/>
  <c r="AA512" i="36"/>
  <c r="AA517" i="36" s="1"/>
  <c r="AA668" i="36" s="1"/>
  <c r="AA716" i="36" s="1"/>
  <c r="AA543" i="36"/>
  <c r="AA548" i="36" s="1"/>
  <c r="AA669" i="36" s="1"/>
  <c r="AA717" i="36" s="1"/>
  <c r="AA481" i="36"/>
  <c r="AA486" i="36" s="1"/>
  <c r="AA667" i="36" s="1"/>
  <c r="AA715" i="36" s="1"/>
  <c r="AA575" i="36" l="1"/>
  <c r="AA580" i="36" s="1"/>
  <c r="AA681" i="36" s="1"/>
  <c r="AA730" i="36" s="1"/>
  <c r="AA637" i="36"/>
  <c r="AA642" i="36" s="1"/>
  <c r="AA683" i="36" s="1"/>
  <c r="AA732" i="36" s="1"/>
  <c r="AA482" i="36"/>
  <c r="AA487" i="36" s="1"/>
  <c r="AA678" i="36" s="1"/>
  <c r="AA727" i="36" s="1"/>
  <c r="AA544" i="36"/>
  <c r="AA549" i="36" s="1"/>
  <c r="AA680" i="36" s="1"/>
  <c r="AA729" i="36" s="1"/>
  <c r="AA513" i="36"/>
  <c r="AA606" i="36"/>
  <c r="AA611" i="36" s="1"/>
  <c r="AA682" i="36" s="1"/>
  <c r="AA731" i="36" s="1"/>
  <c r="AA444" i="36"/>
  <c r="AA450" i="36"/>
  <c r="AA455" i="36" s="1"/>
  <c r="AA666" i="36" s="1"/>
  <c r="AA663" i="36" s="1"/>
  <c r="AA638" i="36" l="1"/>
  <c r="AA643" i="36" s="1"/>
  <c r="AA694" i="36" s="1"/>
  <c r="AA545" i="36"/>
  <c r="AA550" i="36" s="1"/>
  <c r="AA691" i="36" s="1"/>
  <c r="AA741" i="36" s="1"/>
  <c r="AA607" i="36"/>
  <c r="AA612" i="36" s="1"/>
  <c r="AA693" i="36" s="1"/>
  <c r="AA743" i="36" s="1"/>
  <c r="AA483" i="36"/>
  <c r="AA488" i="36" s="1"/>
  <c r="AA689" i="36" s="1"/>
  <c r="AA701" i="36" s="1"/>
  <c r="AA451" i="36"/>
  <c r="AA456" i="36" s="1"/>
  <c r="AA677" i="36" s="1"/>
  <c r="AA726" i="36" s="1"/>
  <c r="AA576" i="36"/>
  <c r="AA581" i="36" s="1"/>
  <c r="AA692" i="36" s="1"/>
  <c r="AA744" i="36"/>
  <c r="AA706" i="36"/>
  <c r="AA518" i="36"/>
  <c r="AA679" i="36" s="1"/>
  <c r="AA728" i="36" s="1"/>
  <c r="AA514" i="36"/>
  <c r="AA519" i="36" s="1"/>
  <c r="AA690" i="36" s="1"/>
  <c r="AA703" i="36"/>
  <c r="AA705" i="36" l="1"/>
  <c r="AB9" i="40" s="1"/>
  <c r="AA739" i="36"/>
  <c r="AA452" i="36"/>
  <c r="AA457" i="36" s="1"/>
  <c r="AA688" i="36" s="1"/>
  <c r="AA742" i="36"/>
  <c r="AA704" i="36"/>
  <c r="AD72" i="4"/>
  <c r="AE69" i="4" s="1"/>
  <c r="AB10" i="40"/>
  <c r="AA758" i="36"/>
  <c r="AD17" i="4"/>
  <c r="AE14" i="4" s="1"/>
  <c r="AB5" i="40"/>
  <c r="AA753" i="36"/>
  <c r="AA740" i="36"/>
  <c r="AA702" i="36"/>
  <c r="AD39" i="4"/>
  <c r="AE35" i="4" s="1"/>
  <c r="AB7" i="40"/>
  <c r="AA755" i="36"/>
  <c r="AA757" i="36" l="1"/>
  <c r="AD61" i="4"/>
  <c r="AE58" i="4" s="1"/>
  <c r="AE59" i="4" s="1"/>
  <c r="AB8" i="40"/>
  <c r="AA756" i="36"/>
  <c r="AD49" i="4"/>
  <c r="AE46" i="4" s="1"/>
  <c r="AA700" i="36"/>
  <c r="AA738" i="36"/>
  <c r="AE38" i="4"/>
  <c r="AE33" i="5" s="1"/>
  <c r="AE31" i="5"/>
  <c r="AE42" i="4"/>
  <c r="AE40" i="4"/>
  <c r="AE37" i="4"/>
  <c r="AB6" i="40"/>
  <c r="AD28" i="4"/>
  <c r="AE24" i="4" s="1"/>
  <c r="AA754" i="36"/>
  <c r="AE50" i="5"/>
  <c r="AE60" i="4"/>
  <c r="AE52" i="5" s="1"/>
  <c r="AE64" i="4"/>
  <c r="AE15" i="4"/>
  <c r="AE18" i="4"/>
  <c r="AE20" i="4"/>
  <c r="AE13" i="5"/>
  <c r="AE16" i="4"/>
  <c r="AE15" i="5" s="1"/>
  <c r="AE70" i="4"/>
  <c r="AE71" i="4"/>
  <c r="AE62" i="5" s="1"/>
  <c r="AE73" i="4"/>
  <c r="AE60" i="5"/>
  <c r="AE75" i="4"/>
  <c r="AE62" i="4" l="1"/>
  <c r="AD9" i="4"/>
  <c r="AE7" i="4" s="1"/>
  <c r="AA752" i="36"/>
  <c r="AB4" i="40"/>
  <c r="AE48" i="4"/>
  <c r="AE42" i="5" s="1"/>
  <c r="AE47" i="4"/>
  <c r="AE50" i="4"/>
  <c r="AE52" i="4"/>
  <c r="AE40" i="5"/>
  <c r="AB25" i="36"/>
  <c r="AB463" i="36" s="1"/>
  <c r="AE16" i="5"/>
  <c r="AE31" i="4"/>
  <c r="AE22" i="5"/>
  <c r="AE27" i="4"/>
  <c r="AE24" i="5" s="1"/>
  <c r="AE26" i="4"/>
  <c r="AE29" i="4"/>
  <c r="AE19" i="4"/>
  <c r="AE18" i="5" s="1"/>
  <c r="AE17" i="5"/>
  <c r="AE61" i="5"/>
  <c r="AB16" i="36" s="1"/>
  <c r="AB619" i="36" s="1"/>
  <c r="AB44" i="36"/>
  <c r="AE74" i="4"/>
  <c r="AE65" i="5" s="1"/>
  <c r="AE64" i="5"/>
  <c r="AE14" i="5"/>
  <c r="AB11" i="36" s="1"/>
  <c r="AB464" i="36" s="1"/>
  <c r="AB39" i="36"/>
  <c r="AE51" i="5"/>
  <c r="AB15" i="36" s="1"/>
  <c r="AB588" i="36" s="1"/>
  <c r="AB43" i="36"/>
  <c r="AE32" i="5"/>
  <c r="AB13" i="36" s="1"/>
  <c r="AB526" i="36" s="1"/>
  <c r="AB41" i="36"/>
  <c r="AB30" i="36"/>
  <c r="AB618" i="36" s="1"/>
  <c r="AE63" i="5"/>
  <c r="AE63" i="4"/>
  <c r="AE55" i="5" s="1"/>
  <c r="AE54" i="5"/>
  <c r="AE34" i="5"/>
  <c r="AB27" i="36"/>
  <c r="AB525" i="36" s="1"/>
  <c r="AE53" i="5"/>
  <c r="AB29" i="36"/>
  <c r="AB587" i="36" s="1"/>
  <c r="AE41" i="4"/>
  <c r="AE36" i="5" s="1"/>
  <c r="AE35" i="5"/>
  <c r="AE41" i="5" l="1"/>
  <c r="AB14" i="36" s="1"/>
  <c r="AB557" i="36" s="1"/>
  <c r="AB42" i="36"/>
  <c r="AB28" i="36"/>
  <c r="AB556" i="36" s="1"/>
  <c r="AE43" i="5"/>
  <c r="AE44" i="5"/>
  <c r="AE51" i="4"/>
  <c r="AE45" i="5" s="1"/>
  <c r="AE8" i="4"/>
  <c r="AE10" i="4"/>
  <c r="AE7" i="5" s="1"/>
  <c r="AE8" i="5" s="1"/>
  <c r="AE5" i="5"/>
  <c r="AB40" i="36"/>
  <c r="AE23" i="5"/>
  <c r="AB12" i="36" s="1"/>
  <c r="AB495" i="36" s="1"/>
  <c r="AB72" i="36"/>
  <c r="AB157" i="36" s="1"/>
  <c r="AB52" i="36"/>
  <c r="AB89" i="36" s="1"/>
  <c r="AB70" i="36"/>
  <c r="AB155" i="36" s="1"/>
  <c r="AB165" i="36" s="1"/>
  <c r="AB50" i="36"/>
  <c r="AB87" i="36" s="1"/>
  <c r="AB55" i="36"/>
  <c r="AB92" i="36" s="1"/>
  <c r="AB75" i="36"/>
  <c r="AB160" i="36" s="1"/>
  <c r="AE26" i="5"/>
  <c r="AE30" i="4"/>
  <c r="AE27" i="5" s="1"/>
  <c r="AB54" i="36"/>
  <c r="AB91" i="36" s="1"/>
  <c r="AB74" i="36"/>
  <c r="AB159" i="36" s="1"/>
  <c r="AB26" i="36"/>
  <c r="AB494" i="36" s="1"/>
  <c r="AE25" i="5"/>
  <c r="AB53" i="36" l="1"/>
  <c r="AB90" i="36" s="1"/>
  <c r="AB73" i="36"/>
  <c r="AB158" i="36" s="1"/>
  <c r="AB168" i="36" s="1"/>
  <c r="AE6" i="5"/>
  <c r="AB10" i="36" s="1"/>
  <c r="AB432" i="36" s="1"/>
  <c r="AE9" i="5"/>
  <c r="AB38" i="36"/>
  <c r="AF43" i="41"/>
  <c r="AB100" i="36"/>
  <c r="AB169" i="36"/>
  <c r="AB71" i="36"/>
  <c r="AB156" i="36" s="1"/>
  <c r="AB51" i="36"/>
  <c r="AB88" i="36" s="1"/>
  <c r="AB104" i="36"/>
  <c r="AF47" i="41"/>
  <c r="AB170" i="36"/>
  <c r="AF45" i="41"/>
  <c r="AB102" i="36"/>
  <c r="AB105" i="36"/>
  <c r="AF48" i="41"/>
  <c r="AB167" i="36"/>
  <c r="AB69" i="36" l="1"/>
  <c r="AB154" i="36" s="1"/>
  <c r="AB164" i="36" s="1"/>
  <c r="AB49" i="36"/>
  <c r="AB81" i="36" s="1"/>
  <c r="AB83" i="36" s="1"/>
  <c r="AB99" i="36" s="1"/>
  <c r="AB111" i="36" s="1"/>
  <c r="AB103" i="36"/>
  <c r="AF46" i="41"/>
  <c r="AB117" i="36"/>
  <c r="AB620" i="36"/>
  <c r="AB114" i="36"/>
  <c r="AB527" i="36"/>
  <c r="AB101" i="36"/>
  <c r="AF44" i="41"/>
  <c r="AB166" i="36"/>
  <c r="AB116" i="36"/>
  <c r="AB589" i="36"/>
  <c r="AB112" i="36"/>
  <c r="AB465" i="36"/>
  <c r="AF49" i="41" l="1"/>
  <c r="AF53" i="41" s="1"/>
  <c r="AF65" i="41" s="1"/>
  <c r="AF74" i="41" s="1"/>
  <c r="AB433" i="36"/>
  <c r="AB430" i="36" s="1"/>
  <c r="AF57" i="41"/>
  <c r="AF69" i="41" s="1"/>
  <c r="AF32" i="41" s="1"/>
  <c r="AF12" i="41" s="1"/>
  <c r="AB558" i="36"/>
  <c r="AB555" i="36" s="1"/>
  <c r="AB115" i="36"/>
  <c r="AB462" i="36"/>
  <c r="AB171" i="36"/>
  <c r="AB177" i="36" s="1"/>
  <c r="AB524" i="36"/>
  <c r="AF58" i="41"/>
  <c r="AF70" i="41" s="1"/>
  <c r="AF54" i="41"/>
  <c r="AF66" i="41" s="1"/>
  <c r="AF56" i="41"/>
  <c r="AF68" i="41" s="1"/>
  <c r="AF55" i="41"/>
  <c r="AF67" i="41" s="1"/>
  <c r="AB617" i="36"/>
  <c r="AB586" i="36"/>
  <c r="AB113" i="36"/>
  <c r="AB118" i="36" s="1"/>
  <c r="AB123" i="36" s="1"/>
  <c r="AB496" i="36"/>
  <c r="AF78" i="41" l="1"/>
  <c r="AF28" i="41"/>
  <c r="AF8" i="41" s="1"/>
  <c r="AB132" i="36"/>
  <c r="AB136" i="36"/>
  <c r="AB149" i="36" s="1"/>
  <c r="AB138" i="36"/>
  <c r="AB151" i="36" s="1"/>
  <c r="AB137" i="36"/>
  <c r="AB150" i="36" s="1"/>
  <c r="AB133" i="36"/>
  <c r="AB146" i="36" s="1"/>
  <c r="AB135" i="36"/>
  <c r="AB148" i="36" s="1"/>
  <c r="AB493" i="36"/>
  <c r="AF29" i="41"/>
  <c r="AF9" i="41" s="1"/>
  <c r="AF75" i="41"/>
  <c r="AF30" i="41"/>
  <c r="AF10" i="41" s="1"/>
  <c r="AF76" i="41"/>
  <c r="AB134" i="36"/>
  <c r="AB147" i="36" s="1"/>
  <c r="AF31" i="41"/>
  <c r="AF11" i="41" s="1"/>
  <c r="AF77" i="41"/>
  <c r="AF33" i="41"/>
  <c r="AF13" i="41" s="1"/>
  <c r="AF79" i="41"/>
  <c r="AF109" i="41"/>
  <c r="AF86" i="41"/>
  <c r="AF82" i="41"/>
  <c r="AF105" i="41"/>
  <c r="AB176" i="36"/>
  <c r="AB175" i="36"/>
  <c r="AB179" i="36"/>
  <c r="AB178" i="36"/>
  <c r="AB181" i="36"/>
  <c r="AB180" i="36"/>
  <c r="AB182" i="36" l="1"/>
  <c r="AF107" i="41"/>
  <c r="AF84" i="41"/>
  <c r="AF87" i="41"/>
  <c r="AF110" i="41"/>
  <c r="AB214" i="36"/>
  <c r="AB215" i="36" s="1"/>
  <c r="AF85" i="41"/>
  <c r="AF108" i="41"/>
  <c r="AF106" i="41"/>
  <c r="AF83" i="41"/>
  <c r="AB139" i="36"/>
  <c r="AB141" i="36" s="1"/>
  <c r="AB145" i="36"/>
  <c r="AF88" i="41" l="1"/>
  <c r="AB193" i="36"/>
  <c r="AB203" i="36" s="1"/>
  <c r="AB190" i="36"/>
  <c r="AB191" i="36"/>
  <c r="AB201" i="36" s="1"/>
  <c r="AB196" i="36"/>
  <c r="AB206" i="36" s="1"/>
  <c r="AB194" i="36"/>
  <c r="AB204" i="36" s="1"/>
  <c r="AB192" i="36"/>
  <c r="AB202" i="36" s="1"/>
  <c r="AB195" i="36"/>
  <c r="AB205" i="36" s="1"/>
  <c r="AB233" i="36"/>
  <c r="AB221" i="36"/>
  <c r="AB229" i="36"/>
  <c r="AB231" i="36"/>
  <c r="AB230" i="36"/>
  <c r="AB222" i="36"/>
  <c r="AB232" i="36"/>
  <c r="AB234" i="36"/>
  <c r="AB235" i="36"/>
  <c r="AB217" i="36"/>
  <c r="AB220" i="36"/>
  <c r="AB218" i="36"/>
  <c r="AB219" i="36"/>
  <c r="AB152" i="36"/>
  <c r="AB200" i="36"/>
  <c r="AB207" i="36" l="1"/>
  <c r="AB239" i="36"/>
  <c r="AB240" i="36" s="1"/>
  <c r="AB197" i="36"/>
  <c r="AB209" i="36" s="1"/>
  <c r="AB223" i="36" s="1"/>
  <c r="AB224" i="36" s="1"/>
  <c r="AB226" i="36" s="1"/>
  <c r="AB242" i="36" l="1"/>
  <c r="AB243" i="36"/>
  <c r="AB244" i="36"/>
  <c r="AB245" i="36"/>
  <c r="AB248" i="36"/>
  <c r="AB246" i="36"/>
  <c r="AB259" i="36"/>
  <c r="AB258" i="36"/>
  <c r="AB255" i="36"/>
  <c r="AB254" i="36"/>
  <c r="AB260" i="36"/>
  <c r="AB257" i="36"/>
  <c r="AB256" i="36"/>
  <c r="AB247" i="36"/>
  <c r="AB264" i="36" l="1"/>
  <c r="AB265" i="36" s="1"/>
  <c r="AB281" i="36" s="1"/>
  <c r="AB249" i="36"/>
  <c r="AB251" i="36" s="1"/>
  <c r="AB280" i="36" l="1"/>
  <c r="AB271" i="36"/>
  <c r="AB270" i="36"/>
  <c r="AB282" i="36"/>
  <c r="AB283" i="36"/>
  <c r="AB268" i="36"/>
  <c r="AB267" i="36"/>
  <c r="AB269" i="36"/>
  <c r="AB285" i="36"/>
  <c r="AB284" i="36"/>
  <c r="AB272" i="36"/>
  <c r="AB273" i="36"/>
  <c r="AB279" i="36"/>
  <c r="AB274" i="36" l="1"/>
  <c r="AB276" i="36" s="1"/>
  <c r="AB289" i="36"/>
  <c r="AB290" i="36" s="1"/>
  <c r="AB310" i="36" s="1"/>
  <c r="AB292" i="36" l="1"/>
  <c r="AB304" i="36"/>
  <c r="AB306" i="36"/>
  <c r="AB308" i="36"/>
  <c r="AB305" i="36"/>
  <c r="AB293" i="36"/>
  <c r="AB295" i="36"/>
  <c r="AB298" i="36"/>
  <c r="AB307" i="36"/>
  <c r="AB294" i="36"/>
  <c r="AB296" i="36"/>
  <c r="AB309" i="36"/>
  <c r="AB297" i="36"/>
  <c r="AB314" i="36" l="1"/>
  <c r="AB315" i="36" s="1"/>
  <c r="AB331" i="36" s="1"/>
  <c r="AB299" i="36"/>
  <c r="AB301" i="36" s="1"/>
  <c r="AB333" i="36" l="1"/>
  <c r="AB318" i="36"/>
  <c r="AB323" i="36"/>
  <c r="AB332" i="36"/>
  <c r="AB317" i="36"/>
  <c r="AB321" i="36"/>
  <c r="AB329" i="36"/>
  <c r="AB339" i="36" s="1"/>
  <c r="AB340" i="36" s="1"/>
  <c r="AB319" i="36"/>
  <c r="AB330" i="36"/>
  <c r="AB335" i="36"/>
  <c r="AB322" i="36"/>
  <c r="AB324" i="36" s="1"/>
  <c r="AB326" i="36" s="1"/>
  <c r="AB334" i="36"/>
  <c r="AB320" i="36"/>
  <c r="AB354" i="36" l="1"/>
  <c r="AB348" i="36"/>
  <c r="AB345" i="36"/>
  <c r="AB359" i="36"/>
  <c r="AB342" i="36"/>
  <c r="AB356" i="36"/>
  <c r="AB346" i="36"/>
  <c r="AB344" i="36"/>
  <c r="AB360" i="36"/>
  <c r="AB343" i="36"/>
  <c r="AB347" i="36"/>
  <c r="AB355" i="36"/>
  <c r="AB358" i="36"/>
  <c r="AB357" i="36"/>
  <c r="AB349" i="36" l="1"/>
  <c r="AB351" i="36" s="1"/>
  <c r="AB364" i="36"/>
  <c r="AB365" i="36" s="1"/>
  <c r="AB381" i="36" l="1"/>
  <c r="AB385" i="36"/>
  <c r="AB371" i="36"/>
  <c r="AB394" i="36" s="1"/>
  <c r="AB383" i="36"/>
  <c r="AB382" i="36"/>
  <c r="AB370" i="36"/>
  <c r="AB393" i="36" s="1"/>
  <c r="AB373" i="36"/>
  <c r="AB396" i="36" s="1"/>
  <c r="AB369" i="36"/>
  <c r="AB392" i="36" s="1"/>
  <c r="AB379" i="36"/>
  <c r="AB380" i="36"/>
  <c r="AB368" i="36"/>
  <c r="AB391" i="36" s="1"/>
  <c r="AB367" i="36"/>
  <c r="AB372" i="36"/>
  <c r="AB395" i="36" s="1"/>
  <c r="AB384" i="36"/>
  <c r="AB374" i="36" l="1"/>
  <c r="AB376" i="36" s="1"/>
  <c r="AB390" i="36"/>
  <c r="AB407" i="36"/>
  <c r="AB423" i="36"/>
  <c r="AB616" i="36" s="1"/>
  <c r="AB623" i="36" s="1"/>
  <c r="AB405" i="36"/>
  <c r="AB421" i="36"/>
  <c r="AB554" i="36" s="1"/>
  <c r="AB561" i="36" s="1"/>
  <c r="AB402" i="36"/>
  <c r="AB418" i="36"/>
  <c r="AB461" i="36" s="1"/>
  <c r="AB468" i="36" s="1"/>
  <c r="AB404" i="36"/>
  <c r="AB420" i="36"/>
  <c r="AB523" i="36" s="1"/>
  <c r="AB530" i="36" s="1"/>
  <c r="AB419" i="36"/>
  <c r="AB492" i="36" s="1"/>
  <c r="AB499" i="36" s="1"/>
  <c r="AB403" i="36"/>
  <c r="AB406" i="36"/>
  <c r="AB422" i="36"/>
  <c r="AB585" i="36" s="1"/>
  <c r="AB592" i="36" s="1"/>
  <c r="AB471" i="36" l="1"/>
  <c r="AB477" i="36" s="1"/>
  <c r="AB470" i="36"/>
  <c r="AB472" i="36"/>
  <c r="AB478" i="36" s="1"/>
  <c r="AB625" i="36"/>
  <c r="AB626" i="36"/>
  <c r="AB632" i="36" s="1"/>
  <c r="AB627" i="36"/>
  <c r="AB633" i="36" s="1"/>
  <c r="AB501" i="36"/>
  <c r="AB502" i="36"/>
  <c r="AB508" i="36" s="1"/>
  <c r="AB503" i="36"/>
  <c r="AB509" i="36" s="1"/>
  <c r="AB595" i="36"/>
  <c r="AB601" i="36" s="1"/>
  <c r="AB594" i="36"/>
  <c r="AB596" i="36"/>
  <c r="AB602" i="36" s="1"/>
  <c r="AB563" i="36"/>
  <c r="AB564" i="36"/>
  <c r="AB570" i="36" s="1"/>
  <c r="AB565" i="36"/>
  <c r="AB571" i="36" s="1"/>
  <c r="AB417" i="36"/>
  <c r="AB429" i="36" s="1"/>
  <c r="AB436" i="36" s="1"/>
  <c r="AB397" i="36"/>
  <c r="AB401" i="36"/>
  <c r="AB532" i="36"/>
  <c r="AB533" i="36"/>
  <c r="AB539" i="36" s="1"/>
  <c r="AB534" i="36"/>
  <c r="AB540" i="36" s="1"/>
  <c r="AB628" i="36" l="1"/>
  <c r="AB635" i="36" s="1"/>
  <c r="AB631" i="36"/>
  <c r="AB630" i="36" s="1"/>
  <c r="AB535" i="36"/>
  <c r="AB542" i="36" s="1"/>
  <c r="AB538" i="36"/>
  <c r="AB537" i="36" s="1"/>
  <c r="AB597" i="36"/>
  <c r="AB604" i="36" s="1"/>
  <c r="AB600" i="36"/>
  <c r="AB599" i="36" s="1"/>
  <c r="AB504" i="36"/>
  <c r="AB511" i="36" s="1"/>
  <c r="AB507" i="36"/>
  <c r="AB506" i="36" s="1"/>
  <c r="AB439" i="36"/>
  <c r="AB446" i="36" s="1"/>
  <c r="AB438" i="36"/>
  <c r="AB440" i="36"/>
  <c r="AB447" i="36" s="1"/>
  <c r="AB473" i="36"/>
  <c r="AB480" i="36" s="1"/>
  <c r="AB476" i="36"/>
  <c r="AB475" i="36" s="1"/>
  <c r="AB566" i="36"/>
  <c r="AB573" i="36" s="1"/>
  <c r="AB569" i="36"/>
  <c r="AB568" i="36" s="1"/>
  <c r="AB512" i="36" l="1"/>
  <c r="AB517" i="36" s="1"/>
  <c r="AB668" i="36" s="1"/>
  <c r="AB716" i="36" s="1"/>
  <c r="AB543" i="36"/>
  <c r="AB548" i="36" s="1"/>
  <c r="AB669" i="36" s="1"/>
  <c r="AB717" i="36" s="1"/>
  <c r="AB574" i="36"/>
  <c r="AB579" i="36" s="1"/>
  <c r="AB670" i="36" s="1"/>
  <c r="AB718" i="36" s="1"/>
  <c r="AB441" i="36"/>
  <c r="AB449" i="36" s="1"/>
  <c r="AB445" i="36"/>
  <c r="AB481" i="36"/>
  <c r="AB486" i="36" s="1"/>
  <c r="AB667" i="36" s="1"/>
  <c r="AB715" i="36" s="1"/>
  <c r="AB605" i="36"/>
  <c r="AB610" i="36" s="1"/>
  <c r="AB671" i="36" s="1"/>
  <c r="AB719" i="36" s="1"/>
  <c r="AB636" i="36"/>
  <c r="AB641" i="36" s="1"/>
  <c r="AB672" i="36" s="1"/>
  <c r="AB720" i="36" s="1"/>
  <c r="AB450" i="36" l="1"/>
  <c r="AB455" i="36" s="1"/>
  <c r="AB666" i="36" s="1"/>
  <c r="AB663" i="36" s="1"/>
  <c r="AB444" i="36"/>
  <c r="AB575" i="36"/>
  <c r="AB580" i="36" s="1"/>
  <c r="AB681" i="36" s="1"/>
  <c r="AB730" i="36" s="1"/>
  <c r="AB637" i="36"/>
  <c r="AB642" i="36" s="1"/>
  <c r="AB683" i="36" s="1"/>
  <c r="AB732" i="36" s="1"/>
  <c r="AB451" i="36"/>
  <c r="AB456" i="36" s="1"/>
  <c r="AB677" i="36" s="1"/>
  <c r="AB726" i="36" s="1"/>
  <c r="AB606" i="36"/>
  <c r="AB611" i="36" s="1"/>
  <c r="AB682" i="36" s="1"/>
  <c r="AB731" i="36" s="1"/>
  <c r="AB482" i="36"/>
  <c r="AB487" i="36" s="1"/>
  <c r="AB678" i="36" s="1"/>
  <c r="AB727" i="36" s="1"/>
  <c r="AB544" i="36"/>
  <c r="AB513" i="36"/>
  <c r="AB518" i="36" s="1"/>
  <c r="AB679" i="36" s="1"/>
  <c r="AB728" i="36" s="1"/>
  <c r="AB638" i="36" l="1"/>
  <c r="AB643" i="36" s="1"/>
  <c r="AB694" i="36" s="1"/>
  <c r="AB706" i="36" s="1"/>
  <c r="AB576" i="36"/>
  <c r="AB581" i="36" s="1"/>
  <c r="AB692" i="36" s="1"/>
  <c r="AB742" i="36" s="1"/>
  <c r="AB607" i="36"/>
  <c r="AB612" i="36" s="1"/>
  <c r="AB693" i="36" s="1"/>
  <c r="AB705" i="36" s="1"/>
  <c r="AB514" i="36"/>
  <c r="AB519" i="36" s="1"/>
  <c r="AB690" i="36" s="1"/>
  <c r="AB483" i="36"/>
  <c r="AB488" i="36" s="1"/>
  <c r="AB689" i="36" s="1"/>
  <c r="AB549" i="36"/>
  <c r="AB680" i="36" s="1"/>
  <c r="AB729" i="36" s="1"/>
  <c r="AB545" i="36"/>
  <c r="AB550" i="36" s="1"/>
  <c r="AB691" i="36" s="1"/>
  <c r="AB452" i="36"/>
  <c r="AB457" i="36" s="1"/>
  <c r="AB688" i="36" s="1"/>
  <c r="AB704" i="36" l="1"/>
  <c r="AE49" i="4" s="1"/>
  <c r="AB744" i="36"/>
  <c r="AB743" i="36"/>
  <c r="AB740" i="36"/>
  <c r="AB702" i="36"/>
  <c r="AE61" i="4"/>
  <c r="AB757" i="36"/>
  <c r="AB739" i="36"/>
  <c r="AB701" i="36"/>
  <c r="AB703" i="36"/>
  <c r="AB741" i="36"/>
  <c r="AB738" i="36"/>
  <c r="AB700" i="36"/>
  <c r="AE72" i="4"/>
  <c r="AB758" i="36"/>
  <c r="AB756" i="36" l="1"/>
  <c r="AE39" i="4"/>
  <c r="AB755" i="36"/>
  <c r="AE9" i="4"/>
  <c r="AB752" i="36"/>
  <c r="AE17" i="4"/>
  <c r="AB753" i="36"/>
  <c r="AE28" i="4"/>
  <c r="AB754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<sst xmlns="http://schemas.openxmlformats.org/spreadsheetml/2006/main" count="1045" uniqueCount="268">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</sst>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0.61491009033351052</c:v>
                </c:pt>
                <c:pt idx="10">
                  <c:v>0.61307666377484005</c:v>
                </c:pt>
                <c:pt idx="11">
                  <c:v>0.61330889442142666</c:v>
                </c:pt>
                <c:pt idx="12">
                  <c:v>0.68327284089202167</c:v>
                </c:pt>
                <c:pt idx="13">
                  <c:v>0.67151215341962711</c:v>
                </c:pt>
                <c:pt idx="14">
                  <c:v>0.6670500819201024</c:v>
                </c:pt>
                <c:pt idx="15">
                  <c:v>0.66538737189811248</c:v>
                </c:pt>
                <c:pt idx="16">
                  <c:v>0.67389503410228346</c:v>
                </c:pt>
                <c:pt idx="17">
                  <c:v>0.67507885360373476</c:v>
                </c:pt>
                <c:pt idx="18">
                  <c:v>0.68407696413566776</c:v>
                </c:pt>
                <c:pt idx="19">
                  <c:v>0.68465542662060253</c:v>
                </c:pt>
                <c:pt idx="20">
                  <c:v>0.6860058859439131</c:v>
                </c:pt>
                <c:pt idx="21">
                  <c:v>0.71297124827889458</c:v>
                </c:pt>
                <c:pt idx="22">
                  <c:v>0.74944438609866049</c:v>
                </c:pt>
                <c:pt idx="23">
                  <c:v>0.75098940179485996</c:v>
                </c:pt>
                <c:pt idx="24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3850</c:v>
                </c:pt>
                <c:pt idx="9">
                  <c:v>2840</c:v>
                </c:pt>
                <c:pt idx="10">
                  <c:v>2572</c:v>
                </c:pt>
                <c:pt idx="11">
                  <c:v>2482</c:v>
                </c:pt>
                <c:pt idx="12">
                  <c:v>2686</c:v>
                </c:pt>
                <c:pt idx="13">
                  <c:v>3049</c:v>
                </c:pt>
                <c:pt idx="14">
                  <c:v>2296</c:v>
                </c:pt>
                <c:pt idx="15">
                  <c:v>2276</c:v>
                </c:pt>
                <c:pt idx="16">
                  <c:v>2250</c:v>
                </c:pt>
                <c:pt idx="17">
                  <c:v>2263</c:v>
                </c:pt>
                <c:pt idx="18">
                  <c:v>2199</c:v>
                </c:pt>
                <c:pt idx="19">
                  <c:v>1997</c:v>
                </c:pt>
                <c:pt idx="20">
                  <c:v>1723</c:v>
                </c:pt>
                <c:pt idx="21">
                  <c:v>1756</c:v>
                </c:pt>
                <c:pt idx="22">
                  <c:v>1798</c:v>
                </c:pt>
                <c:pt idx="23">
                  <c:v>1820</c:v>
                </c:pt>
                <c:pt idx="24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151864.7439089203</c:v>
                </c:pt>
                <c:pt idx="10">
                  <c:v>151587.7461216301</c:v>
                </c:pt>
                <c:pt idx="11">
                  <c:v>150921.20787047915</c:v>
                </c:pt>
                <c:pt idx="12">
                  <c:v>150094.52162555506</c:v>
                </c:pt>
                <c:pt idx="13">
                  <c:v>149521.21862040015</c:v>
                </c:pt>
                <c:pt idx="14">
                  <c:v>149311.96503184011</c:v>
                </c:pt>
                <c:pt idx="15">
                  <c:v>148200.88863759709</c:v>
                </c:pt>
                <c:pt idx="16">
                  <c:v>147071.32102191341</c:v>
                </c:pt>
                <c:pt idx="17">
                  <c:v>145906.57929434802</c:v>
                </c:pt>
                <c:pt idx="18">
                  <c:v>144777.89647367978</c:v>
                </c:pt>
                <c:pt idx="19">
                  <c:v>143604.07117437248</c:v>
                </c:pt>
                <c:pt idx="20">
                  <c:v>142258.1862346463</c:v>
                </c:pt>
                <c:pt idx="21">
                  <c:v>140654.94795990791</c:v>
                </c:pt>
                <c:pt idx="22">
                  <c:v>139101.81778454216</c:v>
                </c:pt>
                <c:pt idx="23">
                  <c:v>137635.19488518874</c:v>
                </c:pt>
                <c:pt idx="24">
                  <c:v>136216.25995562147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1131</c:v>
                </c:pt>
                <c:pt idx="9">
                  <c:v>344</c:v>
                </c:pt>
                <c:pt idx="10">
                  <c:v>855</c:v>
                </c:pt>
                <c:pt idx="11">
                  <c:v>508</c:v>
                </c:pt>
                <c:pt idx="12">
                  <c:v>468</c:v>
                </c:pt>
                <c:pt idx="13">
                  <c:v>936</c:v>
                </c:pt>
                <c:pt idx="14">
                  <c:v>443</c:v>
                </c:pt>
                <c:pt idx="15">
                  <c:v>499</c:v>
                </c:pt>
                <c:pt idx="16">
                  <c:v>536</c:v>
                </c:pt>
                <c:pt idx="17">
                  <c:v>574</c:v>
                </c:pt>
                <c:pt idx="18">
                  <c:v>602</c:v>
                </c:pt>
                <c:pt idx="19">
                  <c:v>617</c:v>
                </c:pt>
                <c:pt idx="20">
                  <c:v>630</c:v>
                </c:pt>
                <c:pt idx="21">
                  <c:v>649</c:v>
                </c:pt>
                <c:pt idx="22">
                  <c:v>664</c:v>
                </c:pt>
                <c:pt idx="23">
                  <c:v>676</c:v>
                </c:pt>
                <c:pt idx="2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14375.873843223813</c:v>
                </c:pt>
                <c:pt idx="10">
                  <c:v>14531.250208624144</c:v>
                </c:pt>
                <c:pt idx="11">
                  <c:v>15227.908542654786</c:v>
                </c:pt>
                <c:pt idx="12">
                  <c:v>15509.674188248055</c:v>
                </c:pt>
                <c:pt idx="13">
                  <c:v>15751.829017494041</c:v>
                </c:pt>
                <c:pt idx="14">
                  <c:v>16478.828963835116</c:v>
                </c:pt>
                <c:pt idx="15">
                  <c:v>16649.937771505945</c:v>
                </c:pt>
                <c:pt idx="16">
                  <c:v>16871.943571309417</c:v>
                </c:pt>
                <c:pt idx="17">
                  <c:v>17113.790892538997</c:v>
                </c:pt>
                <c:pt idx="18">
                  <c:v>17395.467799949914</c:v>
                </c:pt>
                <c:pt idx="19">
                  <c:v>17698.597892941896</c:v>
                </c:pt>
                <c:pt idx="20">
                  <c:v>18013.557099795467</c:v>
                </c:pt>
                <c:pt idx="21">
                  <c:v>18335.30035954011</c:v>
                </c:pt>
                <c:pt idx="22">
                  <c:v>18652.153373275967</c:v>
                </c:pt>
                <c:pt idx="23">
                  <c:v>18992.243225622064</c:v>
                </c:pt>
                <c:pt idx="24">
                  <c:v>19334.593940459676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1.3339389907983581E-2</c:v>
                </c:pt>
                <c:pt idx="10">
                  <c:v>1.3593769489547023E-2</c:v>
                </c:pt>
                <c:pt idx="11">
                  <c:v>1.4368188012902749E-2</c:v>
                </c:pt>
                <c:pt idx="12">
                  <c:v>1.572480213908015E-2</c:v>
                </c:pt>
                <c:pt idx="13">
                  <c:v>1.6068252282899289E-2</c:v>
                </c:pt>
                <c:pt idx="14">
                  <c:v>1.6915834029619138E-2</c:v>
                </c:pt>
                <c:pt idx="15">
                  <c:v>1.7241128699513206E-2</c:v>
                </c:pt>
                <c:pt idx="16">
                  <c:v>1.7655287858624635E-2</c:v>
                </c:pt>
                <c:pt idx="17">
                  <c:v>1.8126609048366205E-2</c:v>
                </c:pt>
                <c:pt idx="18">
                  <c:v>1.8683470195856051E-2</c:v>
                </c:pt>
                <c:pt idx="19">
                  <c:v>1.9316879418331889E-2</c:v>
                </c:pt>
                <c:pt idx="20">
                  <c:v>1.9989980966911024E-2</c:v>
                </c:pt>
                <c:pt idx="21">
                  <c:v>2.055249474105296E-2</c:v>
                </c:pt>
                <c:pt idx="22">
                  <c:v>2.1088756579528425E-2</c:v>
                </c:pt>
                <c:pt idx="23">
                  <c:v>2.1665046036523632E-2</c:v>
                </c:pt>
                <c:pt idx="24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1903</c:v>
                </c:pt>
                <c:pt idx="9">
                  <c:v>898</c:v>
                </c:pt>
                <c:pt idx="10">
                  <c:v>1108</c:v>
                </c:pt>
                <c:pt idx="11">
                  <c:v>1170</c:v>
                </c:pt>
                <c:pt idx="12">
                  <c:v>0</c:v>
                </c:pt>
                <c:pt idx="13">
                  <c:v>534</c:v>
                </c:pt>
                <c:pt idx="14">
                  <c:v>747</c:v>
                </c:pt>
                <c:pt idx="15">
                  <c:v>906</c:v>
                </c:pt>
                <c:pt idx="16">
                  <c:v>990</c:v>
                </c:pt>
                <c:pt idx="17">
                  <c:v>1066</c:v>
                </c:pt>
                <c:pt idx="18">
                  <c:v>1113</c:v>
                </c:pt>
                <c:pt idx="19">
                  <c:v>1130</c:v>
                </c:pt>
                <c:pt idx="20">
                  <c:v>1159</c:v>
                </c:pt>
                <c:pt idx="21">
                  <c:v>1208</c:v>
                </c:pt>
                <c:pt idx="22">
                  <c:v>1244</c:v>
                </c:pt>
                <c:pt idx="23">
                  <c:v>1281</c:v>
                </c:pt>
                <c:pt idx="2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28168.922395655438</c:v>
                </c:pt>
                <c:pt idx="10">
                  <c:v>28708.066581974224</c:v>
                </c:pt>
                <c:pt idx="11">
                  <c:v>29396.822516014636</c:v>
                </c:pt>
                <c:pt idx="12">
                  <c:v>30078.957365458395</c:v>
                </c:pt>
                <c:pt idx="13">
                  <c:v>29501.205507743784</c:v>
                </c:pt>
                <c:pt idx="14">
                  <c:v>29452.776517143189</c:v>
                </c:pt>
                <c:pt idx="15">
                  <c:v>29594.587176619541</c:v>
                </c:pt>
                <c:pt idx="16">
                  <c:v>29889.111299898075</c:v>
                </c:pt>
                <c:pt idx="17">
                  <c:v>30248.649830122449</c:v>
                </c:pt>
                <c:pt idx="18">
                  <c:v>30676.511050551169</c:v>
                </c:pt>
                <c:pt idx="19">
                  <c:v>31137.761412823325</c:v>
                </c:pt>
                <c:pt idx="20">
                  <c:v>31608.011560026302</c:v>
                </c:pt>
                <c:pt idx="21">
                  <c:v>32089.415417140459</c:v>
                </c:pt>
                <c:pt idx="22">
                  <c:v>32601.5101480347</c:v>
                </c:pt>
                <c:pt idx="23">
                  <c:v>33147.920321477519</c:v>
                </c:pt>
                <c:pt idx="24">
                  <c:v>33713.173210404406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2.6137975556908121E-2</c:v>
                </c:pt>
                <c:pt idx="10">
                  <c:v>2.6855971372257838E-2</c:v>
                </c:pt>
                <c:pt idx="11">
                  <c:v>2.7737169008397188E-2</c:v>
                </c:pt>
                <c:pt idx="12">
                  <c:v>3.2458839318551536E-2</c:v>
                </c:pt>
                <c:pt idx="13">
                  <c:v>3.2172649332450065E-2</c:v>
                </c:pt>
                <c:pt idx="14">
                  <c:v>3.2437981370968254E-2</c:v>
                </c:pt>
                <c:pt idx="15">
                  <c:v>3.2902503909831536E-2</c:v>
                </c:pt>
                <c:pt idx="16">
                  <c:v>3.3583520717443541E-2</c:v>
                </c:pt>
                <c:pt idx="17">
                  <c:v>3.439354651758858E-2</c:v>
                </c:pt>
                <c:pt idx="18">
                  <c:v>3.5351627579331905E-2</c:v>
                </c:pt>
                <c:pt idx="19">
                  <c:v>3.643971967193995E-2</c:v>
                </c:pt>
                <c:pt idx="20">
                  <c:v>3.7580720581558681E-2</c:v>
                </c:pt>
                <c:pt idx="21">
                  <c:v>3.8504789636588106E-2</c:v>
                </c:pt>
                <c:pt idx="22">
                  <c:v>3.9417364148994383E-2</c:v>
                </c:pt>
                <c:pt idx="23">
                  <c:v>4.0389828582751898E-2</c:v>
                </c:pt>
                <c:pt idx="24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3299</c:v>
                </c:pt>
                <c:pt idx="9">
                  <c:v>11677</c:v>
                </c:pt>
                <c:pt idx="10">
                  <c:v>2780</c:v>
                </c:pt>
                <c:pt idx="11">
                  <c:v>3343</c:v>
                </c:pt>
                <c:pt idx="12">
                  <c:v>9073</c:v>
                </c:pt>
                <c:pt idx="13">
                  <c:v>3692</c:v>
                </c:pt>
                <c:pt idx="14">
                  <c:v>4414</c:v>
                </c:pt>
                <c:pt idx="15">
                  <c:v>4397</c:v>
                </c:pt>
                <c:pt idx="16">
                  <c:v>2661</c:v>
                </c:pt>
                <c:pt idx="17">
                  <c:v>4677</c:v>
                </c:pt>
                <c:pt idx="18">
                  <c:v>4753</c:v>
                </c:pt>
                <c:pt idx="19">
                  <c:v>2903</c:v>
                </c:pt>
                <c:pt idx="20">
                  <c:v>4881</c:v>
                </c:pt>
                <c:pt idx="21">
                  <c:v>4901</c:v>
                </c:pt>
                <c:pt idx="22">
                  <c:v>2976</c:v>
                </c:pt>
                <c:pt idx="23">
                  <c:v>4986</c:v>
                </c:pt>
                <c:pt idx="24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159830.73044803337</c:v>
                </c:pt>
                <c:pt idx="10">
                  <c:v>169959.42314355305</c:v>
                </c:pt>
                <c:pt idx="11">
                  <c:v>169841.44478896525</c:v>
                </c:pt>
                <c:pt idx="12">
                  <c:v>170235.7217081406</c:v>
                </c:pt>
                <c:pt idx="13">
                  <c:v>177656.36449105918</c:v>
                </c:pt>
                <c:pt idx="14">
                  <c:v>178484.72856451652</c:v>
                </c:pt>
                <c:pt idx="15">
                  <c:v>180129.75679937133</c:v>
                </c:pt>
                <c:pt idx="16">
                  <c:v>181618.39463274393</c:v>
                </c:pt>
                <c:pt idx="17">
                  <c:v>180415.69455515363</c:v>
                </c:pt>
                <c:pt idx="18">
                  <c:v>182105.17524129016</c:v>
                </c:pt>
                <c:pt idx="19">
                  <c:v>183813.54578932788</c:v>
                </c:pt>
                <c:pt idx="20">
                  <c:v>182826.70134782235</c:v>
                </c:pt>
                <c:pt idx="21">
                  <c:v>184632.8999722251</c:v>
                </c:pt>
                <c:pt idx="22">
                  <c:v>186370.94119382196</c:v>
                </c:pt>
                <c:pt idx="23">
                  <c:v>185397.90373358701</c:v>
                </c:pt>
                <c:pt idx="24">
                  <c:v>187219.30675771768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0.14830711899500268</c:v>
                </c:pt>
                <c:pt idx="10">
                  <c:v>0.15899452473942347</c:v>
                </c:pt>
                <c:pt idx="11">
                  <c:v>0.16025272310214819</c:v>
                </c:pt>
                <c:pt idx="12">
                  <c:v>0.16690499280239468</c:v>
                </c:pt>
                <c:pt idx="13">
                  <c:v>0.17573638679241899</c:v>
                </c:pt>
                <c:pt idx="14">
                  <c:v>0.17857224278280762</c:v>
                </c:pt>
                <c:pt idx="15">
                  <c:v>0.18230441992866184</c:v>
                </c:pt>
                <c:pt idx="16">
                  <c:v>0.18625761530219337</c:v>
                </c:pt>
                <c:pt idx="17">
                  <c:v>0.18782536746838971</c:v>
                </c:pt>
                <c:pt idx="18">
                  <c:v>0.19270360020249278</c:v>
                </c:pt>
                <c:pt idx="19">
                  <c:v>0.19809977253571717</c:v>
                </c:pt>
                <c:pt idx="20">
                  <c:v>0.20081139737933829</c:v>
                </c:pt>
                <c:pt idx="21">
                  <c:v>0.20521917259008246</c:v>
                </c:pt>
                <c:pt idx="22">
                  <c:v>0.20929264310797771</c:v>
                </c:pt>
                <c:pt idx="23">
                  <c:v>0.21044617831926221</c:v>
                </c:pt>
                <c:pt idx="24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5033</c:v>
                </c:pt>
                <c:pt idx="9">
                  <c:v>4873</c:v>
                </c:pt>
                <c:pt idx="10">
                  <c:v>4078</c:v>
                </c:pt>
                <c:pt idx="11">
                  <c:v>10926</c:v>
                </c:pt>
                <c:pt idx="12">
                  <c:v>2914</c:v>
                </c:pt>
                <c:pt idx="13">
                  <c:v>3364</c:v>
                </c:pt>
                <c:pt idx="14">
                  <c:v>2295</c:v>
                </c:pt>
                <c:pt idx="15">
                  <c:v>2452</c:v>
                </c:pt>
                <c:pt idx="16">
                  <c:v>5534</c:v>
                </c:pt>
                <c:pt idx="17">
                  <c:v>2446</c:v>
                </c:pt>
                <c:pt idx="18">
                  <c:v>2625</c:v>
                </c:pt>
                <c:pt idx="19">
                  <c:v>5856</c:v>
                </c:pt>
                <c:pt idx="20">
                  <c:v>2568</c:v>
                </c:pt>
                <c:pt idx="21">
                  <c:v>2693</c:v>
                </c:pt>
                <c:pt idx="22">
                  <c:v>5818</c:v>
                </c:pt>
                <c:pt idx="23">
                  <c:v>2610</c:v>
                </c:pt>
                <c:pt idx="24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167664.70313536559</c:v>
                </c:pt>
                <c:pt idx="10">
                  <c:v>170911.05610401192</c:v>
                </c:pt>
                <c:pt idx="11">
                  <c:v>173329.94554297181</c:v>
                </c:pt>
                <c:pt idx="12">
                  <c:v>182572.64608754212</c:v>
                </c:pt>
                <c:pt idx="13">
                  <c:v>183295.01880597466</c:v>
                </c:pt>
                <c:pt idx="14">
                  <c:v>184883.97696086453</c:v>
                </c:pt>
                <c:pt idx="15">
                  <c:v>183242.55175526332</c:v>
                </c:pt>
                <c:pt idx="16">
                  <c:v>181960.53033793755</c:v>
                </c:pt>
                <c:pt idx="17">
                  <c:v>185773.92503455817</c:v>
                </c:pt>
                <c:pt idx="18">
                  <c:v>184303.73250940704</c:v>
                </c:pt>
                <c:pt idx="19">
                  <c:v>183214.9603451851</c:v>
                </c:pt>
                <c:pt idx="20">
                  <c:v>187382.81074173324</c:v>
                </c:pt>
                <c:pt idx="21">
                  <c:v>186095.60206766688</c:v>
                </c:pt>
                <c:pt idx="22">
                  <c:v>185090.69629462011</c:v>
                </c:pt>
                <c:pt idx="23">
                  <c:v>189257.78933167391</c:v>
                </c:pt>
                <c:pt idx="24">
                  <c:v>188019.0118988438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0.15557627128059229</c:v>
                </c:pt>
                <c:pt idx="10">
                  <c:v>0.1598847632885784</c:v>
                </c:pt>
                <c:pt idx="11">
                  <c:v>0.16354427391336557</c:v>
                </c:pt>
                <c:pt idx="12">
                  <c:v>0.1786554181989766</c:v>
                </c:pt>
                <c:pt idx="13">
                  <c:v>0.18116439111556193</c:v>
                </c:pt>
                <c:pt idx="14">
                  <c:v>0.18480689025133892</c:v>
                </c:pt>
                <c:pt idx="15">
                  <c:v>0.18537458563373888</c:v>
                </c:pt>
                <c:pt idx="16">
                  <c:v>0.18659980130872997</c:v>
                </c:pt>
                <c:pt idx="17">
                  <c:v>0.1932673334787964</c:v>
                </c:pt>
                <c:pt idx="18">
                  <c:v>0.19497486989866283</c:v>
                </c:pt>
                <c:pt idx="19">
                  <c:v>0.19746954659839094</c:v>
                </c:pt>
                <c:pt idx="20">
                  <c:v>0.20570190501376859</c:v>
                </c:pt>
                <c:pt idx="21">
                  <c:v>0.20680906617208439</c:v>
                </c:pt>
                <c:pt idx="22">
                  <c:v>0.20788578058138224</c:v>
                </c:pt>
                <c:pt idx="23">
                  <c:v>0.21473494009491434</c:v>
                </c:pt>
                <c:pt idx="24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22085252.12622546</c:v>
                </c:pt>
                <c:pt idx="2">
                  <c:v>22113296.43770016</c:v>
                </c:pt>
                <c:pt idx="3">
                  <c:v>22107715.738634832</c:v>
                </c:pt>
                <c:pt idx="4">
                  <c:v>22074929.538484845</c:v>
                </c:pt>
                <c:pt idx="5">
                  <c:v>22373418.546227716</c:v>
                </c:pt>
                <c:pt idx="6">
                  <c:v>22519591.935817994</c:v>
                </c:pt>
                <c:pt idx="7">
                  <c:v>22471964.658130091</c:v>
                </c:pt>
                <c:pt idx="8">
                  <c:v>22332088.220348872</c:v>
                </c:pt>
                <c:pt idx="9">
                  <c:v>22225909.488349348</c:v>
                </c:pt>
                <c:pt idx="10">
                  <c:v>22083151.774679963</c:v>
                </c:pt>
                <c:pt idx="11">
                  <c:v>21939969.692181401</c:v>
                </c:pt>
                <c:pt idx="12">
                  <c:v>21793343.150261115</c:v>
                </c:pt>
                <c:pt idx="13">
                  <c:v>21651769.12372651</c:v>
                </c:pt>
                <c:pt idx="14">
                  <c:v>21543941.576669849</c:v>
                </c:pt>
                <c:pt idx="15">
                  <c:v>21395487.070784759</c:v>
                </c:pt>
                <c:pt idx="16">
                  <c:v>21294521.225971617</c:v>
                </c:pt>
                <c:pt idx="17">
                  <c:v>21269765.201293167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14794886.89414284</c:v>
                </c:pt>
                <c:pt idx="2">
                  <c:v>17331998.285806227</c:v>
                </c:pt>
                <c:pt idx="3">
                  <c:v>20446596.59812592</c:v>
                </c:pt>
                <c:pt idx="4">
                  <c:v>23478714.952860344</c:v>
                </c:pt>
                <c:pt idx="5">
                  <c:v>26889689.531597532</c:v>
                </c:pt>
                <c:pt idx="6">
                  <c:v>30042559.926735379</c:v>
                </c:pt>
                <c:pt idx="7">
                  <c:v>32976924.338647574</c:v>
                </c:pt>
                <c:pt idx="8">
                  <c:v>36048825.914738715</c:v>
                </c:pt>
                <c:pt idx="9">
                  <c:v>38747624.886648722</c:v>
                </c:pt>
                <c:pt idx="10">
                  <c:v>41963634.967754841</c:v>
                </c:pt>
                <c:pt idx="11">
                  <c:v>45860707.63975504</c:v>
                </c:pt>
                <c:pt idx="12">
                  <c:v>50565180.787834011</c:v>
                </c:pt>
                <c:pt idx="13">
                  <c:v>54255634.923681751</c:v>
                </c:pt>
                <c:pt idx="14">
                  <c:v>57764418.135257356</c:v>
                </c:pt>
                <c:pt idx="15">
                  <c:v>61382022.73496028</c:v>
                </c:pt>
                <c:pt idx="16">
                  <c:v>65368824.575816177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148814</c:v>
                </c:pt>
                <c:pt idx="1">
                  <c:v>185678</c:v>
                </c:pt>
                <c:pt idx="2">
                  <c:v>197904</c:v>
                </c:pt>
                <c:pt idx="3">
                  <c:v>199377</c:v>
                </c:pt>
                <c:pt idx="4">
                  <c:v>203329</c:v>
                </c:pt>
                <c:pt idx="5">
                  <c:v>196676</c:v>
                </c:pt>
                <c:pt idx="6">
                  <c:v>145182</c:v>
                </c:pt>
                <c:pt idx="7">
                  <c:v>147113</c:v>
                </c:pt>
                <c:pt idx="8">
                  <c:v>145310</c:v>
                </c:pt>
                <c:pt idx="9">
                  <c:v>148995</c:v>
                </c:pt>
                <c:pt idx="10">
                  <c:v>151366</c:v>
                </c:pt>
                <c:pt idx="11">
                  <c:v>151501</c:v>
                </c:pt>
                <c:pt idx="12">
                  <c:v>152264</c:v>
                </c:pt>
                <c:pt idx="13">
                  <c:v>153958</c:v>
                </c:pt>
                <c:pt idx="14">
                  <c:v>155146</c:v>
                </c:pt>
                <c:pt idx="15">
                  <c:v>156434</c:v>
                </c:pt>
                <c:pt idx="16">
                  <c:v>156850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20.492930902194079</c:v>
                </c:pt>
                <c:pt idx="2">
                  <c:v>20.686661513110042</c:v>
                </c:pt>
                <c:pt idx="3">
                  <c:v>20.859582612986767</c:v>
                </c:pt>
                <c:pt idx="4">
                  <c:v>21.025484529179888</c:v>
                </c:pt>
                <c:pt idx="5">
                  <c:v>21.537587837432632</c:v>
                </c:pt>
                <c:pt idx="6">
                  <c:v>21.940344890367403</c:v>
                </c:pt>
                <c:pt idx="7">
                  <c:v>22.164214539252569</c:v>
                </c:pt>
                <c:pt idx="8">
                  <c:v>22.335371519962308</c:v>
                </c:pt>
                <c:pt idx="9">
                  <c:v>22.573243993680101</c:v>
                </c:pt>
                <c:pt idx="10">
                  <c:v>22.813503268311695</c:v>
                </c:pt>
                <c:pt idx="11">
                  <c:v>23.099689609001313</c:v>
                </c:pt>
                <c:pt idx="12">
                  <c:v>23.392877967011458</c:v>
                </c:pt>
                <c:pt idx="13">
                  <c:v>23.534531656224466</c:v>
                </c:pt>
                <c:pt idx="14">
                  <c:v>23.674661073263572</c:v>
                </c:pt>
                <c:pt idx="15">
                  <c:v>23.772763411983068</c:v>
                </c:pt>
                <c:pt idx="16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53456.593793053406</c:v>
                </c:pt>
                <c:pt idx="2">
                  <c:v>53868.5941392401</c:v>
                </c:pt>
                <c:pt idx="3">
                  <c:v>54115.310299274577</c:v>
                </c:pt>
                <c:pt idx="4">
                  <c:v>54192.920918382646</c:v>
                </c:pt>
                <c:pt idx="5">
                  <c:v>53092.903568348614</c:v>
                </c:pt>
                <c:pt idx="6">
                  <c:v>52327.523291331738</c:v>
                </c:pt>
                <c:pt idx="7">
                  <c:v>51634.585218809734</c:v>
                </c:pt>
                <c:pt idx="8">
                  <c:v>50990.990937693146</c:v>
                </c:pt>
                <c:pt idx="9">
                  <c:v>50316.834004587261</c:v>
                </c:pt>
                <c:pt idx="10">
                  <c:v>49680.782364385523</c:v>
                </c:pt>
                <c:pt idx="11">
                  <c:v>49076.853069946999</c:v>
                </c:pt>
                <c:pt idx="12">
                  <c:v>48583.306410946083</c:v>
                </c:pt>
                <c:pt idx="13">
                  <c:v>47980.929137948369</c:v>
                </c:pt>
                <c:pt idx="14">
                  <c:v>47070.018864839178</c:v>
                </c:pt>
                <c:pt idx="15">
                  <c:v>46152.499964802002</c:v>
                </c:pt>
                <c:pt idx="16">
                  <c:v>45340.049218866079</c:v>
                </c:pt>
                <c:pt idx="17">
                  <c:v>44597.502894620382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2148630.9173039938</c:v>
                </c:pt>
                <c:pt idx="2">
                  <c:v>2533273.2745038066</c:v>
                </c:pt>
                <c:pt idx="3">
                  <c:v>3002953.1749533932</c:v>
                </c:pt>
                <c:pt idx="4">
                  <c:v>3458348.9124729712</c:v>
                </c:pt>
                <c:pt idx="5">
                  <c:v>3828610.3404380763</c:v>
                </c:pt>
                <c:pt idx="6">
                  <c:v>4188493.5360584869</c:v>
                </c:pt>
                <c:pt idx="7">
                  <c:v>4546330.9574993597</c:v>
                </c:pt>
                <c:pt idx="8">
                  <c:v>4938630.021686893</c:v>
                </c:pt>
                <c:pt idx="9">
                  <c:v>5263202.778312888</c:v>
                </c:pt>
                <c:pt idx="10">
                  <c:v>5664371.3831879236</c:v>
                </c:pt>
                <c:pt idx="11">
                  <c:v>6155065.5960717779</c:v>
                </c:pt>
                <c:pt idx="12">
                  <c:v>6763414.8326915791</c:v>
                </c:pt>
                <c:pt idx="13">
                  <c:v>7213920.7463325979</c:v>
                </c:pt>
                <c:pt idx="14">
                  <c:v>7572353.2065852555</c:v>
                </c:pt>
                <c:pt idx="15">
                  <c:v>7944480.4207791891</c:v>
                </c:pt>
                <c:pt idx="16">
                  <c:v>8350952.8827503258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1289</c:v>
                </c:pt>
                <c:pt idx="1">
                  <c:v>1448</c:v>
                </c:pt>
                <c:pt idx="2">
                  <c:v>1340</c:v>
                </c:pt>
                <c:pt idx="3">
                  <c:v>1212</c:v>
                </c:pt>
                <c:pt idx="4">
                  <c:v>47</c:v>
                </c:pt>
                <c:pt idx="5">
                  <c:v>373</c:v>
                </c:pt>
                <c:pt idx="6">
                  <c:v>408</c:v>
                </c:pt>
                <c:pt idx="7">
                  <c:v>393</c:v>
                </c:pt>
                <c:pt idx="8">
                  <c:v>420</c:v>
                </c:pt>
                <c:pt idx="9">
                  <c:v>416</c:v>
                </c:pt>
                <c:pt idx="10">
                  <c:v>461</c:v>
                </c:pt>
                <c:pt idx="11">
                  <c:v>513</c:v>
                </c:pt>
                <c:pt idx="12">
                  <c:v>378</c:v>
                </c:pt>
                <c:pt idx="13">
                  <c:v>117</c:v>
                </c:pt>
                <c:pt idx="14">
                  <c:v>148</c:v>
                </c:pt>
                <c:pt idx="15">
                  <c:v>224</c:v>
                </c:pt>
                <c:pt idx="1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0.61491009033351052</c:v>
                </c:pt>
                <c:pt idx="2">
                  <c:v>0.61307666377484005</c:v>
                </c:pt>
                <c:pt idx="3">
                  <c:v>0.61330889442142666</c:v>
                </c:pt>
                <c:pt idx="4">
                  <c:v>0.68327284089202167</c:v>
                </c:pt>
                <c:pt idx="5">
                  <c:v>0.67151215341962711</c:v>
                </c:pt>
                <c:pt idx="6">
                  <c:v>0.6670500819201024</c:v>
                </c:pt>
                <c:pt idx="7">
                  <c:v>0.66538737189811248</c:v>
                </c:pt>
                <c:pt idx="8">
                  <c:v>0.67389503410228346</c:v>
                </c:pt>
                <c:pt idx="9">
                  <c:v>0.67507885360373476</c:v>
                </c:pt>
                <c:pt idx="10">
                  <c:v>0.68407696413566776</c:v>
                </c:pt>
                <c:pt idx="11">
                  <c:v>0.68465542662060253</c:v>
                </c:pt>
                <c:pt idx="12">
                  <c:v>0.6860058859439131</c:v>
                </c:pt>
                <c:pt idx="13">
                  <c:v>0.71297124827889458</c:v>
                </c:pt>
                <c:pt idx="14">
                  <c:v>0.74944438609866049</c:v>
                </c:pt>
                <c:pt idx="15">
                  <c:v>0.75098940179485996</c:v>
                </c:pt>
                <c:pt idx="16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151864.7439089203</c:v>
                </c:pt>
                <c:pt idx="2">
                  <c:v>151587.7461216301</c:v>
                </c:pt>
                <c:pt idx="3">
                  <c:v>150921.20787047915</c:v>
                </c:pt>
                <c:pt idx="4">
                  <c:v>150094.52162555506</c:v>
                </c:pt>
                <c:pt idx="5">
                  <c:v>149521.21862040015</c:v>
                </c:pt>
                <c:pt idx="6">
                  <c:v>149311.96503184011</c:v>
                </c:pt>
                <c:pt idx="7">
                  <c:v>148200.88863759709</c:v>
                </c:pt>
                <c:pt idx="8">
                  <c:v>147071.32102191341</c:v>
                </c:pt>
                <c:pt idx="9">
                  <c:v>145906.57929434802</c:v>
                </c:pt>
                <c:pt idx="10">
                  <c:v>144777.89647367978</c:v>
                </c:pt>
                <c:pt idx="11">
                  <c:v>143604.07117437248</c:v>
                </c:pt>
                <c:pt idx="12">
                  <c:v>142258.1862346463</c:v>
                </c:pt>
                <c:pt idx="13">
                  <c:v>140654.94795990791</c:v>
                </c:pt>
                <c:pt idx="14">
                  <c:v>139101.81778454216</c:v>
                </c:pt>
                <c:pt idx="15">
                  <c:v>137635.19488518874</c:v>
                </c:pt>
                <c:pt idx="16">
                  <c:v>136216.25995562147</c:v>
                </c:pt>
                <c:pt idx="17">
                  <c:v>134845.616955426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148.81399999999999</c:v>
                </c:pt>
                <c:pt idx="9">
                  <c:v>185.678</c:v>
                </c:pt>
                <c:pt idx="10">
                  <c:v>197.904</c:v>
                </c:pt>
                <c:pt idx="11">
                  <c:v>199.37700000000001</c:v>
                </c:pt>
                <c:pt idx="12">
                  <c:v>203.32900000000001</c:v>
                </c:pt>
                <c:pt idx="13">
                  <c:v>196.67600000000002</c:v>
                </c:pt>
                <c:pt idx="14">
                  <c:v>145.18200000000002</c:v>
                </c:pt>
                <c:pt idx="15">
                  <c:v>147.113</c:v>
                </c:pt>
                <c:pt idx="16">
                  <c:v>145.31</c:v>
                </c:pt>
                <c:pt idx="17">
                  <c:v>148.995</c:v>
                </c:pt>
                <c:pt idx="18">
                  <c:v>151.36600000000001</c:v>
                </c:pt>
                <c:pt idx="19">
                  <c:v>151.501</c:v>
                </c:pt>
                <c:pt idx="20">
                  <c:v>152.26400000000001</c:v>
                </c:pt>
                <c:pt idx="21">
                  <c:v>153.958</c:v>
                </c:pt>
                <c:pt idx="22">
                  <c:v>155.14600000000002</c:v>
                </c:pt>
                <c:pt idx="23">
                  <c:v>156.434</c:v>
                </c:pt>
                <c:pt idx="24">
                  <c:v>156.85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22085.25212622546</c:v>
                </c:pt>
                <c:pt idx="10">
                  <c:v>22113.296437700159</c:v>
                </c:pt>
                <c:pt idx="11">
                  <c:v>22107.715738634834</c:v>
                </c:pt>
                <c:pt idx="12">
                  <c:v>22074.929538484845</c:v>
                </c:pt>
                <c:pt idx="13">
                  <c:v>22373.418546227716</c:v>
                </c:pt>
                <c:pt idx="14">
                  <c:v>22519.591935817996</c:v>
                </c:pt>
                <c:pt idx="15">
                  <c:v>22471.964658130091</c:v>
                </c:pt>
                <c:pt idx="16">
                  <c:v>22332.088220348873</c:v>
                </c:pt>
                <c:pt idx="17">
                  <c:v>22225.909488349349</c:v>
                </c:pt>
                <c:pt idx="18">
                  <c:v>22083.151774679962</c:v>
                </c:pt>
                <c:pt idx="19">
                  <c:v>21939.969692181403</c:v>
                </c:pt>
                <c:pt idx="20">
                  <c:v>21793.343150261117</c:v>
                </c:pt>
                <c:pt idx="21">
                  <c:v>21651.76912372651</c:v>
                </c:pt>
                <c:pt idx="22">
                  <c:v>21543.941576669851</c:v>
                </c:pt>
                <c:pt idx="23">
                  <c:v>21395.487070784759</c:v>
                </c:pt>
                <c:pt idx="24">
                  <c:v>21294.521225971617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15768774.698941534</c:v>
                </c:pt>
                <c:pt idx="2">
                  <c:v>18415814.996933963</c:v>
                </c:pt>
                <c:pt idx="3">
                  <c:v>21635110.983253606</c:v>
                </c:pt>
                <c:pt idx="4">
                  <c:v>24744092.835211098</c:v>
                </c:pt>
                <c:pt idx="5">
                  <c:v>27854025.369932514</c:v>
                </c:pt>
                <c:pt idx="6">
                  <c:v>30874698.74476365</c:v>
                </c:pt>
                <c:pt idx="7">
                  <c:v>33709445.645283498</c:v>
                </c:pt>
                <c:pt idx="8">
                  <c:v>36797768.368991852</c:v>
                </c:pt>
                <c:pt idx="9">
                  <c:v>39426853.507300816</c:v>
                </c:pt>
                <c:pt idx="10">
                  <c:v>42642828.499143742</c:v>
                </c:pt>
                <c:pt idx="11">
                  <c:v>46526799.468860582</c:v>
                </c:pt>
                <c:pt idx="12">
                  <c:v>51160722.917346433</c:v>
                </c:pt>
                <c:pt idx="13">
                  <c:v>54630877.356148399</c:v>
                </c:pt>
                <c:pt idx="14">
                  <c:v>57809570.652577803</c:v>
                </c:pt>
                <c:pt idx="15">
                  <c:v>61204058.043247804</c:v>
                </c:pt>
                <c:pt idx="16">
                  <c:v>64813197.233834945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3850</c:v>
                </c:pt>
                <c:pt idx="1">
                  <c:v>2840</c:v>
                </c:pt>
                <c:pt idx="2">
                  <c:v>2572</c:v>
                </c:pt>
                <c:pt idx="3">
                  <c:v>2482</c:v>
                </c:pt>
                <c:pt idx="4">
                  <c:v>2686</c:v>
                </c:pt>
                <c:pt idx="5">
                  <c:v>3049</c:v>
                </c:pt>
                <c:pt idx="6">
                  <c:v>2296</c:v>
                </c:pt>
                <c:pt idx="7">
                  <c:v>2276</c:v>
                </c:pt>
                <c:pt idx="8">
                  <c:v>2250</c:v>
                </c:pt>
                <c:pt idx="9">
                  <c:v>2263</c:v>
                </c:pt>
                <c:pt idx="10">
                  <c:v>2199</c:v>
                </c:pt>
                <c:pt idx="11">
                  <c:v>1997</c:v>
                </c:pt>
                <c:pt idx="12">
                  <c:v>1723</c:v>
                </c:pt>
                <c:pt idx="13">
                  <c:v>1756</c:v>
                </c:pt>
                <c:pt idx="14">
                  <c:v>1798</c:v>
                </c:pt>
                <c:pt idx="15">
                  <c:v>1820</c:v>
                </c:pt>
                <c:pt idx="16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0.95103293948623724</c:v>
                </c:pt>
                <c:pt idx="2">
                  <c:v>0.9436840651520233</c:v>
                </c:pt>
                <c:pt idx="3">
                  <c:v>0.93303498464003243</c:v>
                </c:pt>
                <c:pt idx="4">
                  <c:v>0.94054951176529633</c:v>
                </c:pt>
                <c:pt idx="5">
                  <c:v>0.92264540796586503</c:v>
                </c:pt>
                <c:pt idx="6">
                  <c:v>0.90975722552008709</c:v>
                </c:pt>
                <c:pt idx="7">
                  <c:v>0.89563475764570377</c:v>
                </c:pt>
                <c:pt idx="8">
                  <c:v>0.88526842631509206</c:v>
                </c:pt>
                <c:pt idx="9">
                  <c:v>0.87696552729693844</c:v>
                </c:pt>
                <c:pt idx="10">
                  <c:v>0.8715700626605688</c:v>
                </c:pt>
                <c:pt idx="11">
                  <c:v>0.87177850827077275</c:v>
                </c:pt>
                <c:pt idx="12">
                  <c:v>0.87850541962969386</c:v>
                </c:pt>
                <c:pt idx="13">
                  <c:v>0.88660312023658183</c:v>
                </c:pt>
                <c:pt idx="14">
                  <c:v>0.87750124313673261</c:v>
                </c:pt>
                <c:pt idx="15">
                  <c:v>0.86917256793297015</c:v>
                </c:pt>
                <c:pt idx="16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14375.873843223813</c:v>
                </c:pt>
                <c:pt idx="2">
                  <c:v>14531.250208624144</c:v>
                </c:pt>
                <c:pt idx="3">
                  <c:v>15227.908542654786</c:v>
                </c:pt>
                <c:pt idx="4">
                  <c:v>15509.674188248055</c:v>
                </c:pt>
                <c:pt idx="5">
                  <c:v>15751.829017494041</c:v>
                </c:pt>
                <c:pt idx="6">
                  <c:v>16478.828963835116</c:v>
                </c:pt>
                <c:pt idx="7">
                  <c:v>16649.937771505945</c:v>
                </c:pt>
                <c:pt idx="8">
                  <c:v>16871.943571309417</c:v>
                </c:pt>
                <c:pt idx="9">
                  <c:v>17113.790892538997</c:v>
                </c:pt>
                <c:pt idx="10">
                  <c:v>17395.467799949914</c:v>
                </c:pt>
                <c:pt idx="11">
                  <c:v>17698.597892941896</c:v>
                </c:pt>
                <c:pt idx="12">
                  <c:v>18013.557099795467</c:v>
                </c:pt>
                <c:pt idx="13">
                  <c:v>18335.30035954011</c:v>
                </c:pt>
                <c:pt idx="14">
                  <c:v>18652.153373275967</c:v>
                </c:pt>
                <c:pt idx="15">
                  <c:v>18992.243225622064</c:v>
                </c:pt>
                <c:pt idx="16">
                  <c:v>19334.593940459676</c:v>
                </c:pt>
                <c:pt idx="17">
                  <c:v>19661.541759737713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2889114.7762230202</c:v>
                </c:pt>
                <c:pt idx="2">
                  <c:v>3416798.6362781557</c:v>
                </c:pt>
                <c:pt idx="3">
                  <c:v>4225116.3352081971</c:v>
                </c:pt>
                <c:pt idx="4">
                  <c:v>4948788.8780270014</c:v>
                </c:pt>
                <c:pt idx="5">
                  <c:v>5679442.204507974</c:v>
                </c:pt>
                <c:pt idx="6">
                  <c:v>6595140.0195803307</c:v>
                </c:pt>
                <c:pt idx="7">
                  <c:v>7329983.1121196235</c:v>
                </c:pt>
                <c:pt idx="8">
                  <c:v>8170491.0527519835</c:v>
                </c:pt>
                <c:pt idx="9">
                  <c:v>8950617.9745793715</c:v>
                </c:pt>
                <c:pt idx="10">
                  <c:v>9916751.0366985742</c:v>
                </c:pt>
                <c:pt idx="11">
                  <c:v>11098514.286795607</c:v>
                </c:pt>
                <c:pt idx="12">
                  <c:v>12538582.517187804</c:v>
                </c:pt>
                <c:pt idx="13">
                  <c:v>13783539.213428171</c:v>
                </c:pt>
                <c:pt idx="14">
                  <c:v>15003254.386982156</c:v>
                </c:pt>
                <c:pt idx="15">
                  <c:v>16346189.758702271</c:v>
                </c:pt>
                <c:pt idx="16">
                  <c:v>17805702.219739094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1131</c:v>
                </c:pt>
                <c:pt idx="1">
                  <c:v>344</c:v>
                </c:pt>
                <c:pt idx="2">
                  <c:v>855</c:v>
                </c:pt>
                <c:pt idx="3">
                  <c:v>508</c:v>
                </c:pt>
                <c:pt idx="4">
                  <c:v>468</c:v>
                </c:pt>
                <c:pt idx="5">
                  <c:v>936</c:v>
                </c:pt>
                <c:pt idx="6">
                  <c:v>443</c:v>
                </c:pt>
                <c:pt idx="7">
                  <c:v>499</c:v>
                </c:pt>
                <c:pt idx="8">
                  <c:v>536</c:v>
                </c:pt>
                <c:pt idx="9">
                  <c:v>574</c:v>
                </c:pt>
                <c:pt idx="10">
                  <c:v>602</c:v>
                </c:pt>
                <c:pt idx="11">
                  <c:v>617</c:v>
                </c:pt>
                <c:pt idx="12">
                  <c:v>630</c:v>
                </c:pt>
                <c:pt idx="13">
                  <c:v>649</c:v>
                </c:pt>
                <c:pt idx="14">
                  <c:v>664</c:v>
                </c:pt>
                <c:pt idx="15">
                  <c:v>676</c:v>
                </c:pt>
                <c:pt idx="16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1.3339389907983581E-2</c:v>
                </c:pt>
                <c:pt idx="2">
                  <c:v>1.3593769489547023E-2</c:v>
                </c:pt>
                <c:pt idx="3">
                  <c:v>1.4368188012902749E-2</c:v>
                </c:pt>
                <c:pt idx="4">
                  <c:v>1.572480213908015E-2</c:v>
                </c:pt>
                <c:pt idx="5">
                  <c:v>1.6068252282899289E-2</c:v>
                </c:pt>
                <c:pt idx="6">
                  <c:v>1.6915834029619138E-2</c:v>
                </c:pt>
                <c:pt idx="7">
                  <c:v>1.7241128699513206E-2</c:v>
                </c:pt>
                <c:pt idx="8">
                  <c:v>1.7655287858624635E-2</c:v>
                </c:pt>
                <c:pt idx="9">
                  <c:v>1.8126609048366205E-2</c:v>
                </c:pt>
                <c:pt idx="10">
                  <c:v>1.8683470195856051E-2</c:v>
                </c:pt>
                <c:pt idx="11">
                  <c:v>1.9316879418331889E-2</c:v>
                </c:pt>
                <c:pt idx="12">
                  <c:v>1.9989980966911024E-2</c:v>
                </c:pt>
                <c:pt idx="13">
                  <c:v>2.055249474105296E-2</c:v>
                </c:pt>
                <c:pt idx="14">
                  <c:v>2.1088756579528425E-2</c:v>
                </c:pt>
                <c:pt idx="15">
                  <c:v>2.1665046036523632E-2</c:v>
                </c:pt>
                <c:pt idx="16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28168.922395655438</c:v>
                </c:pt>
                <c:pt idx="2">
                  <c:v>28708.066581974224</c:v>
                </c:pt>
                <c:pt idx="3">
                  <c:v>29396.822516014636</c:v>
                </c:pt>
                <c:pt idx="4">
                  <c:v>30078.957365458395</c:v>
                </c:pt>
                <c:pt idx="5">
                  <c:v>29501.205507743784</c:v>
                </c:pt>
                <c:pt idx="6">
                  <c:v>29452.776517143189</c:v>
                </c:pt>
                <c:pt idx="7">
                  <c:v>29594.587176619541</c:v>
                </c:pt>
                <c:pt idx="8">
                  <c:v>29889.111299898075</c:v>
                </c:pt>
                <c:pt idx="9">
                  <c:v>30248.649830122449</c:v>
                </c:pt>
                <c:pt idx="10">
                  <c:v>30676.511050551169</c:v>
                </c:pt>
                <c:pt idx="11">
                  <c:v>31137.761412823325</c:v>
                </c:pt>
                <c:pt idx="12">
                  <c:v>31608.011560026302</c:v>
                </c:pt>
                <c:pt idx="13">
                  <c:v>32089.415417140459</c:v>
                </c:pt>
                <c:pt idx="14">
                  <c:v>32601.5101480347</c:v>
                </c:pt>
                <c:pt idx="15">
                  <c:v>33147.920321477519</c:v>
                </c:pt>
                <c:pt idx="16">
                  <c:v>33713.173210404406</c:v>
                </c:pt>
                <c:pt idx="17">
                  <c:v>34285.186123458741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1792681.4576175471</c:v>
                </c:pt>
                <c:pt idx="2">
                  <c:v>2137581.5861733626</c:v>
                </c:pt>
                <c:pt idx="3">
                  <c:v>2582861.7005925635</c:v>
                </c:pt>
                <c:pt idx="4">
                  <c:v>3039214.6964277187</c:v>
                </c:pt>
                <c:pt idx="5">
                  <c:v>3368346.8733596588</c:v>
                </c:pt>
                <c:pt idx="6">
                  <c:v>3732727.3324690214</c:v>
                </c:pt>
                <c:pt idx="7">
                  <c:v>4125769.834341649</c:v>
                </c:pt>
                <c:pt idx="8">
                  <c:v>4583512.2600123379</c:v>
                </c:pt>
                <c:pt idx="9">
                  <c:v>5009739.5145138325</c:v>
                </c:pt>
                <c:pt idx="10">
                  <c:v>5537855.414376731</c:v>
                </c:pt>
                <c:pt idx="11">
                  <c:v>6183234.5400088774</c:v>
                </c:pt>
                <c:pt idx="12">
                  <c:v>6967042.9518963052</c:v>
                </c:pt>
                <c:pt idx="13">
                  <c:v>7639006.3922533281</c:v>
                </c:pt>
                <c:pt idx="14">
                  <c:v>8304176.3479701113</c:v>
                </c:pt>
                <c:pt idx="15">
                  <c:v>9034391.5633008648</c:v>
                </c:pt>
                <c:pt idx="16">
                  <c:v>9831641.4724428896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1903</c:v>
                </c:pt>
                <c:pt idx="1">
                  <c:v>898</c:v>
                </c:pt>
                <c:pt idx="2">
                  <c:v>1108</c:v>
                </c:pt>
                <c:pt idx="3">
                  <c:v>1170</c:v>
                </c:pt>
                <c:pt idx="4">
                  <c:v>0</c:v>
                </c:pt>
                <c:pt idx="5">
                  <c:v>534</c:v>
                </c:pt>
                <c:pt idx="6">
                  <c:v>747</c:v>
                </c:pt>
                <c:pt idx="7">
                  <c:v>906</c:v>
                </c:pt>
                <c:pt idx="8">
                  <c:v>990</c:v>
                </c:pt>
                <c:pt idx="9">
                  <c:v>1066</c:v>
                </c:pt>
                <c:pt idx="10">
                  <c:v>1113</c:v>
                </c:pt>
                <c:pt idx="11">
                  <c:v>1130</c:v>
                </c:pt>
                <c:pt idx="12">
                  <c:v>1159</c:v>
                </c:pt>
                <c:pt idx="13">
                  <c:v>1208</c:v>
                </c:pt>
                <c:pt idx="14">
                  <c:v>1244</c:v>
                </c:pt>
                <c:pt idx="15">
                  <c:v>1281</c:v>
                </c:pt>
                <c:pt idx="16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20.492930902194079</c:v>
                </c:pt>
                <c:pt idx="10">
                  <c:v>20.686661513110042</c:v>
                </c:pt>
                <c:pt idx="11">
                  <c:v>20.859582612986767</c:v>
                </c:pt>
                <c:pt idx="12">
                  <c:v>21.025484529179888</c:v>
                </c:pt>
                <c:pt idx="13">
                  <c:v>21.537587837432632</c:v>
                </c:pt>
                <c:pt idx="14">
                  <c:v>21.940344890367403</c:v>
                </c:pt>
                <c:pt idx="15">
                  <c:v>22.164214539252569</c:v>
                </c:pt>
                <c:pt idx="16">
                  <c:v>22.335371519962308</c:v>
                </c:pt>
                <c:pt idx="17">
                  <c:v>22.573243993680101</c:v>
                </c:pt>
                <c:pt idx="18">
                  <c:v>22.813503268311695</c:v>
                </c:pt>
                <c:pt idx="19">
                  <c:v>23.099689609001313</c:v>
                </c:pt>
                <c:pt idx="20">
                  <c:v>23.392877967011458</c:v>
                </c:pt>
                <c:pt idx="21">
                  <c:v>23.534531656224466</c:v>
                </c:pt>
                <c:pt idx="22">
                  <c:v>23.674661073263572</c:v>
                </c:pt>
                <c:pt idx="23">
                  <c:v>23.772763411983068</c:v>
                </c:pt>
                <c:pt idx="24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2.6137975556908121E-2</c:v>
                </c:pt>
                <c:pt idx="2" formatCode="_-* #\ ##0.00000_р_._-;\-* #\ ##0.00000_р_._-;_-* &quot;-&quot;??_р_._-;_-@_-">
                  <c:v>2.6855971372257838E-2</c:v>
                </c:pt>
                <c:pt idx="3" formatCode="_-* #\ ##0.0000_р_._-;\-* #\ ##0.0000_р_._-;_-* &quot;-&quot;??_р_._-;_-@_-">
                  <c:v>2.7737169008397188E-2</c:v>
                </c:pt>
                <c:pt idx="4" formatCode="_-* #\ ##0.00000_р_._-;\-* #\ ##0.00000_р_._-;_-* &quot;-&quot;??_р_._-;_-@_-">
                  <c:v>3.2458839318551536E-2</c:v>
                </c:pt>
                <c:pt idx="5">
                  <c:v>3.2172649332450065E-2</c:v>
                </c:pt>
                <c:pt idx="6">
                  <c:v>3.2437981370968254E-2</c:v>
                </c:pt>
                <c:pt idx="7">
                  <c:v>3.2902503909831536E-2</c:v>
                </c:pt>
                <c:pt idx="8">
                  <c:v>3.3583520717443541E-2</c:v>
                </c:pt>
                <c:pt idx="9">
                  <c:v>3.439354651758858E-2</c:v>
                </c:pt>
                <c:pt idx="10">
                  <c:v>3.5351627579331905E-2</c:v>
                </c:pt>
                <c:pt idx="11">
                  <c:v>3.643971967193995E-2</c:v>
                </c:pt>
                <c:pt idx="12">
                  <c:v>3.7580720581558681E-2</c:v>
                </c:pt>
                <c:pt idx="13">
                  <c:v>3.8504789636588106E-2</c:v>
                </c:pt>
                <c:pt idx="14">
                  <c:v>3.9417364148994383E-2</c:v>
                </c:pt>
                <c:pt idx="15">
                  <c:v>4.0389828582751898E-2</c:v>
                </c:pt>
                <c:pt idx="16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159830.73044803337</c:v>
                </c:pt>
                <c:pt idx="2">
                  <c:v>169959.42314355305</c:v>
                </c:pt>
                <c:pt idx="3">
                  <c:v>169841.44478896525</c:v>
                </c:pt>
                <c:pt idx="4">
                  <c:v>170235.7217081406</c:v>
                </c:pt>
                <c:pt idx="5">
                  <c:v>177656.36449105918</c:v>
                </c:pt>
                <c:pt idx="6">
                  <c:v>178484.72856451652</c:v>
                </c:pt>
                <c:pt idx="7">
                  <c:v>180129.75679937133</c:v>
                </c:pt>
                <c:pt idx="8">
                  <c:v>181618.39463274393</c:v>
                </c:pt>
                <c:pt idx="9">
                  <c:v>180415.69455515363</c:v>
                </c:pt>
                <c:pt idx="10">
                  <c:v>182105.17524129016</c:v>
                </c:pt>
                <c:pt idx="11">
                  <c:v>183813.54578932788</c:v>
                </c:pt>
                <c:pt idx="12">
                  <c:v>182826.70134782235</c:v>
                </c:pt>
                <c:pt idx="13">
                  <c:v>184632.8999722251</c:v>
                </c:pt>
                <c:pt idx="14">
                  <c:v>186370.94119382196</c:v>
                </c:pt>
                <c:pt idx="15">
                  <c:v>185397.90373358701</c:v>
                </c:pt>
                <c:pt idx="16">
                  <c:v>187219.30675771768</c:v>
                </c:pt>
                <c:pt idx="17">
                  <c:v>188889.76810039344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2676760.9055036716</c:v>
                </c:pt>
                <c:pt idx="2">
                  <c:v>3330277.3728011409</c:v>
                </c:pt>
                <c:pt idx="3">
                  <c:v>3926999.4560927087</c:v>
                </c:pt>
                <c:pt idx="4">
                  <c:v>4526533.1173671195</c:v>
                </c:pt>
                <c:pt idx="5">
                  <c:v>5337946.5397816459</c:v>
                </c:pt>
                <c:pt idx="6">
                  <c:v>5952747.9107847037</c:v>
                </c:pt>
                <c:pt idx="7">
                  <c:v>6608373.423819432</c:v>
                </c:pt>
                <c:pt idx="8">
                  <c:v>7329285.3610801091</c:v>
                </c:pt>
                <c:pt idx="9">
                  <c:v>7863209.8946859129</c:v>
                </c:pt>
                <c:pt idx="10">
                  <c:v>8651159.9176780954</c:v>
                </c:pt>
                <c:pt idx="11">
                  <c:v>9605550.2832749709</c:v>
                </c:pt>
                <c:pt idx="12">
                  <c:v>10604918.601468917</c:v>
                </c:pt>
                <c:pt idx="13">
                  <c:v>11566462.720148377</c:v>
                </c:pt>
                <c:pt idx="14">
                  <c:v>12492617.631120455</c:v>
                </c:pt>
                <c:pt idx="15">
                  <c:v>13297311.606343823</c:v>
                </c:pt>
                <c:pt idx="16">
                  <c:v>14367904.648784559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3299</c:v>
                </c:pt>
                <c:pt idx="1">
                  <c:v>11677</c:v>
                </c:pt>
                <c:pt idx="2">
                  <c:v>2780</c:v>
                </c:pt>
                <c:pt idx="3">
                  <c:v>3343</c:v>
                </c:pt>
                <c:pt idx="4">
                  <c:v>9073</c:v>
                </c:pt>
                <c:pt idx="5">
                  <c:v>3692</c:v>
                </c:pt>
                <c:pt idx="6">
                  <c:v>4414</c:v>
                </c:pt>
                <c:pt idx="7">
                  <c:v>4397</c:v>
                </c:pt>
                <c:pt idx="8">
                  <c:v>2661</c:v>
                </c:pt>
                <c:pt idx="9">
                  <c:v>4677</c:v>
                </c:pt>
                <c:pt idx="10">
                  <c:v>4753</c:v>
                </c:pt>
                <c:pt idx="11">
                  <c:v>2903</c:v>
                </c:pt>
                <c:pt idx="12">
                  <c:v>4881</c:v>
                </c:pt>
                <c:pt idx="13">
                  <c:v>4901</c:v>
                </c:pt>
                <c:pt idx="14">
                  <c:v>2976</c:v>
                </c:pt>
                <c:pt idx="15">
                  <c:v>4986</c:v>
                </c:pt>
                <c:pt idx="16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0.14830711899500268</c:v>
                </c:pt>
                <c:pt idx="2">
                  <c:v>0.15899452473942347</c:v>
                </c:pt>
                <c:pt idx="3">
                  <c:v>0.16025272310214819</c:v>
                </c:pt>
                <c:pt idx="4">
                  <c:v>0.16690499280239468</c:v>
                </c:pt>
                <c:pt idx="5">
                  <c:v>0.17573638679241899</c:v>
                </c:pt>
                <c:pt idx="6">
                  <c:v>0.17857224278280762</c:v>
                </c:pt>
                <c:pt idx="7">
                  <c:v>0.18230441992866184</c:v>
                </c:pt>
                <c:pt idx="8">
                  <c:v>0.18625761530219337</c:v>
                </c:pt>
                <c:pt idx="9">
                  <c:v>0.18782536746838971</c:v>
                </c:pt>
                <c:pt idx="10">
                  <c:v>0.19270360020249278</c:v>
                </c:pt>
                <c:pt idx="11">
                  <c:v>0.19809977253571717</c:v>
                </c:pt>
                <c:pt idx="12">
                  <c:v>0.20081139737933829</c:v>
                </c:pt>
                <c:pt idx="13">
                  <c:v>0.20521917259008246</c:v>
                </c:pt>
                <c:pt idx="14">
                  <c:v>0.20929264310797771</c:v>
                </c:pt>
                <c:pt idx="15">
                  <c:v>0.21044617831926221</c:v>
                </c:pt>
                <c:pt idx="16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167664.70313536559</c:v>
                </c:pt>
                <c:pt idx="2">
                  <c:v>170911.05610401192</c:v>
                </c:pt>
                <c:pt idx="3">
                  <c:v>173329.94554297181</c:v>
                </c:pt>
                <c:pt idx="4">
                  <c:v>182572.64608754212</c:v>
                </c:pt>
                <c:pt idx="5">
                  <c:v>183295.01880597466</c:v>
                </c:pt>
                <c:pt idx="6">
                  <c:v>184883.97696086453</c:v>
                </c:pt>
                <c:pt idx="7">
                  <c:v>183242.55175526332</c:v>
                </c:pt>
                <c:pt idx="8">
                  <c:v>181960.53033793755</c:v>
                </c:pt>
                <c:pt idx="9">
                  <c:v>185773.92503455817</c:v>
                </c:pt>
                <c:pt idx="10">
                  <c:v>184303.73250940704</c:v>
                </c:pt>
                <c:pt idx="11">
                  <c:v>183214.9603451851</c:v>
                </c:pt>
                <c:pt idx="12">
                  <c:v>187382.81074173324</c:v>
                </c:pt>
                <c:pt idx="13">
                  <c:v>186095.60206766688</c:v>
                </c:pt>
                <c:pt idx="14">
                  <c:v>185090.69629462011</c:v>
                </c:pt>
                <c:pt idx="15">
                  <c:v>189257.78933167391</c:v>
                </c:pt>
                <c:pt idx="16">
                  <c:v>188019.0118988438</c:v>
                </c:pt>
                <c:pt idx="17">
                  <c:v>186847.3923113285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673910.43711441313</c:v>
                </c:pt>
                <c:pt idx="2">
                  <c:v>803741.80478217639</c:v>
                </c:pt>
                <c:pt idx="3">
                  <c:v>961838.17001922149</c:v>
                </c:pt>
                <c:pt idx="4">
                  <c:v>1165096.660862929</c:v>
                </c:pt>
                <c:pt idx="5">
                  <c:v>1321768.3667421502</c:v>
                </c:pt>
                <c:pt idx="6">
                  <c:v>1479881.5111313462</c:v>
                </c:pt>
                <c:pt idx="7">
                  <c:v>1613417.2129897398</c:v>
                </c:pt>
                <c:pt idx="8">
                  <c:v>1762342.1733205128</c:v>
                </c:pt>
                <c:pt idx="9">
                  <c:v>1943218.1251523821</c:v>
                </c:pt>
                <c:pt idx="10">
                  <c:v>2101345.3060863833</c:v>
                </c:pt>
                <c:pt idx="11">
                  <c:v>2297824.7963434909</c:v>
                </c:pt>
                <c:pt idx="12">
                  <c:v>2608607.3081195992</c:v>
                </c:pt>
                <c:pt idx="13">
                  <c:v>2797942.742412264</c:v>
                </c:pt>
                <c:pt idx="14">
                  <c:v>2977632.3897813945</c:v>
                </c:pt>
                <c:pt idx="15">
                  <c:v>3257797.092188105</c:v>
                </c:pt>
                <c:pt idx="16">
                  <c:v>3463026.4776492128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5033</c:v>
                </c:pt>
                <c:pt idx="1">
                  <c:v>4873</c:v>
                </c:pt>
                <c:pt idx="2">
                  <c:v>4078</c:v>
                </c:pt>
                <c:pt idx="3">
                  <c:v>10926</c:v>
                </c:pt>
                <c:pt idx="4">
                  <c:v>2914</c:v>
                </c:pt>
                <c:pt idx="5">
                  <c:v>3364</c:v>
                </c:pt>
                <c:pt idx="6">
                  <c:v>2295</c:v>
                </c:pt>
                <c:pt idx="7">
                  <c:v>2452</c:v>
                </c:pt>
                <c:pt idx="8">
                  <c:v>5534</c:v>
                </c:pt>
                <c:pt idx="9">
                  <c:v>2446</c:v>
                </c:pt>
                <c:pt idx="10">
                  <c:v>2625</c:v>
                </c:pt>
                <c:pt idx="11">
                  <c:v>5856</c:v>
                </c:pt>
                <c:pt idx="12">
                  <c:v>2568</c:v>
                </c:pt>
                <c:pt idx="13">
                  <c:v>2693</c:v>
                </c:pt>
                <c:pt idx="14">
                  <c:v>5818</c:v>
                </c:pt>
                <c:pt idx="15">
                  <c:v>2610</c:v>
                </c:pt>
                <c:pt idx="16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0.15557627128059229</c:v>
                </c:pt>
                <c:pt idx="2">
                  <c:v>0.1598847632885784</c:v>
                </c:pt>
                <c:pt idx="3">
                  <c:v>0.16354427391336557</c:v>
                </c:pt>
                <c:pt idx="4">
                  <c:v>0.1786554181989766</c:v>
                </c:pt>
                <c:pt idx="5">
                  <c:v>0.18116439111556193</c:v>
                </c:pt>
                <c:pt idx="6">
                  <c:v>0.18480689025133892</c:v>
                </c:pt>
                <c:pt idx="7">
                  <c:v>0.18537458563373888</c:v>
                </c:pt>
                <c:pt idx="8">
                  <c:v>0.18659980130872997</c:v>
                </c:pt>
                <c:pt idx="9">
                  <c:v>0.1932673334787964</c:v>
                </c:pt>
                <c:pt idx="10">
                  <c:v>0.19497486989866283</c:v>
                </c:pt>
                <c:pt idx="11">
                  <c:v>0.19746954659839094</c:v>
                </c:pt>
                <c:pt idx="12">
                  <c:v>0.20570190501376859</c:v>
                </c:pt>
                <c:pt idx="13">
                  <c:v>0.20680906617208439</c:v>
                </c:pt>
                <c:pt idx="14">
                  <c:v>0.20788578058138224</c:v>
                </c:pt>
                <c:pt idx="15">
                  <c:v>0.21473494009491434</c:v>
                </c:pt>
                <c:pt idx="16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1289</c:v>
                </c:pt>
                <c:pt idx="9">
                  <c:v>1448</c:v>
                </c:pt>
                <c:pt idx="10">
                  <c:v>1340</c:v>
                </c:pt>
                <c:pt idx="11">
                  <c:v>1212</c:v>
                </c:pt>
                <c:pt idx="12">
                  <c:v>47</c:v>
                </c:pt>
                <c:pt idx="13">
                  <c:v>373</c:v>
                </c:pt>
                <c:pt idx="14">
                  <c:v>408</c:v>
                </c:pt>
                <c:pt idx="15">
                  <c:v>393</c:v>
                </c:pt>
                <c:pt idx="16">
                  <c:v>420</c:v>
                </c:pt>
                <c:pt idx="17">
                  <c:v>416</c:v>
                </c:pt>
                <c:pt idx="18">
                  <c:v>461</c:v>
                </c:pt>
                <c:pt idx="19">
                  <c:v>513</c:v>
                </c:pt>
                <c:pt idx="20">
                  <c:v>378</c:v>
                </c:pt>
                <c:pt idx="21">
                  <c:v>117</c:v>
                </c:pt>
                <c:pt idx="22">
                  <c:v>148</c:v>
                </c:pt>
                <c:pt idx="23">
                  <c:v>224</c:v>
                </c:pt>
                <c:pt idx="2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53456.593793053406</c:v>
                </c:pt>
                <c:pt idx="10">
                  <c:v>53868.5941392401</c:v>
                </c:pt>
                <c:pt idx="11">
                  <c:v>54115.310299274577</c:v>
                </c:pt>
                <c:pt idx="12">
                  <c:v>54192.920918382646</c:v>
                </c:pt>
                <c:pt idx="13">
                  <c:v>53092.903568348614</c:v>
                </c:pt>
                <c:pt idx="14">
                  <c:v>52327.523291331738</c:v>
                </c:pt>
                <c:pt idx="15">
                  <c:v>51634.585218809734</c:v>
                </c:pt>
                <c:pt idx="16">
                  <c:v>50990.990937693146</c:v>
                </c:pt>
                <c:pt idx="17">
                  <c:v>50316.834004587261</c:v>
                </c:pt>
                <c:pt idx="18">
                  <c:v>49680.782364385523</c:v>
                </c:pt>
                <c:pt idx="19">
                  <c:v>49076.853069946999</c:v>
                </c:pt>
                <c:pt idx="20">
                  <c:v>48583.306410946083</c:v>
                </c:pt>
                <c:pt idx="21">
                  <c:v>47980.929137948369</c:v>
                </c:pt>
                <c:pt idx="22">
                  <c:v>47070.018864839178</c:v>
                </c:pt>
                <c:pt idx="23">
                  <c:v>46152.499964802002</c:v>
                </c:pt>
                <c:pt idx="24">
                  <c:v>45340.049218866079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43886462.336021848</v>
          </cell>
          <cell r="M92">
            <v>48162498.18973998</v>
          </cell>
          <cell r="N92">
            <v>52315641.393009104</v>
          </cell>
          <cell r="O92">
            <v>57533260.640013009</v>
          </cell>
          <cell r="P92">
            <v>65774955.869593002</v>
          </cell>
          <cell r="Q92">
            <v>73454781.73651804</v>
          </cell>
          <cell r="R92">
            <v>50856607.931067638</v>
          </cell>
          <cell r="S92">
            <v>55318690.274628341</v>
          </cell>
          <cell r="T92">
            <v>59803686.373187833</v>
          </cell>
          <cell r="U92">
            <v>65397722.786339909</v>
          </cell>
          <cell r="V92">
            <v>72165632.312537029</v>
          </cell>
          <cell r="W92">
            <v>79407882.833356082</v>
          </cell>
          <cell r="X92">
            <v>87294628.076075494</v>
          </cell>
          <cell r="Y92">
            <v>94279536.223614037</v>
          </cell>
          <cell r="Z92">
            <v>100865106.88425691</v>
          </cell>
          <cell r="AA92">
            <v>107900517.90698914</v>
          </cell>
          <cell r="AB92">
            <v>115416007.68229148</v>
          </cell>
          <cell r="AC92">
            <v>123443823.20947058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148814</v>
          </cell>
          <cell r="N20">
            <v>185678</v>
          </cell>
          <cell r="O20">
            <v>197904</v>
          </cell>
          <cell r="P20">
            <v>199377</v>
          </cell>
          <cell r="Q20">
            <v>203329</v>
          </cell>
          <cell r="R20">
            <v>196676</v>
          </cell>
          <cell r="S20">
            <v>145182</v>
          </cell>
          <cell r="T20">
            <v>147113</v>
          </cell>
          <cell r="U20">
            <v>145310</v>
          </cell>
          <cell r="V20">
            <v>148995</v>
          </cell>
          <cell r="W20">
            <v>151366</v>
          </cell>
          <cell r="X20">
            <v>151501</v>
          </cell>
          <cell r="Y20">
            <v>152264</v>
          </cell>
          <cell r="Z20">
            <v>153958</v>
          </cell>
          <cell r="AA20">
            <v>155146</v>
          </cell>
          <cell r="AB20">
            <v>156434</v>
          </cell>
          <cell r="AC20">
            <v>156850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1289</v>
          </cell>
          <cell r="N21">
            <v>1448</v>
          </cell>
          <cell r="O21">
            <v>1340</v>
          </cell>
          <cell r="P21">
            <v>1212</v>
          </cell>
          <cell r="Q21">
            <v>47</v>
          </cell>
          <cell r="R21">
            <v>373</v>
          </cell>
          <cell r="S21">
            <v>408</v>
          </cell>
          <cell r="T21">
            <v>393</v>
          </cell>
          <cell r="U21">
            <v>420</v>
          </cell>
          <cell r="V21">
            <v>416</v>
          </cell>
          <cell r="W21">
            <v>461</v>
          </cell>
          <cell r="X21">
            <v>513</v>
          </cell>
          <cell r="Y21">
            <v>378</v>
          </cell>
          <cell r="Z21">
            <v>117</v>
          </cell>
          <cell r="AA21">
            <v>148</v>
          </cell>
          <cell r="AB21">
            <v>224</v>
          </cell>
          <cell r="AC21">
            <v>284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3850</v>
          </cell>
          <cell r="N22">
            <v>2840</v>
          </cell>
          <cell r="O22">
            <v>2572</v>
          </cell>
          <cell r="P22">
            <v>2482</v>
          </cell>
          <cell r="Q22">
            <v>2686</v>
          </cell>
          <cell r="R22">
            <v>3049</v>
          </cell>
          <cell r="S22">
            <v>2296</v>
          </cell>
          <cell r="T22">
            <v>2276</v>
          </cell>
          <cell r="U22">
            <v>2250</v>
          </cell>
          <cell r="V22">
            <v>2263</v>
          </cell>
          <cell r="W22">
            <v>2199</v>
          </cell>
          <cell r="X22">
            <v>1997</v>
          </cell>
          <cell r="Y22">
            <v>1723</v>
          </cell>
          <cell r="Z22">
            <v>1756</v>
          </cell>
          <cell r="AA22">
            <v>1798</v>
          </cell>
          <cell r="AB22">
            <v>1820</v>
          </cell>
          <cell r="AC22">
            <v>1856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1131</v>
          </cell>
          <cell r="N23">
            <v>344</v>
          </cell>
          <cell r="O23">
            <v>855</v>
          </cell>
          <cell r="P23">
            <v>508</v>
          </cell>
          <cell r="Q23">
            <v>468</v>
          </cell>
          <cell r="R23">
            <v>936</v>
          </cell>
          <cell r="S23">
            <v>443</v>
          </cell>
          <cell r="T23">
            <v>499</v>
          </cell>
          <cell r="U23">
            <v>536</v>
          </cell>
          <cell r="V23">
            <v>574</v>
          </cell>
          <cell r="W23">
            <v>602</v>
          </cell>
          <cell r="X23">
            <v>617</v>
          </cell>
          <cell r="Y23">
            <v>630</v>
          </cell>
          <cell r="Z23">
            <v>649</v>
          </cell>
          <cell r="AA23">
            <v>664</v>
          </cell>
          <cell r="AB23">
            <v>676</v>
          </cell>
          <cell r="AC23">
            <v>689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1903</v>
          </cell>
          <cell r="N24">
            <v>898</v>
          </cell>
          <cell r="O24">
            <v>1108</v>
          </cell>
          <cell r="P24">
            <v>1170</v>
          </cell>
          <cell r="Q24">
            <v>0</v>
          </cell>
          <cell r="R24">
            <v>534</v>
          </cell>
          <cell r="S24">
            <v>747</v>
          </cell>
          <cell r="T24">
            <v>906</v>
          </cell>
          <cell r="U24">
            <v>990</v>
          </cell>
          <cell r="V24">
            <v>1066</v>
          </cell>
          <cell r="W24">
            <v>1113</v>
          </cell>
          <cell r="X24">
            <v>1130</v>
          </cell>
          <cell r="Y24">
            <v>1159</v>
          </cell>
          <cell r="Z24">
            <v>1208</v>
          </cell>
          <cell r="AA24">
            <v>1244</v>
          </cell>
          <cell r="AB24">
            <v>1281</v>
          </cell>
          <cell r="AC24">
            <v>1316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3299</v>
          </cell>
          <cell r="N25">
            <v>11677</v>
          </cell>
          <cell r="O25">
            <v>2780</v>
          </cell>
          <cell r="P25">
            <v>3343</v>
          </cell>
          <cell r="Q25">
            <v>9073</v>
          </cell>
          <cell r="R25">
            <v>3692</v>
          </cell>
          <cell r="S25">
            <v>4414</v>
          </cell>
          <cell r="T25">
            <v>4397</v>
          </cell>
          <cell r="U25">
            <v>2661</v>
          </cell>
          <cell r="V25">
            <v>4677</v>
          </cell>
          <cell r="W25">
            <v>4753</v>
          </cell>
          <cell r="X25">
            <v>2903</v>
          </cell>
          <cell r="Y25">
            <v>4881</v>
          </cell>
          <cell r="Z25">
            <v>4901</v>
          </cell>
          <cell r="AA25">
            <v>2976</v>
          </cell>
          <cell r="AB25">
            <v>4986</v>
          </cell>
          <cell r="AC25">
            <v>4972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5033</v>
          </cell>
          <cell r="N26">
            <v>4873</v>
          </cell>
          <cell r="O26">
            <v>4078</v>
          </cell>
          <cell r="P26">
            <v>10926</v>
          </cell>
          <cell r="Q26">
            <v>2914</v>
          </cell>
          <cell r="R26">
            <v>3364</v>
          </cell>
          <cell r="S26">
            <v>2295</v>
          </cell>
          <cell r="T26">
            <v>2452</v>
          </cell>
          <cell r="U26">
            <v>5534</v>
          </cell>
          <cell r="V26">
            <v>2446</v>
          </cell>
          <cell r="W26">
            <v>2625</v>
          </cell>
          <cell r="X26">
            <v>5856</v>
          </cell>
          <cell r="Y26">
            <v>2568</v>
          </cell>
          <cell r="Z26">
            <v>2693</v>
          </cell>
          <cell r="AA26">
            <v>5818</v>
          </cell>
          <cell r="AB26">
            <v>2610</v>
          </cell>
          <cell r="AC26">
            <v>2674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23</v>
          </cell>
          <cell r="R34">
            <v>93</v>
          </cell>
          <cell r="S34">
            <v>148</v>
          </cell>
          <cell r="T34">
            <v>88</v>
          </cell>
          <cell r="U34">
            <v>115</v>
          </cell>
          <cell r="V34">
            <v>94</v>
          </cell>
          <cell r="W34">
            <v>142</v>
          </cell>
          <cell r="X34">
            <v>148</v>
          </cell>
          <cell r="Y34">
            <v>71</v>
          </cell>
          <cell r="Z34">
            <v>33</v>
          </cell>
          <cell r="AA34">
            <v>49</v>
          </cell>
          <cell r="AB34">
            <v>44</v>
          </cell>
          <cell r="AC34">
            <v>43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61</v>
          </cell>
          <cell r="R35">
            <v>39</v>
          </cell>
          <cell r="S35">
            <v>43</v>
          </cell>
          <cell r="T35">
            <v>27</v>
          </cell>
          <cell r="U35">
            <v>31</v>
          </cell>
          <cell r="V35">
            <v>27</v>
          </cell>
          <cell r="W35">
            <v>33</v>
          </cell>
          <cell r="X35">
            <v>27</v>
          </cell>
          <cell r="Y35">
            <v>18</v>
          </cell>
          <cell r="Z35">
            <v>34</v>
          </cell>
          <cell r="AA35">
            <v>34</v>
          </cell>
          <cell r="AB35">
            <v>19</v>
          </cell>
          <cell r="AC35">
            <v>14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92</v>
          </cell>
          <cell r="U36">
            <v>101</v>
          </cell>
          <cell r="V36">
            <v>102</v>
          </cell>
          <cell r="W36">
            <v>107</v>
          </cell>
          <cell r="X36">
            <v>110</v>
          </cell>
          <cell r="Y36">
            <v>95</v>
          </cell>
          <cell r="Z36">
            <v>112</v>
          </cell>
          <cell r="AA36">
            <v>112</v>
          </cell>
          <cell r="AB36">
            <v>93</v>
          </cell>
          <cell r="AC36">
            <v>70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0</v>
          </cell>
          <cell r="R37">
            <v>10</v>
          </cell>
          <cell r="S37">
            <v>18</v>
          </cell>
          <cell r="T37">
            <v>14</v>
          </cell>
          <cell r="U37">
            <v>18</v>
          </cell>
          <cell r="V37">
            <v>16</v>
          </cell>
          <cell r="W37">
            <v>21</v>
          </cell>
          <cell r="X37">
            <v>19</v>
          </cell>
          <cell r="Y37">
            <v>15</v>
          </cell>
          <cell r="Z37">
            <v>28</v>
          </cell>
          <cell r="AA37">
            <v>27</v>
          </cell>
          <cell r="AB37">
            <v>15</v>
          </cell>
          <cell r="AC37">
            <v>11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169</v>
          </cell>
          <cell r="R38">
            <v>89</v>
          </cell>
          <cell r="S38">
            <v>105</v>
          </cell>
          <cell r="T38">
            <v>68</v>
          </cell>
          <cell r="U38">
            <v>81</v>
          </cell>
          <cell r="V38">
            <v>75</v>
          </cell>
          <cell r="W38">
            <v>100</v>
          </cell>
          <cell r="X38">
            <v>92</v>
          </cell>
          <cell r="Y38">
            <v>73</v>
          </cell>
          <cell r="Z38">
            <v>138</v>
          </cell>
          <cell r="AA38">
            <v>133</v>
          </cell>
          <cell r="AB38">
            <v>76</v>
          </cell>
          <cell r="AC38">
            <v>58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169</v>
          </cell>
          <cell r="R39">
            <v>115</v>
          </cell>
          <cell r="S39">
            <v>137</v>
          </cell>
          <cell r="T39">
            <v>99</v>
          </cell>
          <cell r="U39">
            <v>126</v>
          </cell>
          <cell r="V39">
            <v>105</v>
          </cell>
          <cell r="W39">
            <v>144</v>
          </cell>
          <cell r="X39">
            <v>141</v>
          </cell>
          <cell r="Y39">
            <v>103</v>
          </cell>
          <cell r="Z39">
            <v>200</v>
          </cell>
          <cell r="AA39">
            <v>203</v>
          </cell>
          <cell r="AB39">
            <v>109</v>
          </cell>
          <cell r="AC39">
            <v>84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0.20181770420813858</v>
          </cell>
          <cell r="N49">
            <v>0.2758358375106793</v>
          </cell>
          <cell r="O49">
            <v>0.39142371461397113</v>
          </cell>
          <cell r="P49">
            <v>0.4162858667410439</v>
          </cell>
          <cell r="Q49">
            <v>0.6518392378319825</v>
          </cell>
          <cell r="R49">
            <v>0.91878527012013944</v>
          </cell>
          <cell r="S49">
            <v>1.2890836299334811</v>
          </cell>
          <cell r="T49">
            <v>1.7262259347868865</v>
          </cell>
          <cell r="U49">
            <v>2.2641268408038817</v>
          </cell>
          <cell r="V49">
            <v>2.9024489112647429</v>
          </cell>
          <cell r="W49">
            <v>3.5730735003877503</v>
          </cell>
          <cell r="X49">
            <v>4.1915455446627261</v>
          </cell>
          <cell r="Y49">
            <v>4.86301985485406</v>
          </cell>
          <cell r="Z49">
            <v>6.5565757718223212</v>
          </cell>
          <cell r="AA49">
            <v>8.7744009334350928</v>
          </cell>
          <cell r="AB49">
            <v>11.762726792281226</v>
          </cell>
          <cell r="AC49">
            <v>15.739291391327127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7.5610822557532356E-3</v>
          </cell>
          <cell r="N50">
            <v>1.9277450854736353E-2</v>
          </cell>
          <cell r="O50">
            <v>3.1154748109221347E-2</v>
          </cell>
          <cell r="P50">
            <v>3.7011903614638936E-2</v>
          </cell>
          <cell r="Q50">
            <v>7.3549277339910304E-2</v>
          </cell>
          <cell r="R50">
            <v>0.11251245967266624</v>
          </cell>
          <cell r="S50">
            <v>0.20360188100048443</v>
          </cell>
          <cell r="T50">
            <v>0.34470249643303141</v>
          </cell>
          <cell r="U50">
            <v>0.56365176223676761</v>
          </cell>
          <cell r="V50">
            <v>0.89484784256876637</v>
          </cell>
          <cell r="W50">
            <v>1.3925246034955523</v>
          </cell>
          <cell r="X50">
            <v>2.1473459226527258</v>
          </cell>
          <cell r="Y50">
            <v>3.3681475962895742</v>
          </cell>
          <cell r="Z50">
            <v>5.2903137100252593</v>
          </cell>
          <cell r="AA50">
            <v>8.2459321811507014</v>
          </cell>
          <cell r="AB50">
            <v>13.019666742099124</v>
          </cell>
          <cell r="AC50">
            <v>17.93421894110271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7.2883647219063328E-3</v>
          </cell>
          <cell r="N51">
            <v>1.1615513290251603E-2</v>
          </cell>
          <cell r="O51">
            <v>1.5996179098737587E-2</v>
          </cell>
          <cell r="P51">
            <v>0</v>
          </cell>
          <cell r="Q51">
            <v>1.0325324440937421E-2</v>
          </cell>
          <cell r="R51">
            <v>2.048549077616953E-2</v>
          </cell>
          <cell r="S51">
            <v>3.1522779139877916E-2</v>
          </cell>
          <cell r="T51">
            <v>4.3249627291162634E-2</v>
          </cell>
          <cell r="U51">
            <v>5.6440473888105455E-2</v>
          </cell>
          <cell r="V51">
            <v>7.0979791193547706E-2</v>
          </cell>
          <cell r="W51">
            <v>8.7102502248659841E-2</v>
          </cell>
          <cell r="X51">
            <v>0.10606628806121816</v>
          </cell>
          <cell r="Y51">
            <v>0.13347165934134758</v>
          </cell>
          <cell r="Z51">
            <v>0.16790394083609664</v>
          </cell>
          <cell r="AA51">
            <v>0.20942464447201173</v>
          </cell>
          <cell r="AB51">
            <v>0.26697423327037983</v>
          </cell>
          <cell r="AC51">
            <v>0.28465957227631855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4.9824472369407125E-2</v>
          </cell>
          <cell r="N52">
            <v>5.2078983515151278E-2</v>
          </cell>
          <cell r="O52">
            <v>9.3299369237046265E-2</v>
          </cell>
          <cell r="P52">
            <v>0.12117564501151636</v>
          </cell>
          <cell r="Q52">
            <v>0.14400948328740959</v>
          </cell>
          <cell r="R52">
            <v>0.21285055137443187</v>
          </cell>
          <cell r="S52">
            <v>0.29613949634138975</v>
          </cell>
          <cell r="T52">
            <v>0.40285926901664249</v>
          </cell>
          <cell r="U52">
            <v>0.56986143900843123</v>
          </cell>
          <cell r="V52">
            <v>0.74427636039890166</v>
          </cell>
          <cell r="W52">
            <v>0.96137572645171421</v>
          </cell>
          <cell r="X52">
            <v>1.2970333292150029</v>
          </cell>
          <cell r="Y52">
            <v>1.696940345979556</v>
          </cell>
          <cell r="Z52">
            <v>2.2291212900388997</v>
          </cell>
          <cell r="AA52">
            <v>3.036590874198565</v>
          </cell>
          <cell r="AB52">
            <v>4.0220835722981434</v>
          </cell>
          <cell r="AC52">
            <v>4.7970075559545631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4.2416852855400707E-2</v>
          </cell>
          <cell r="N53">
            <v>6.5065704143271244E-2</v>
          </cell>
          <cell r="O53">
            <v>9.711367042946803E-2</v>
          </cell>
          <cell r="P53">
            <v>8.2641322373839796E-2</v>
          </cell>
          <cell r="Q53">
            <v>0.13321642571471876</v>
          </cell>
          <cell r="R53">
            <v>0.19234494961000173</v>
          </cell>
          <cell r="S53">
            <v>0.29485188540243329</v>
          </cell>
          <cell r="T53">
            <v>0.42465896062409919</v>
          </cell>
          <cell r="U53">
            <v>0.53288687825140502</v>
          </cell>
          <cell r="V53">
            <v>0.73965134323141835</v>
          </cell>
          <cell r="W53">
            <v>0.9994537859927437</v>
          </cell>
          <cell r="X53">
            <v>1.2230747592690878</v>
          </cell>
          <cell r="Y53">
            <v>1.6814153941870238</v>
          </cell>
          <cell r="Z53">
            <v>2.2921430689752533</v>
          </cell>
          <cell r="AA53">
            <v>2.8870612045889024</v>
          </cell>
          <cell r="AB53">
            <v>3.9805039304726426</v>
          </cell>
          <cell r="AC53">
            <v>4.9294658295087475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4.887882521964515E-2</v>
          </cell>
          <cell r="N60">
            <v>5.6233581906800278E-2</v>
          </cell>
          <cell r="O60">
            <v>6.6888544771732339E-2</v>
          </cell>
          <cell r="P60">
            <v>5.9379899999409624E-2</v>
          </cell>
          <cell r="Q60">
            <v>7.7289886151782117E-2</v>
          </cell>
          <cell r="R60">
            <v>9.0183950950501246E-2</v>
          </cell>
          <cell r="S60">
            <v>0.10431230117782575</v>
          </cell>
          <cell r="T60">
            <v>0.11468451486137865</v>
          </cell>
          <cell r="U60">
            <v>0.12299329623247346</v>
          </cell>
          <cell r="V60">
            <v>0.12839464322178429</v>
          </cell>
          <cell r="W60">
            <v>0.12819207996452153</v>
          </cell>
          <cell r="X60">
            <v>0.1214710509585416</v>
          </cell>
          <cell r="Y60">
            <v>0.11337923270459482</v>
          </cell>
          <cell r="Z60">
            <v>0.12248699215738512</v>
          </cell>
          <cell r="AA60">
            <v>0.13082154971408866</v>
          </cell>
          <cell r="AB60">
            <v>0.13940847722349348</v>
          </cell>
          <cell r="AC60">
            <v>0.14769404965202759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9.5472773907524268E-4</v>
          </cell>
          <cell r="N61">
            <v>1.7474069810412118E-3</v>
          </cell>
          <cell r="O61">
            <v>2.0200472812148991E-3</v>
          </cell>
          <cell r="P61">
            <v>1.7104919785669095E-3</v>
          </cell>
          <cell r="Q61">
            <v>2.4141006582771816E-3</v>
          </cell>
          <cell r="R61">
            <v>2.6135777350867438E-3</v>
          </cell>
          <cell r="S61">
            <v>3.3353418887220876E-3</v>
          </cell>
          <cell r="T61">
            <v>3.9682415531400693E-3</v>
          </cell>
          <cell r="U61">
            <v>4.5439791869279107E-3</v>
          </cell>
          <cell r="V61">
            <v>5.0341768629674766E-3</v>
          </cell>
          <cell r="W61">
            <v>5.4478264640210501E-3</v>
          </cell>
          <cell r="X61">
            <v>5.8217837389713256E-3</v>
          </cell>
          <cell r="Y61">
            <v>6.3063287883588018E-3</v>
          </cell>
          <cell r="Z61">
            <v>6.8171257734127473E-3</v>
          </cell>
          <cell r="AA61">
            <v>7.2878951399469524E-3</v>
          </cell>
          <cell r="AB61">
            <v>7.8653472008112513E-3</v>
          </cell>
          <cell r="AC61">
            <v>7.3803072489728797E-3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1.7149656195624662E-3</v>
          </cell>
          <cell r="N62">
            <v>2.4734403924480432E-3</v>
          </cell>
          <cell r="O62">
            <v>3.0687133445439878E-3</v>
          </cell>
          <cell r="P62">
            <v>0</v>
          </cell>
          <cell r="Q62">
            <v>1.5861741969616996E-3</v>
          </cell>
          <cell r="R62">
            <v>2.7973127466788053E-3</v>
          </cell>
          <cell r="S62">
            <v>3.8092607960508174E-3</v>
          </cell>
          <cell r="T62">
            <v>4.6047145766741071E-3</v>
          </cell>
          <cell r="U62">
            <v>5.271159364764362E-3</v>
          </cell>
          <cell r="V62">
            <v>5.7895488912563312E-3</v>
          </cell>
          <cell r="W62">
            <v>6.1779273868835805E-3</v>
          </cell>
          <cell r="X62">
            <v>6.5133970655001441E-3</v>
          </cell>
          <cell r="Y62">
            <v>7.0657985987060135E-3</v>
          </cell>
          <cell r="Z62">
            <v>7.6296946745350314E-3</v>
          </cell>
          <cell r="AA62">
            <v>8.1337008290128104E-3</v>
          </cell>
          <cell r="AB62">
            <v>8.8245361951468093E-3</v>
          </cell>
          <cell r="AC62">
            <v>7.9738181321719268E-3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1.6251704534409078E-2</v>
          </cell>
          <cell r="N63">
            <v>1.4593710554694161E-2</v>
          </cell>
          <cell r="O63">
            <v>2.2364923956675303E-2</v>
          </cell>
          <cell r="P63">
            <v>2.4742066021134712E-2</v>
          </cell>
          <cell r="Q63">
            <v>2.4940083795816304E-2</v>
          </cell>
          <cell r="R63">
            <v>3.1133639570133542E-2</v>
          </cell>
          <cell r="S63">
            <v>3.6430874188985191E-2</v>
          </cell>
          <cell r="T63">
            <v>4.1507090580159556E-2</v>
          </cell>
          <cell r="U63">
            <v>4.8968750178669113E-2</v>
          </cell>
          <cell r="V63">
            <v>5.3119929209271916E-2</v>
          </cell>
          <cell r="W63">
            <v>5.6753168640753388E-2</v>
          </cell>
          <cell r="X63">
            <v>6.3070955561838171E-2</v>
          </cell>
          <cell r="Y63">
            <v>6.7692592115799893E-2</v>
          </cell>
          <cell r="Z63">
            <v>7.264853336261054E-2</v>
          </cell>
          <cell r="AA63">
            <v>8.052440991603188E-2</v>
          </cell>
          <cell r="AB63">
            <v>8.6432524719115417E-2</v>
          </cell>
          <cell r="AC63">
            <v>8.320035990248148E-2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1.3835493425290057E-2</v>
          </cell>
          <cell r="N64">
            <v>1.8232883770245123E-2</v>
          </cell>
          <cell r="O64">
            <v>2.3279255498399126E-2</v>
          </cell>
          <cell r="P64">
            <v>1.6873993565729273E-2</v>
          </cell>
          <cell r="Q64">
            <v>2.3070903002085114E-2</v>
          </cell>
          <cell r="R64">
            <v>2.8134286219249294E-2</v>
          </cell>
          <cell r="S64">
            <v>3.6272473189790516E-2</v>
          </cell>
          <cell r="T64">
            <v>4.3753139867740598E-2</v>
          </cell>
          <cell r="U64">
            <v>4.5791490050615336E-2</v>
          </cell>
          <cell r="V64">
            <v>5.2789835983690081E-2</v>
          </cell>
          <cell r="W64">
            <v>5.9001041636903173E-2</v>
          </cell>
          <cell r="X64">
            <v>5.9474565574466703E-2</v>
          </cell>
          <cell r="Y64">
            <v>6.7073286769092078E-2</v>
          </cell>
          <cell r="Z64">
            <v>7.47024547127354E-2</v>
          </cell>
          <cell r="AA64">
            <v>7.6559177552144475E-2</v>
          </cell>
          <cell r="AB64">
            <v>8.553899942176782E-2</v>
          </cell>
          <cell r="AC64">
            <v>8.5497745491980831E-2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0.1362529912369928</v>
          </cell>
          <cell r="N71">
            <v>0.14982786675460563</v>
          </cell>
          <cell r="O71">
            <v>0.14574608462581548</v>
          </cell>
          <cell r="P71">
            <v>0</v>
          </cell>
          <cell r="Q71">
            <v>7.9908685171089011E-2</v>
          </cell>
          <cell r="R71">
            <v>0.11334385484599646</v>
          </cell>
          <cell r="S71">
            <v>0.12346820131681906</v>
          </cell>
          <cell r="T71">
            <v>0.12801452057909005</v>
          </cell>
          <cell r="U71">
            <v>0.129841798665565</v>
          </cell>
          <cell r="V71">
            <v>0.12957285930632578</v>
          </cell>
          <cell r="W71">
            <v>0.12746220467088326</v>
          </cell>
          <cell r="X71">
            <v>0.12694765392447502</v>
          </cell>
          <cell r="Y71">
            <v>0.13051995415778878</v>
          </cell>
          <cell r="Z71">
            <v>0.13324209067173934</v>
          </cell>
          <cell r="AA71">
            <v>0.13131547613732331</v>
          </cell>
          <cell r="AB71">
            <v>0.12907963079727663</v>
          </cell>
          <cell r="AC71">
            <v>0.11992295886275166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D3">
            <v>2</v>
          </cell>
          <cell r="L3">
            <v>1</v>
          </cell>
          <cell r="P3">
            <v>2</v>
          </cell>
        </row>
        <row r="6">
          <cell r="G6">
            <v>4</v>
          </cell>
        </row>
        <row r="25">
          <cell r="F25">
            <v>1</v>
          </cell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4">
          <cell r="F44">
            <v>1</v>
          </cell>
          <cell r="K44">
            <v>1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7">
          <cell r="F67">
            <v>1</v>
          </cell>
          <cell r="K67">
            <v>1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6">
          <cell r="F86">
            <v>1</v>
          </cell>
          <cell r="K86">
            <v>1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4">
          <cell r="F104">
            <v>1</v>
          </cell>
          <cell r="K104">
            <v>1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2">
          <cell r="F122">
            <v>1</v>
          </cell>
          <cell r="K122">
            <v>1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2">
          <cell r="F142">
            <v>1</v>
          </cell>
          <cell r="K142">
            <v>1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H26" sqref="H26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20.889427780910612</v>
      </c>
      <c r="K5" s="329" t="str">
        <f>IF(I5&gt;J5,"да","нет")</f>
        <v>да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0.62704494020824586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0.94837936774266418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1.4847507907037214E-2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2.8841114433864362E-2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0.16340698768106851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0.17385342580965132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f>'[2]ГИПЕР-Пульт'!D3</f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f>'[2]ГИПЕР-Пульт'!F25</f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f>'[2]ГИПЕР-Пульт'!F44</f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f>'[2]ГИПЕР-Пульт'!F67</f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f>'[2]ГИПЕР-Пульт'!F86</f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f>'[2]ГИПЕР-Пульт'!F104</f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f>'[2]ГИПЕР-Пульт'!F122</f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4</v>
      </c>
      <c r="K23">
        <v>7</v>
      </c>
      <c r="L23" s="61">
        <f>'[2]ГИПЕР-Пульт'!$F$142</f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f>'[2]ГИПЕР-Пульт'!K44</f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f>'[2]ГИПЕР-Пульт'!K67</f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f>'[2]ГИПЕР-Пульт'!K86</f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f>'[2]ГИПЕР-Пульт'!K104</f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f>'[2]ГИПЕР-Пульт'!K122</f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f>'[2]ГИПЕР-Пульт'!$K$142</f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21939969.692181401</v>
      </c>
      <c r="H67" s="9" t="s">
        <v>9</v>
      </c>
      <c r="I67" s="21">
        <f>INDEX('Лист2_прогнозные цены'!$F$13:$AE$18,E67,$I$2)</f>
        <v>54115.310299274577</v>
      </c>
      <c r="J67" s="21">
        <f>INDEX('Лист2_прогнозные цены'!$F$22:$AE$27,ПУЛЬТ!E67,$I$2)</f>
        <v>150921.20787047915</v>
      </c>
      <c r="K67" s="21">
        <f>INDEX('Лист2_прогнозные цены'!$F$31:$AE$36,ПУЛЬТ!E67,ПУЛЬТ!$I$2)</f>
        <v>15227.908542654786</v>
      </c>
      <c r="L67" s="21">
        <f>INDEX('Лист2_прогнозные цены'!$F$40:$AE$45,ПУЛЬТ!E67,ПУЛЬТ!$I$2)</f>
        <v>29396.822516014636</v>
      </c>
      <c r="M67" s="21">
        <f>INDEX('Лист2_прогнозные цены'!$F$50:$AE$55,ПУЛЬТ!E67,ПУЛЬТ!$I$2)</f>
        <v>169841.44478896525</v>
      </c>
      <c r="N67" s="21">
        <f>INDEX('Лист2_прогнозные цены'!$F$60:$AE$65,ПУЛЬТ!E67,ПУЛЬТ!$I$2)</f>
        <v>173329.94554297181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45860707.63975504</v>
      </c>
      <c r="H68" s="53" t="s">
        <v>14</v>
      </c>
      <c r="I68" s="21">
        <f>INDEX('Лист2_прогнозные цены'!$F$13:$AE$18,E68,$I$2)</f>
        <v>3002953.1749533932</v>
      </c>
      <c r="J68" s="21">
        <f>INDEX('Лист2_прогнозные цены'!$F$22:$AE$27,ПУЛЬТ!E68,$I$2)</f>
        <v>21635110.983253606</v>
      </c>
      <c r="K68" s="21">
        <f>INDEX('Лист2_прогнозные цены'!$F$31:$AE$36,ПУЛЬТ!E68,ПУЛЬТ!$I$2)</f>
        <v>4225116.3352081971</v>
      </c>
      <c r="L68" s="21">
        <f>INDEX('Лист2_прогнозные цены'!$F$40:$AE$45,ПУЛЬТ!E68,ПУЛЬТ!$I$2)</f>
        <v>2582861.7005925635</v>
      </c>
      <c r="M68" s="21">
        <f>INDEX('Лист2_прогнозные цены'!$F$50:$AE$55,ПУЛЬТ!E68,ПУЛЬТ!$I$2)</f>
        <v>3926999.4560927087</v>
      </c>
      <c r="N68" s="21">
        <f>INDEX('Лист2_прогнозные цены'!$F$60:$AE$65,ПУЛЬТ!E68,ПУЛЬТ!$I$2)</f>
        <v>961838.17001922149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29861012.589750875</v>
      </c>
      <c r="H69" s="9" t="s">
        <v>15</v>
      </c>
      <c r="I69" s="21">
        <f>INDEX('Лист2_прогнозные цены'!$F$13:$AE$18,E69,$I$2)</f>
        <v>2727540.8966732458</v>
      </c>
      <c r="J69" s="21">
        <f>INDEX('Лист2_прогнозные цены'!$F$22:$AE$27,ПУЛЬТ!E69,$I$2)</f>
        <v>6595667.494072522</v>
      </c>
      <c r="K69" s="21">
        <f>INDEX('Лист2_прогнозные цены'!$F$31:$AE$36,ПУЛЬТ!E69,ПУЛЬТ!$I$2)</f>
        <v>6435046.0259079728</v>
      </c>
      <c r="L69" s="21">
        <f>INDEX('Лист2_прогнозные цены'!$F$40:$AE$45,ПУЛЬТ!E69,ПУЛЬТ!$I$2)</f>
        <v>1612220.5625150648</v>
      </c>
      <c r="M69" s="21">
        <f>INDEX('Лист2_прогнозные цены'!$F$50:$AE$55,ПУЛЬТ!E69,ПУЛЬТ!$I$2)</f>
        <v>1027395.5412403946</v>
      </c>
      <c r="N69" s="21">
        <f>INDEX('Лист2_прогнозные цены'!$F$60:$AE$65,ПУЛЬТ!E69,ПУЛЬТ!$I$2)</f>
        <v>1193603.650641965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29861012.589750875</v>
      </c>
      <c r="H70" s="9" t="s">
        <v>16</v>
      </c>
      <c r="I70" s="21">
        <f>INDEX('Лист2_прогнозные цены'!$F$13:$AE$18,E70,$I$2)</f>
        <v>354580.31656752195</v>
      </c>
      <c r="J70" s="21">
        <f>INDEX('Лист2_прогнозные цены'!$F$22:$AE$27,ПУЛЬТ!E70,$I$2)</f>
        <v>857436.77422942792</v>
      </c>
      <c r="K70" s="21">
        <f>INDEX('Лист2_прогнозные цены'!$F$31:$AE$36,ПУЛЬТ!E70,ПУЛЬТ!$I$2)</f>
        <v>836555.98336803645</v>
      </c>
      <c r="L70" s="21">
        <f>INDEX('Лист2_прогнозные цены'!$F$40:$AE$45,ПУЛЬТ!E70,ПУЛЬТ!$I$2)</f>
        <v>209588.67312695843</v>
      </c>
      <c r="M70" s="21">
        <f>INDEX('Лист2_прогнозные цены'!$F$50:$AE$55,ПУЛЬТ!E70,ПУЛЬТ!$I$2)</f>
        <v>133561.42036125131</v>
      </c>
      <c r="N70" s="21">
        <f>INDEX('Лист2_прогнозные цены'!$F$60:$AE$65,ПУЛЬТ!E70,ПУЛЬТ!$I$2)</f>
        <v>155168.47458345545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737349.20458941429</v>
      </c>
      <c r="J71" s="21">
        <f>INDEX('Лист2_прогнозные цены'!$F$22:$AE$27,ПУЛЬТ!E71,$I$2)</f>
        <v>2520231.8129265108</v>
      </c>
      <c r="K71" s="21">
        <f>INDEX('Лист2_прогнозные цены'!$F$31:$AE$36,ПУЛЬТ!E71,ПУЛЬТ!$I$2)</f>
        <v>1964674.0063350704</v>
      </c>
      <c r="L71" s="21">
        <f>INDEX('Лист2_прогнозные цены'!$F$40:$AE$45,ПУЛЬТ!E71,ПУЛЬТ!$I$2)</f>
        <v>1626330.0560219591</v>
      </c>
      <c r="M71" s="21">
        <f>INDEX('Лист2_прогнозные цены'!$F$50:$AE$55,ПУЛЬТ!E71,ПУЛЬТ!$I$2)</f>
        <v>586492.68610037072</v>
      </c>
      <c r="N71" s="21">
        <f>INDEX('Лист2_прогнозные цены'!$F$60:$AE$65,ПУЛЬТ!E71,ПУЛЬТ!$I$2)</f>
        <v>127487.21138533766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737349.20458941429</v>
      </c>
      <c r="J72" s="21">
        <f>INDEX('Лист2_прогнозные цены'!$F$22:$AE$27,ПУЛЬТ!E72,$I$2)</f>
        <v>2520231.8129265108</v>
      </c>
      <c r="K72" s="21">
        <f>INDEX('Лист2_прогнозные цены'!$F$31:$AE$36,ПУЛЬТ!E72,ПУЛЬТ!$I$2)</f>
        <v>1964674.0063350704</v>
      </c>
      <c r="L72" s="21">
        <f>INDEX('Лист2_прогнозные цены'!$F$40:$AE$45,ПУЛЬТ!E72,ПУЛЬТ!$I$2)</f>
        <v>1626330.0560219591</v>
      </c>
      <c r="M72" s="21">
        <f>INDEX('Лист2_прогнозные цены'!$F$50:$AE$55,ПУЛЬТ!E72,ПУЛЬТ!$I$2)</f>
        <v>586492.68610037072</v>
      </c>
      <c r="N72" s="21">
        <f>INDEX('Лист2_прогнозные цены'!$F$60:$AE$65,ПУЛЬТ!E72,ПУЛЬТ!$I$2)</f>
        <v>127487.21138533766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20446596.59812592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188427005.52980766</v>
      </c>
      <c r="J79" s="21">
        <f>INDEX(ObchObFinansOtr,ПУЛЬТ!E79,ПУЛЬТ!$I$2)</f>
        <v>194156485.65228772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3002953.1749533932</v>
      </c>
      <c r="H80" s="21">
        <f>INDEX('распределение '!$C$24:$AA$30,ПУЛЬТ!E80,ПУЛЬТ!$I$2)</f>
        <v>2727540.8966732458</v>
      </c>
      <c r="I80" s="21">
        <f>INDEX('распределение '!$C$99:$AA$105,ПУЛЬТ!E80,ПУЛЬТ!$I$2)</f>
        <v>6747856.3558869995</v>
      </c>
      <c r="J80" s="21">
        <f>INDEX(ObchObFinansOtr,ПУЛЬТ!E80,ПУЛЬТ!$I$2)</f>
        <v>11741001.222924225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21635110.983253606</v>
      </c>
      <c r="H81" s="21">
        <f>INDEX('распределение '!$C$24:$AA$30,ПУЛЬТ!E81,ПУЛЬТ!$I$2)</f>
        <v>6595667.494072522</v>
      </c>
      <c r="I81" s="21">
        <f>INDEX('распределение '!$C$99:$AA$105,ПУЛЬТ!E81,ПУЛЬТ!$I$2)</f>
        <v>6897390.6850222033</v>
      </c>
      <c r="J81" s="21">
        <f>INDEX(ObchObFinansOtr,ПУЛЬТ!E81,ПУЛЬТ!$I$2)</f>
        <v>32607937.349421818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4225116.3352081971</v>
      </c>
      <c r="H82" s="21">
        <f>INDEX('распределение '!$C$24:$AA$30,ПУЛЬТ!E82,ПУЛЬТ!$I$2)</f>
        <v>6435046.0259079728</v>
      </c>
      <c r="I82" s="21">
        <f>INDEX('распределение '!$C$99:$AA$105,ПУЛЬТ!E82,ПУЛЬТ!$I$2)</f>
        <v>4433634.9434231203</v>
      </c>
      <c r="J82" s="21">
        <f>INDEX(ObchObFinansOtr,ПУЛЬТ!E82,ПУЛЬТ!$I$2)</f>
        <v>13129123.298204219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2582861.7005925635</v>
      </c>
      <c r="H83" s="21">
        <f>INDEX('распределение '!$C$24:$AA$30,ПУЛЬТ!E83,ПУЛЬТ!$I$2)</f>
        <v>1612220.5625150648</v>
      </c>
      <c r="I83" s="21">
        <f>INDEX('распределение '!$C$99:$AA$105,ПУЛЬТ!E83,ПУЛЬТ!$I$2)</f>
        <v>2247861.1720687132</v>
      </c>
      <c r="J83" s="21">
        <f>INDEX(ObchObFinansOtr,ПУЛЬТ!E83,ПУЛЬТ!$I$2)</f>
        <v>4816613.3791543823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3926999.4560927087</v>
      </c>
      <c r="H84" s="21">
        <f>INDEX('распределение '!$C$24:$AA$30,ПУЛЬТ!E84,ПУЛЬТ!$I$2)</f>
        <v>1027395.5412403946</v>
      </c>
      <c r="I84" s="21">
        <f>INDEX('распределение '!$C$99:$AA$105,ПУЛЬТ!E84,ПУЛЬТ!$I$2)</f>
        <v>10908573.110484166</v>
      </c>
      <c r="J84" s="21">
        <f>INDEX(ObchObFinansOtr,ПУЛЬТ!E84,ПУЛЬТ!$I$2)</f>
        <v>15276475.421716899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961838.17001922149</v>
      </c>
      <c r="H85" s="21">
        <f>INDEX('распределение '!$C$24:$AA$30,ПУЛЬТ!E85,ПУЛЬТ!$I$2)</f>
        <v>1193603.650641965</v>
      </c>
      <c r="I85" s="21">
        <f>INDEX('распределение '!$C$99:$AA$105,ПУЛЬТ!E85,ПУЛЬТ!$I$2)</f>
        <v>11353522.046178453</v>
      </c>
      <c r="J85" s="21">
        <f>INDEX(ObchObFinansOtr,ПУЛЬТ!E85,ПУЛЬТ!$I$2)</f>
        <v>13381476.655454302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57533260.640013009</v>
      </c>
    </row>
    <row r="89" spans="4:38" x14ac:dyDescent="0.2">
      <c r="D89" s="93" t="s">
        <v>59</v>
      </c>
      <c r="H89" s="323">
        <f>INDEX(IndUdZa,1,I2)</f>
        <v>0.20179383267983328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46721361.209050797</v>
      </c>
    </row>
    <row r="95" spans="4:38" x14ac:dyDescent="0.2">
      <c r="E95">
        <v>2</v>
      </c>
      <c r="F95" t="s">
        <v>3</v>
      </c>
      <c r="G95" s="21">
        <f t="shared" si="17"/>
        <v>3700245.670599197</v>
      </c>
    </row>
    <row r="96" spans="4:38" x14ac:dyDescent="0.2">
      <c r="E96">
        <v>3</v>
      </c>
      <c r="F96" t="s">
        <v>29</v>
      </c>
      <c r="G96" s="21">
        <f t="shared" si="17"/>
        <v>8572622.9891343657</v>
      </c>
    </row>
    <row r="97" spans="4:10" x14ac:dyDescent="0.2">
      <c r="E97">
        <v>4</v>
      </c>
      <c r="F97" t="s">
        <v>5</v>
      </c>
      <c r="G97" s="21">
        <f t="shared" si="17"/>
        <v>5536790.1294251299</v>
      </c>
    </row>
    <row r="98" spans="4:10" x14ac:dyDescent="0.2">
      <c r="E98">
        <v>5</v>
      </c>
      <c r="F98" t="s">
        <v>6</v>
      </c>
      <c r="G98" s="21">
        <f t="shared" si="17"/>
        <v>3577835.0018405602</v>
      </c>
    </row>
    <row r="99" spans="4:10" x14ac:dyDescent="0.2">
      <c r="E99">
        <v>6</v>
      </c>
      <c r="F99" t="s">
        <v>1</v>
      </c>
      <c r="G99" s="21">
        <f t="shared" si="17"/>
        <v>4495916.0209789788</v>
      </c>
    </row>
    <row r="100" spans="4:10" x14ac:dyDescent="0.2">
      <c r="E100">
        <v>7</v>
      </c>
      <c r="F100" t="s">
        <v>2</v>
      </c>
      <c r="G100" s="21">
        <f t="shared" si="17"/>
        <v>7208171.0719884951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17217889.884540942</v>
      </c>
      <c r="H105" s="21">
        <f t="shared" ref="H105:H111" si="19">INDEX(Opl_truda_fact,E105,$I$2)</f>
        <v>0</v>
      </c>
      <c r="I105" s="21">
        <f t="shared" ref="I105:I111" si="20">INDEX(KVL_fact,E105,$I$2)</f>
        <v>29503471.324509855</v>
      </c>
      <c r="J105" s="21">
        <f t="shared" ref="J105:J111" si="21">INDEX(VvodNewMosh,E105,$I$2)</f>
        <v>199377</v>
      </c>
    </row>
    <row r="106" spans="4:10" x14ac:dyDescent="0.2">
      <c r="E106">
        <v>2</v>
      </c>
      <c r="F106" t="s">
        <v>3</v>
      </c>
      <c r="G106" s="21">
        <f t="shared" si="18"/>
        <v>623332.80223427853</v>
      </c>
      <c r="H106" s="21">
        <f t="shared" si="19"/>
        <v>1676238.2769421898</v>
      </c>
      <c r="I106" s="21">
        <f t="shared" si="20"/>
        <v>1400674.591422729</v>
      </c>
      <c r="J106" s="21">
        <f t="shared" si="21"/>
        <v>1212</v>
      </c>
    </row>
    <row r="107" spans="4:10" x14ac:dyDescent="0.2">
      <c r="E107">
        <v>3</v>
      </c>
      <c r="F107" t="s">
        <v>29</v>
      </c>
      <c r="G107" s="21">
        <f t="shared" si="18"/>
        <v>3959848.7668901877</v>
      </c>
      <c r="H107" s="21">
        <f t="shared" si="19"/>
        <v>3350352.9654276054</v>
      </c>
      <c r="I107" s="21">
        <f t="shared" si="20"/>
        <v>1262421.256816572</v>
      </c>
      <c r="J107" s="21">
        <f t="shared" si="21"/>
        <v>2482</v>
      </c>
    </row>
    <row r="108" spans="4:10" x14ac:dyDescent="0.2">
      <c r="E108">
        <v>4</v>
      </c>
      <c r="F108" t="s">
        <v>5</v>
      </c>
      <c r="G108" s="21">
        <f t="shared" si="18"/>
        <v>1007422.3382290865</v>
      </c>
      <c r="H108" s="21">
        <f t="shared" si="19"/>
        <v>3472226.9867316829</v>
      </c>
      <c r="I108" s="21">
        <f t="shared" si="20"/>
        <v>1057140.8044643605</v>
      </c>
      <c r="J108" s="21">
        <f t="shared" si="21"/>
        <v>508</v>
      </c>
    </row>
    <row r="109" spans="4:10" x14ac:dyDescent="0.2">
      <c r="E109">
        <v>5</v>
      </c>
      <c r="F109" t="s">
        <v>6</v>
      </c>
      <c r="G109" s="21">
        <f t="shared" si="18"/>
        <v>1154244.6515794564</v>
      </c>
      <c r="H109" s="21">
        <f t="shared" si="19"/>
        <v>1612220.5625150648</v>
      </c>
      <c r="I109" s="21">
        <f t="shared" si="20"/>
        <v>811369.78774603887</v>
      </c>
      <c r="J109" s="21">
        <f t="shared" si="21"/>
        <v>1170</v>
      </c>
    </row>
    <row r="110" spans="4:10" x14ac:dyDescent="0.2">
      <c r="E110">
        <v>6</v>
      </c>
      <c r="F110" t="s">
        <v>1</v>
      </c>
      <c r="G110" s="21">
        <f t="shared" si="18"/>
        <v>1922655.0313526245</v>
      </c>
      <c r="H110" s="21">
        <f t="shared" si="19"/>
        <v>1027395.5412403946</v>
      </c>
      <c r="I110" s="21">
        <f t="shared" si="20"/>
        <v>1545865.44838596</v>
      </c>
      <c r="J110" s="21">
        <f t="shared" si="21"/>
        <v>3343</v>
      </c>
    </row>
    <row r="111" spans="4:10" x14ac:dyDescent="0.2">
      <c r="E111">
        <v>7</v>
      </c>
      <c r="F111" t="s">
        <v>2</v>
      </c>
      <c r="G111" s="21">
        <f t="shared" si="18"/>
        <v>961838.17001922149</v>
      </c>
      <c r="H111" s="21">
        <f t="shared" si="19"/>
        <v>1193603.650641965</v>
      </c>
      <c r="I111" s="21">
        <f t="shared" si="20"/>
        <v>5052729.2513273079</v>
      </c>
      <c r="J111" s="21">
        <f t="shared" si="21"/>
        <v>10926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148.81399999999999</v>
      </c>
      <c r="M4" s="21">
        <f>'распределение '!L700*0.001</f>
        <v>185.678</v>
      </c>
      <c r="N4" s="21">
        <f>'распределение '!M700*0.001</f>
        <v>197.904</v>
      </c>
      <c r="O4" s="21">
        <f>'распределение '!N700*0.001</f>
        <v>199.37700000000001</v>
      </c>
      <c r="P4" s="21">
        <f>'распределение '!O700*0.001</f>
        <v>203.32900000000001</v>
      </c>
      <c r="Q4" s="21">
        <f>'распределение '!P700*0.001</f>
        <v>196.67600000000002</v>
      </c>
      <c r="R4" s="21">
        <f>'распределение '!Q700*0.001</f>
        <v>145.18200000000002</v>
      </c>
      <c r="S4" s="21">
        <f>'распределение '!R700*0.001</f>
        <v>147.113</v>
      </c>
      <c r="T4" s="21">
        <f>'распределение '!S700*0.001</f>
        <v>145.31</v>
      </c>
      <c r="U4" s="21">
        <f>'распределение '!T700*0.001</f>
        <v>148.995</v>
      </c>
      <c r="V4" s="21">
        <f>'распределение '!U700*0.001</f>
        <v>151.36600000000001</v>
      </c>
      <c r="W4" s="21">
        <f>'распределение '!V700*0.001</f>
        <v>151.501</v>
      </c>
      <c r="X4" s="21">
        <f>'распределение '!W700*0.001</f>
        <v>152.26400000000001</v>
      </c>
      <c r="Y4" s="21">
        <f>'распределение '!X700*0.001</f>
        <v>153.958</v>
      </c>
      <c r="Z4" s="21">
        <f>'распределение '!Y700*0.001</f>
        <v>155.14600000000002</v>
      </c>
      <c r="AA4" s="21">
        <f>'распределение '!Z700*0.001</f>
        <v>156.434</v>
      </c>
      <c r="AB4" s="21">
        <f>'распределение '!AA700*0.001</f>
        <v>156.85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1289</v>
      </c>
      <c r="M5" s="21">
        <f>'распределение '!L701</f>
        <v>1448</v>
      </c>
      <c r="N5" s="21">
        <f>'распределение '!M701</f>
        <v>1340</v>
      </c>
      <c r="O5" s="21">
        <f>'распределение '!N701</f>
        <v>1212</v>
      </c>
      <c r="P5" s="21">
        <f>'распределение '!O701</f>
        <v>47</v>
      </c>
      <c r="Q5" s="21">
        <f>'распределение '!P701</f>
        <v>373</v>
      </c>
      <c r="R5" s="21">
        <f>'распределение '!Q701</f>
        <v>408</v>
      </c>
      <c r="S5" s="21">
        <f>'распределение '!R701</f>
        <v>393</v>
      </c>
      <c r="T5" s="21">
        <f>'распределение '!S701</f>
        <v>420</v>
      </c>
      <c r="U5" s="21">
        <f>'распределение '!T701</f>
        <v>416</v>
      </c>
      <c r="V5" s="21">
        <f>'распределение '!U701</f>
        <v>461</v>
      </c>
      <c r="W5" s="21">
        <f>'распределение '!V701</f>
        <v>513</v>
      </c>
      <c r="X5" s="21">
        <f>'распределение '!W701</f>
        <v>378</v>
      </c>
      <c r="Y5" s="21">
        <f>'распределение '!X701</f>
        <v>117</v>
      </c>
      <c r="Z5" s="21">
        <f>'распределение '!Y701</f>
        <v>148</v>
      </c>
      <c r="AA5" s="21">
        <f>'распределение '!Z701</f>
        <v>224</v>
      </c>
      <c r="AB5" s="21">
        <f>'распределение '!AA701</f>
        <v>284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3850</v>
      </c>
      <c r="M6" s="21">
        <f>'распределение '!L702</f>
        <v>2840</v>
      </c>
      <c r="N6" s="21">
        <f>'распределение '!M702</f>
        <v>2572</v>
      </c>
      <c r="O6" s="21">
        <f>'распределение '!N702</f>
        <v>2482</v>
      </c>
      <c r="P6" s="21">
        <f>'распределение '!O702</f>
        <v>2686</v>
      </c>
      <c r="Q6" s="21">
        <f>'распределение '!P702</f>
        <v>3049</v>
      </c>
      <c r="R6" s="21">
        <f>'распределение '!Q702</f>
        <v>2296</v>
      </c>
      <c r="S6" s="21">
        <f>'распределение '!R702</f>
        <v>2276</v>
      </c>
      <c r="T6" s="21">
        <f>'распределение '!S702</f>
        <v>2250</v>
      </c>
      <c r="U6" s="21">
        <f>'распределение '!T702</f>
        <v>2263</v>
      </c>
      <c r="V6" s="21">
        <f>'распределение '!U702</f>
        <v>2199</v>
      </c>
      <c r="W6" s="21">
        <f>'распределение '!V702</f>
        <v>1997</v>
      </c>
      <c r="X6" s="21">
        <f>'распределение '!W702</f>
        <v>1723</v>
      </c>
      <c r="Y6" s="21">
        <f>'распределение '!X702</f>
        <v>1756</v>
      </c>
      <c r="Z6" s="21">
        <f>'распределение '!Y702</f>
        <v>1798</v>
      </c>
      <c r="AA6" s="21">
        <f>'распределение '!Z702</f>
        <v>1820</v>
      </c>
      <c r="AB6" s="21">
        <f>'распределение '!AA702</f>
        <v>1856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1131</v>
      </c>
      <c r="M7" s="21">
        <f>'распределение '!L703</f>
        <v>344</v>
      </c>
      <c r="N7" s="21">
        <f>'распределение '!M703</f>
        <v>855</v>
      </c>
      <c r="O7" s="21">
        <f>'распределение '!N703</f>
        <v>508</v>
      </c>
      <c r="P7" s="21">
        <f>'распределение '!O703</f>
        <v>468</v>
      </c>
      <c r="Q7" s="21">
        <f>'распределение '!P703</f>
        <v>936</v>
      </c>
      <c r="R7" s="21">
        <f>'распределение '!Q703</f>
        <v>443</v>
      </c>
      <c r="S7" s="21">
        <f>'распределение '!R703</f>
        <v>499</v>
      </c>
      <c r="T7" s="21">
        <f>'распределение '!S703</f>
        <v>536</v>
      </c>
      <c r="U7" s="21">
        <f>'распределение '!T703</f>
        <v>574</v>
      </c>
      <c r="V7" s="21">
        <f>'распределение '!U703</f>
        <v>602</v>
      </c>
      <c r="W7" s="21">
        <f>'распределение '!V703</f>
        <v>617</v>
      </c>
      <c r="X7" s="21">
        <f>'распределение '!W703</f>
        <v>630</v>
      </c>
      <c r="Y7" s="21">
        <f>'распределение '!X703</f>
        <v>649</v>
      </c>
      <c r="Z7" s="21">
        <f>'распределение '!Y703</f>
        <v>664</v>
      </c>
      <c r="AA7" s="21">
        <f>'распределение '!Z703</f>
        <v>676</v>
      </c>
      <c r="AB7" s="21">
        <f>'распределение '!AA703</f>
        <v>689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1903</v>
      </c>
      <c r="M8" s="21">
        <f>'распределение '!L704</f>
        <v>898</v>
      </c>
      <c r="N8" s="21">
        <f>'распределение '!M704</f>
        <v>1108</v>
      </c>
      <c r="O8" s="21">
        <f>'распределение '!N704</f>
        <v>1170</v>
      </c>
      <c r="P8" s="21">
        <f>'распределение '!O704</f>
        <v>0</v>
      </c>
      <c r="Q8" s="21">
        <f>'распределение '!P704</f>
        <v>534</v>
      </c>
      <c r="R8" s="21">
        <f>'распределение '!Q704</f>
        <v>747</v>
      </c>
      <c r="S8" s="21">
        <f>'распределение '!R704</f>
        <v>906</v>
      </c>
      <c r="T8" s="21">
        <f>'распределение '!S704</f>
        <v>990</v>
      </c>
      <c r="U8" s="21">
        <f>'распределение '!T704</f>
        <v>1066</v>
      </c>
      <c r="V8" s="21">
        <f>'распределение '!U704</f>
        <v>1113</v>
      </c>
      <c r="W8" s="21">
        <f>'распределение '!V704</f>
        <v>1130</v>
      </c>
      <c r="X8" s="21">
        <f>'распределение '!W704</f>
        <v>1159</v>
      </c>
      <c r="Y8" s="21">
        <f>'распределение '!X704</f>
        <v>1208</v>
      </c>
      <c r="Z8" s="21">
        <f>'распределение '!Y704</f>
        <v>1244</v>
      </c>
      <c r="AA8" s="21">
        <f>'распределение '!Z704</f>
        <v>1281</v>
      </c>
      <c r="AB8" s="21">
        <f>'распределение '!AA704</f>
        <v>1316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3299</v>
      </c>
      <c r="M9" s="21">
        <f>'распределение '!L705</f>
        <v>11677</v>
      </c>
      <c r="N9" s="21">
        <f>'распределение '!M705</f>
        <v>2780</v>
      </c>
      <c r="O9" s="21">
        <f>'распределение '!N705</f>
        <v>3343</v>
      </c>
      <c r="P9" s="21">
        <f>'распределение '!O705</f>
        <v>9073</v>
      </c>
      <c r="Q9" s="21">
        <f>'распределение '!P705</f>
        <v>3692</v>
      </c>
      <c r="R9" s="21">
        <f>'распределение '!Q705</f>
        <v>4414</v>
      </c>
      <c r="S9" s="21">
        <f>'распределение '!R705</f>
        <v>4397</v>
      </c>
      <c r="T9" s="21">
        <f>'распределение '!S705</f>
        <v>2661</v>
      </c>
      <c r="U9" s="21">
        <f>'распределение '!T705</f>
        <v>4677</v>
      </c>
      <c r="V9" s="21">
        <f>'распределение '!U705</f>
        <v>4753</v>
      </c>
      <c r="W9" s="21">
        <f>'распределение '!V705</f>
        <v>2903</v>
      </c>
      <c r="X9" s="21">
        <f>'распределение '!W705</f>
        <v>4881</v>
      </c>
      <c r="Y9" s="21">
        <f>'распределение '!X705</f>
        <v>4901</v>
      </c>
      <c r="Z9" s="21">
        <f>'распределение '!Y705</f>
        <v>2976</v>
      </c>
      <c r="AA9" s="21">
        <f>'распределение '!Z705</f>
        <v>4986</v>
      </c>
      <c r="AB9" s="21">
        <f>'распределение '!AA705</f>
        <v>4972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5033</v>
      </c>
      <c r="M10" s="21">
        <f>'распределение '!L706</f>
        <v>4873</v>
      </c>
      <c r="N10" s="21">
        <f>'распределение '!M706</f>
        <v>4078</v>
      </c>
      <c r="O10" s="21">
        <f>'распределение '!N706</f>
        <v>10926</v>
      </c>
      <c r="P10" s="21">
        <f>'распределение '!O706</f>
        <v>2914</v>
      </c>
      <c r="Q10" s="21">
        <f>'распределение '!P706</f>
        <v>3364</v>
      </c>
      <c r="R10" s="21">
        <f>'распределение '!Q706</f>
        <v>2295</v>
      </c>
      <c r="S10" s="21">
        <f>'распределение '!R706</f>
        <v>2452</v>
      </c>
      <c r="T10" s="21">
        <f>'распределение '!S706</f>
        <v>5534</v>
      </c>
      <c r="U10" s="21">
        <f>'распределение '!T706</f>
        <v>2446</v>
      </c>
      <c r="V10" s="21">
        <f>'распределение '!U706</f>
        <v>2625</v>
      </c>
      <c r="W10" s="21">
        <f>'распределение '!V706</f>
        <v>5856</v>
      </c>
      <c r="X10" s="21">
        <f>'распределение '!W706</f>
        <v>2568</v>
      </c>
      <c r="Y10" s="21">
        <f>'распределение '!X706</f>
        <v>2693</v>
      </c>
      <c r="Z10" s="21">
        <f>'распределение '!Y706</f>
        <v>5818</v>
      </c>
      <c r="AA10" s="21">
        <f>'распределение '!Z706</f>
        <v>2610</v>
      </c>
      <c r="AB10" s="21">
        <f>'распределение '!AA706</f>
        <v>2674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22085.25212622546</v>
      </c>
      <c r="N15">
        <f>'распределение '!M38*0.001</f>
        <v>22113.296437700159</v>
      </c>
      <c r="O15">
        <f>'распределение '!N38*0.001</f>
        <v>22107.715738634834</v>
      </c>
      <c r="P15">
        <f>'распределение '!O38*0.001</f>
        <v>22074.929538484845</v>
      </c>
      <c r="Q15">
        <f>'распределение '!P38*0.001</f>
        <v>22373.418546227716</v>
      </c>
      <c r="R15">
        <f>'распределение '!Q38*0.001</f>
        <v>22519.591935817996</v>
      </c>
      <c r="S15">
        <f>'распределение '!R38*0.001</f>
        <v>22471.964658130091</v>
      </c>
      <c r="T15">
        <f>'распределение '!S38*0.001</f>
        <v>22332.088220348873</v>
      </c>
      <c r="U15">
        <f>'распределение '!T38*0.001</f>
        <v>22225.909488349349</v>
      </c>
      <c r="V15">
        <f>'распределение '!U38*0.001</f>
        <v>22083.151774679962</v>
      </c>
      <c r="W15">
        <f>'распределение '!V38*0.001</f>
        <v>21939.969692181403</v>
      </c>
      <c r="X15">
        <f>'распределение '!W38*0.001</f>
        <v>21793.343150261117</v>
      </c>
      <c r="Y15">
        <f>'распределение '!X38*0.001</f>
        <v>21651.76912372651</v>
      </c>
      <c r="Z15">
        <f>'распределение '!Y38*0.001</f>
        <v>21543.941576669851</v>
      </c>
      <c r="AA15">
        <f>'распределение '!Z38*0.001</f>
        <v>21395.487070784759</v>
      </c>
      <c r="AB15">
        <f>'распределение '!AA38*0.001</f>
        <v>21294.521225971617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53456.593793053406</v>
      </c>
      <c r="N16" s="21">
        <f>'распределение '!M39</f>
        <v>53868.5941392401</v>
      </c>
      <c r="O16" s="21">
        <f>'распределение '!N39</f>
        <v>54115.310299274577</v>
      </c>
      <c r="P16" s="21">
        <f>'распределение '!O39</f>
        <v>54192.920918382646</v>
      </c>
      <c r="Q16" s="21">
        <f>'распределение '!P39</f>
        <v>53092.903568348614</v>
      </c>
      <c r="R16" s="21">
        <f>'распределение '!Q39</f>
        <v>52327.523291331738</v>
      </c>
      <c r="S16" s="21">
        <f>'распределение '!R39</f>
        <v>51634.585218809734</v>
      </c>
      <c r="T16" s="21">
        <f>'распределение '!S39</f>
        <v>50990.990937693146</v>
      </c>
      <c r="U16" s="21">
        <f>'распределение '!T39</f>
        <v>50316.834004587261</v>
      </c>
      <c r="V16" s="21">
        <f>'распределение '!U39</f>
        <v>49680.782364385523</v>
      </c>
      <c r="W16" s="21">
        <f>'распределение '!V39</f>
        <v>49076.853069946999</v>
      </c>
      <c r="X16" s="21">
        <f>'распределение '!W39</f>
        <v>48583.306410946083</v>
      </c>
      <c r="Y16" s="21">
        <f>'распределение '!X39</f>
        <v>47980.929137948369</v>
      </c>
      <c r="Z16" s="21">
        <f>'распределение '!Y39</f>
        <v>47070.018864839178</v>
      </c>
      <c r="AA16" s="21">
        <f>'распределение '!Z39</f>
        <v>46152.499964802002</v>
      </c>
      <c r="AB16" s="21">
        <f>'распределение '!AA39</f>
        <v>45340.049218866079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151864.7439089203</v>
      </c>
      <c r="N17" s="21">
        <f>'распределение '!M40</f>
        <v>151587.7461216301</v>
      </c>
      <c r="O17" s="21">
        <f>'распределение '!N40</f>
        <v>150921.20787047915</v>
      </c>
      <c r="P17" s="21">
        <f>'распределение '!O40</f>
        <v>150094.52162555506</v>
      </c>
      <c r="Q17" s="21">
        <f>'распределение '!P40</f>
        <v>149521.21862040015</v>
      </c>
      <c r="R17" s="21">
        <f>'распределение '!Q40</f>
        <v>149311.96503184011</v>
      </c>
      <c r="S17" s="21">
        <f>'распределение '!R40</f>
        <v>148200.88863759709</v>
      </c>
      <c r="T17" s="21">
        <f>'распределение '!S40</f>
        <v>147071.32102191341</v>
      </c>
      <c r="U17" s="21">
        <f>'распределение '!T40</f>
        <v>145906.57929434802</v>
      </c>
      <c r="V17" s="21">
        <f>'распределение '!U40</f>
        <v>144777.89647367978</v>
      </c>
      <c r="W17" s="21">
        <f>'распределение '!V40</f>
        <v>143604.07117437248</v>
      </c>
      <c r="X17" s="21">
        <f>'распределение '!W40</f>
        <v>142258.1862346463</v>
      </c>
      <c r="Y17" s="21">
        <f>'распределение '!X40</f>
        <v>140654.94795990791</v>
      </c>
      <c r="Z17" s="21">
        <f>'распределение '!Y40</f>
        <v>139101.81778454216</v>
      </c>
      <c r="AA17" s="21">
        <f>'распределение '!Z40</f>
        <v>137635.19488518874</v>
      </c>
      <c r="AB17" s="21">
        <f>'распределение '!AA40</f>
        <v>136216.25995562147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14375.873843223813</v>
      </c>
      <c r="N18" s="21">
        <f>'распределение '!M41</f>
        <v>14531.250208624144</v>
      </c>
      <c r="O18" s="21">
        <f>'распределение '!N41</f>
        <v>15227.908542654786</v>
      </c>
      <c r="P18" s="21">
        <f>'распределение '!O41</f>
        <v>15509.674188248055</v>
      </c>
      <c r="Q18" s="21">
        <f>'распределение '!P41</f>
        <v>15751.829017494041</v>
      </c>
      <c r="R18" s="21">
        <f>'распределение '!Q41</f>
        <v>16478.828963835116</v>
      </c>
      <c r="S18" s="21">
        <f>'распределение '!R41</f>
        <v>16649.937771505945</v>
      </c>
      <c r="T18" s="21">
        <f>'распределение '!S41</f>
        <v>16871.943571309417</v>
      </c>
      <c r="U18" s="21">
        <f>'распределение '!T41</f>
        <v>17113.790892538997</v>
      </c>
      <c r="V18" s="21">
        <f>'распределение '!U41</f>
        <v>17395.467799949914</v>
      </c>
      <c r="W18" s="21">
        <f>'распределение '!V41</f>
        <v>17698.597892941896</v>
      </c>
      <c r="X18" s="21">
        <f>'распределение '!W41</f>
        <v>18013.557099795467</v>
      </c>
      <c r="Y18" s="21">
        <f>'распределение '!X41</f>
        <v>18335.30035954011</v>
      </c>
      <c r="Z18" s="21">
        <f>'распределение '!Y41</f>
        <v>18652.153373275967</v>
      </c>
      <c r="AA18" s="21">
        <f>'распределение '!Z41</f>
        <v>18992.243225622064</v>
      </c>
      <c r="AB18" s="21">
        <f>'распределение '!AA41</f>
        <v>19334.593940459676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28168.922395655438</v>
      </c>
      <c r="N19" s="21">
        <f>'распределение '!M42</f>
        <v>28708.066581974224</v>
      </c>
      <c r="O19" s="21">
        <f>'распределение '!N42</f>
        <v>29396.822516014636</v>
      </c>
      <c r="P19" s="21">
        <f>'распределение '!O42</f>
        <v>30078.957365458395</v>
      </c>
      <c r="Q19" s="21">
        <f>'распределение '!P42</f>
        <v>29501.205507743784</v>
      </c>
      <c r="R19" s="21">
        <f>'распределение '!Q42</f>
        <v>29452.776517143189</v>
      </c>
      <c r="S19" s="21">
        <f>'распределение '!R42</f>
        <v>29594.587176619541</v>
      </c>
      <c r="T19" s="21">
        <f>'распределение '!S42</f>
        <v>29889.111299898075</v>
      </c>
      <c r="U19" s="21">
        <f>'распределение '!T42</f>
        <v>30248.649830122449</v>
      </c>
      <c r="V19" s="21">
        <f>'распределение '!U42</f>
        <v>30676.511050551169</v>
      </c>
      <c r="W19" s="21">
        <f>'распределение '!V42</f>
        <v>31137.761412823325</v>
      </c>
      <c r="X19" s="21">
        <f>'распределение '!W42</f>
        <v>31608.011560026302</v>
      </c>
      <c r="Y19" s="21">
        <f>'распределение '!X42</f>
        <v>32089.415417140459</v>
      </c>
      <c r="Z19" s="21">
        <f>'распределение '!Y42</f>
        <v>32601.5101480347</v>
      </c>
      <c r="AA19" s="21">
        <f>'распределение '!Z42</f>
        <v>33147.920321477519</v>
      </c>
      <c r="AB19" s="21">
        <f>'распределение '!AA42</f>
        <v>33713.173210404406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159830.73044803337</v>
      </c>
      <c r="N20" s="21">
        <f>'распределение '!M43</f>
        <v>169959.42314355305</v>
      </c>
      <c r="O20" s="21">
        <f>'распределение '!N43</f>
        <v>169841.44478896525</v>
      </c>
      <c r="P20" s="21">
        <f>'распределение '!O43</f>
        <v>170235.7217081406</v>
      </c>
      <c r="Q20" s="21">
        <f>'распределение '!P43</f>
        <v>177656.36449105918</v>
      </c>
      <c r="R20" s="21">
        <f>'распределение '!Q43</f>
        <v>178484.72856451652</v>
      </c>
      <c r="S20" s="21">
        <f>'распределение '!R43</f>
        <v>180129.75679937133</v>
      </c>
      <c r="T20" s="21">
        <f>'распределение '!S43</f>
        <v>181618.39463274393</v>
      </c>
      <c r="U20" s="21">
        <f>'распределение '!T43</f>
        <v>180415.69455515363</v>
      </c>
      <c r="V20" s="21">
        <f>'распределение '!U43</f>
        <v>182105.17524129016</v>
      </c>
      <c r="W20" s="21">
        <f>'распределение '!V43</f>
        <v>183813.54578932788</v>
      </c>
      <c r="X20" s="21">
        <f>'распределение '!W43</f>
        <v>182826.70134782235</v>
      </c>
      <c r="Y20" s="21">
        <f>'распределение '!X43</f>
        <v>184632.8999722251</v>
      </c>
      <c r="Z20" s="21">
        <f>'распределение '!Y43</f>
        <v>186370.94119382196</v>
      </c>
      <c r="AA20" s="21">
        <f>'распределение '!Z43</f>
        <v>185397.90373358701</v>
      </c>
      <c r="AB20" s="21">
        <f>'распределение '!AA43</f>
        <v>187219.30675771768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167664.70313536559</v>
      </c>
      <c r="N21" s="21">
        <f>'распределение '!M44</f>
        <v>170911.05610401192</v>
      </c>
      <c r="O21" s="21">
        <f>'распределение '!N44</f>
        <v>173329.94554297181</v>
      </c>
      <c r="P21" s="21">
        <f>'распределение '!O44</f>
        <v>182572.64608754212</v>
      </c>
      <c r="Q21" s="21">
        <f>'распределение '!P44</f>
        <v>183295.01880597466</v>
      </c>
      <c r="R21" s="21">
        <f>'распределение '!Q44</f>
        <v>184883.97696086453</v>
      </c>
      <c r="S21" s="21">
        <f>'распределение '!R44</f>
        <v>183242.55175526332</v>
      </c>
      <c r="T21" s="21">
        <f>'распределение '!S44</f>
        <v>181960.53033793755</v>
      </c>
      <c r="U21" s="21">
        <f>'распределение '!T44</f>
        <v>185773.92503455817</v>
      </c>
      <c r="V21" s="21">
        <f>'распределение '!U44</f>
        <v>184303.73250940704</v>
      </c>
      <c r="W21" s="21">
        <f>'распределение '!V44</f>
        <v>183214.9603451851</v>
      </c>
      <c r="X21" s="21">
        <f>'распределение '!W44</f>
        <v>187382.81074173324</v>
      </c>
      <c r="Y21" s="21">
        <f>'распределение '!X44</f>
        <v>186095.60206766688</v>
      </c>
      <c r="Z21" s="21">
        <f>'распределение '!Y44</f>
        <v>185090.69629462011</v>
      </c>
      <c r="AA21" s="21">
        <f>'распределение '!Z44</f>
        <v>189257.78933167391</v>
      </c>
      <c r="AB21" s="21">
        <f>'распределение '!AA44</f>
        <v>188019.0118988438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20.492930902194079</v>
      </c>
      <c r="N27" s="21">
        <f>'распределение '!M69</f>
        <v>20.686661513110042</v>
      </c>
      <c r="O27" s="21">
        <f>'распределение '!N69</f>
        <v>20.859582612986767</v>
      </c>
      <c r="P27" s="21">
        <f>'распределение '!O69</f>
        <v>21.025484529179888</v>
      </c>
      <c r="Q27" s="21">
        <f>'распределение '!P69</f>
        <v>21.537587837432632</v>
      </c>
      <c r="R27" s="21">
        <f>'распределение '!Q69</f>
        <v>21.940344890367403</v>
      </c>
      <c r="S27" s="21">
        <f>'распределение '!R69</f>
        <v>22.164214539252569</v>
      </c>
      <c r="T27" s="21">
        <f>'распределение '!S69</f>
        <v>22.335371519962308</v>
      </c>
      <c r="U27" s="21">
        <f>'распределение '!T69</f>
        <v>22.573243993680101</v>
      </c>
      <c r="V27" s="21">
        <f>'распределение '!U69</f>
        <v>22.813503268311695</v>
      </c>
      <c r="W27" s="21">
        <f>'распределение '!V69</f>
        <v>23.099689609001313</v>
      </c>
      <c r="X27" s="21">
        <f>'распределение '!W69</f>
        <v>23.392877967011458</v>
      </c>
      <c r="Y27" s="21">
        <f>'распределение '!X69</f>
        <v>23.534531656224466</v>
      </c>
      <c r="Z27" s="21">
        <f>'распределение '!Y69</f>
        <v>23.674661073263572</v>
      </c>
      <c r="AA27" s="21">
        <f>'распределение '!Z69</f>
        <v>23.772763411983068</v>
      </c>
      <c r="AB27" s="21">
        <f>'распределение '!AA69</f>
        <v>23.792761146337003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0.61491009033351052</v>
      </c>
      <c r="N28" s="21">
        <f>'распределение '!M70</f>
        <v>0.61307666377484005</v>
      </c>
      <c r="O28" s="21">
        <f>'распределение '!N70</f>
        <v>0.61330889442142666</v>
      </c>
      <c r="P28" s="21">
        <f>'распределение '!O70</f>
        <v>0.68327284089202167</v>
      </c>
      <c r="Q28" s="21">
        <f>'распределение '!P70</f>
        <v>0.67151215341962711</v>
      </c>
      <c r="R28" s="21">
        <f>'распределение '!Q70</f>
        <v>0.6670500819201024</v>
      </c>
      <c r="S28" s="21">
        <f>'распределение '!R70</f>
        <v>0.66538737189811248</v>
      </c>
      <c r="T28" s="21">
        <f>'распределение '!S70</f>
        <v>0.67389503410228346</v>
      </c>
      <c r="U28" s="21">
        <f>'распределение '!T70</f>
        <v>0.67507885360373476</v>
      </c>
      <c r="V28" s="21">
        <f>'распределение '!U70</f>
        <v>0.68407696413566776</v>
      </c>
      <c r="W28" s="21">
        <f>'распределение '!V70</f>
        <v>0.68465542662060253</v>
      </c>
      <c r="X28" s="21">
        <f>'распределение '!W70</f>
        <v>0.6860058859439131</v>
      </c>
      <c r="Y28" s="21">
        <f>'распределение '!X70</f>
        <v>0.71297124827889458</v>
      </c>
      <c r="Z28" s="21">
        <f>'распределение '!Y70</f>
        <v>0.74944438609866049</v>
      </c>
      <c r="AA28" s="21">
        <f>'распределение '!Z70</f>
        <v>0.75098940179485996</v>
      </c>
      <c r="AB28" s="21">
        <f>'распределение '!AA70</f>
        <v>0.74741861145910615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0.95103293948623724</v>
      </c>
      <c r="N29" s="21">
        <f>'распределение '!M71</f>
        <v>0.9436840651520233</v>
      </c>
      <c r="O29" s="21">
        <f>'распределение '!N71</f>
        <v>0.93303498464003243</v>
      </c>
      <c r="P29" s="21">
        <f>'распределение '!O71</f>
        <v>0.94054951176529633</v>
      </c>
      <c r="Q29" s="21">
        <f>'распределение '!P71</f>
        <v>0.92264540796586503</v>
      </c>
      <c r="R29" s="21">
        <f>'распределение '!Q71</f>
        <v>0.90975722552008709</v>
      </c>
      <c r="S29" s="21">
        <f>'распределение '!R71</f>
        <v>0.89563475764570377</v>
      </c>
      <c r="T29" s="21">
        <f>'распределение '!S71</f>
        <v>0.88526842631509206</v>
      </c>
      <c r="U29" s="21">
        <f>'распределение '!T71</f>
        <v>0.87696552729693844</v>
      </c>
      <c r="V29" s="21">
        <f>'распределение '!U71</f>
        <v>0.8715700626605688</v>
      </c>
      <c r="W29" s="21">
        <f>'распределение '!V71</f>
        <v>0.87177850827077275</v>
      </c>
      <c r="X29" s="21">
        <f>'распределение '!W71</f>
        <v>0.87850541962969386</v>
      </c>
      <c r="Y29" s="21">
        <f>'распределение '!X71</f>
        <v>0.88660312023658183</v>
      </c>
      <c r="Z29" s="21">
        <f>'распределение '!Y71</f>
        <v>0.87750124313673261</v>
      </c>
      <c r="AA29" s="21">
        <f>'распределение '!Z71</f>
        <v>0.86917256793297015</v>
      </c>
      <c r="AB29" s="21">
        <f>'распределение '!AA71</f>
        <v>0.86059152277650652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1.3339389907983581E-2</v>
      </c>
      <c r="N30" s="348">
        <f>'распределение '!M72</f>
        <v>1.3593769489547023E-2</v>
      </c>
      <c r="O30" s="348">
        <f>'распределение '!N72</f>
        <v>1.4368188012902749E-2</v>
      </c>
      <c r="P30" s="348">
        <f>'распределение '!O72</f>
        <v>1.572480213908015E-2</v>
      </c>
      <c r="Q30" s="348">
        <f>'распределение '!P72</f>
        <v>1.6068252282899289E-2</v>
      </c>
      <c r="R30" s="348">
        <f>'распределение '!Q72</f>
        <v>1.6915834029619138E-2</v>
      </c>
      <c r="S30" s="348">
        <f>'распределение '!R72</f>
        <v>1.7241128699513206E-2</v>
      </c>
      <c r="T30" s="348">
        <f>'распределение '!S72</f>
        <v>1.7655287858624635E-2</v>
      </c>
      <c r="U30" s="348">
        <f>'распределение '!T72</f>
        <v>1.8126609048366205E-2</v>
      </c>
      <c r="V30" s="348">
        <f>'распределение '!U72</f>
        <v>1.8683470195856051E-2</v>
      </c>
      <c r="W30" s="348">
        <f>'распределение '!V72</f>
        <v>1.9316879418331889E-2</v>
      </c>
      <c r="X30" s="348">
        <f>'распределение '!W72</f>
        <v>1.9989980966911024E-2</v>
      </c>
      <c r="Y30" s="348">
        <f>'распределение '!X72</f>
        <v>2.055249474105296E-2</v>
      </c>
      <c r="Z30" s="348">
        <f>'распределение '!Y72</f>
        <v>2.1088756579528425E-2</v>
      </c>
      <c r="AA30" s="348">
        <f>'распределение '!Z72</f>
        <v>2.1665046036523632E-2</v>
      </c>
      <c r="AB30" s="348">
        <f>'распределение '!AA72</f>
        <v>2.2134652799188748E-2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2.6137975556908121E-2</v>
      </c>
      <c r="N31" s="21">
        <f>'распределение '!M73</f>
        <v>2.6855971372257838E-2</v>
      </c>
      <c r="O31" s="21">
        <f>'распределение '!N73</f>
        <v>2.7737169008397188E-2</v>
      </c>
      <c r="P31" s="21">
        <f>'распределение '!O73</f>
        <v>3.2458839318551536E-2</v>
      </c>
      <c r="Q31" s="21">
        <f>'распределение '!P73</f>
        <v>3.2172649332450065E-2</v>
      </c>
      <c r="R31" s="21">
        <f>'распределение '!Q73</f>
        <v>3.2437981370968254E-2</v>
      </c>
      <c r="S31" s="21">
        <f>'распределение '!R73</f>
        <v>3.2902503909831536E-2</v>
      </c>
      <c r="T31" s="21">
        <f>'распределение '!S73</f>
        <v>3.3583520717443541E-2</v>
      </c>
      <c r="U31" s="21">
        <f>'распределение '!T73</f>
        <v>3.439354651758858E-2</v>
      </c>
      <c r="V31" s="21">
        <f>'распределение '!U73</f>
        <v>3.5351627579331905E-2</v>
      </c>
      <c r="W31" s="21">
        <f>'распределение '!V73</f>
        <v>3.643971967193995E-2</v>
      </c>
      <c r="X31" s="21">
        <f>'распределение '!W73</f>
        <v>3.7580720581558681E-2</v>
      </c>
      <c r="Y31" s="21">
        <f>'распределение '!X73</f>
        <v>3.8504789636588106E-2</v>
      </c>
      <c r="Z31" s="21">
        <f>'распределение '!Y73</f>
        <v>3.9417364148994383E-2</v>
      </c>
      <c r="AA31" s="21">
        <f>'распределение '!Z73</f>
        <v>4.0389828582751898E-2</v>
      </c>
      <c r="AB31" s="21">
        <f>'распределение '!AA73</f>
        <v>4.1175463804853193E-2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0.14830711899500268</v>
      </c>
      <c r="N32" s="21">
        <f>'распределение '!M74</f>
        <v>0.15899452473942347</v>
      </c>
      <c r="O32" s="21">
        <f>'распределение '!N74</f>
        <v>0.16025272310214819</v>
      </c>
      <c r="P32" s="21">
        <f>'распределение '!O74</f>
        <v>0.16690499280239468</v>
      </c>
      <c r="Q32" s="21">
        <f>'распределение '!P74</f>
        <v>0.17573638679241899</v>
      </c>
      <c r="R32" s="21">
        <f>'распределение '!Q74</f>
        <v>0.17857224278280762</v>
      </c>
      <c r="S32" s="21">
        <f>'распределение '!R74</f>
        <v>0.18230441992866184</v>
      </c>
      <c r="T32" s="21">
        <f>'распределение '!S74</f>
        <v>0.18625761530219337</v>
      </c>
      <c r="U32" s="21">
        <f>'распределение '!T74</f>
        <v>0.18782536746838971</v>
      </c>
      <c r="V32" s="21">
        <f>'распределение '!U74</f>
        <v>0.19270360020249278</v>
      </c>
      <c r="W32" s="21">
        <f>'распределение '!V74</f>
        <v>0.19809977253571717</v>
      </c>
      <c r="X32" s="21">
        <f>'распределение '!W74</f>
        <v>0.20081139737933829</v>
      </c>
      <c r="Y32" s="21">
        <f>'распределение '!X74</f>
        <v>0.20521917259008246</v>
      </c>
      <c r="Z32" s="21">
        <f>'распределение '!Y74</f>
        <v>0.20929264310797771</v>
      </c>
      <c r="AA32" s="21">
        <f>'распределение '!Z74</f>
        <v>0.21044617831926221</v>
      </c>
      <c r="AB32" s="21">
        <f>'распределение '!AA74</f>
        <v>0.21356747528088457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0.15557627128059229</v>
      </c>
      <c r="N33" s="21">
        <f>'распределение '!M75</f>
        <v>0.1598847632885784</v>
      </c>
      <c r="O33" s="21">
        <f>'распределение '!N75</f>
        <v>0.16354427391336557</v>
      </c>
      <c r="P33" s="21">
        <f>'распределение '!O75</f>
        <v>0.1786554181989766</v>
      </c>
      <c r="Q33" s="21">
        <f>'распределение '!P75</f>
        <v>0.18116439111556193</v>
      </c>
      <c r="R33" s="21">
        <f>'распределение '!Q75</f>
        <v>0.18480689025133892</v>
      </c>
      <c r="S33" s="21">
        <f>'распределение '!R75</f>
        <v>0.18537458563373888</v>
      </c>
      <c r="T33" s="21">
        <f>'распределение '!S75</f>
        <v>0.18659980130872997</v>
      </c>
      <c r="U33" s="21">
        <f>'распределение '!T75</f>
        <v>0.1932673334787964</v>
      </c>
      <c r="V33" s="21">
        <f>'распределение '!U75</f>
        <v>0.19497486989866283</v>
      </c>
      <c r="W33" s="21">
        <f>'распределение '!V75</f>
        <v>0.19746954659839094</v>
      </c>
      <c r="X33" s="21">
        <f>'распределение '!W75</f>
        <v>0.20570190501376859</v>
      </c>
      <c r="Y33" s="21">
        <f>'распределение '!X75</f>
        <v>0.20680906617208439</v>
      </c>
      <c r="Z33" s="21">
        <f>'распределение '!Y75</f>
        <v>0.20788578058138224</v>
      </c>
      <c r="AA33" s="21">
        <f>'распределение '!Z75</f>
        <v>0.21473494009491434</v>
      </c>
      <c r="AB33" s="21">
        <f>'распределение '!AA75</f>
        <v>0.21446100057823217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tabSelected="1"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28717079.224670194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22085252.12622546</v>
      </c>
      <c r="P7" s="27">
        <f>O7*(100-INDEX(vibofnepr_NORM,$A5,O$3)+(INDEX(vibofnepr_NORM,$A5,O$3)-INDEX(vibofnepr_NULL,$A5,O$3))*(1-INDEX(Expl_zatrat_fact,1,O$6)/'Лист2_прогнозные цены'!O6))*0.01+O9+O11</f>
        <v>22113296.43770016</v>
      </c>
      <c r="Q7" s="27">
        <f>P7*(100-INDEX(vibofnepr_NORM,$A5,P$3)+(INDEX(vibofnepr_NORM,$A5,P$3)-INDEX(vibofnepr_NULL,$A5,P$3))*(1-INDEX(Expl_zatrat_fact,1,P$6)/'Лист2_прогнозные цены'!P6))*0.01+P9+P11</f>
        <v>22107715.738634832</v>
      </c>
      <c r="R7" s="27">
        <f>Q7*(100-INDEX(vibofnepr_NORM,$A5,Q$3)+(INDEX(vibofnepr_NORM,$A5,Q$3)-INDEX(vibofnepr_NULL,$A5,Q$3))*(1-INDEX(Expl_zatrat_fact,1,Q$6)/'Лист2_прогнозные цены'!Q6))*0.01+Q9+Q11</f>
        <v>22074929.538484845</v>
      </c>
      <c r="S7" s="27">
        <f>R7*(100-INDEX(vibofnepr_NORM,$A5,R$3)+(INDEX(vibofnepr_NORM,$A5,R$3)-INDEX(vibofnepr_NULL,$A5,R$3))*(1-INDEX(Expl_zatrat_fact,1,R$6)/'Лист2_прогнозные цены'!R6))*0.01+R9+R11</f>
        <v>22373418.546227716</v>
      </c>
      <c r="T7" s="27">
        <f>S7*(100-INDEX(vibofnepr_NORM,$A5,S$3)+(INDEX(vibofnepr_NORM,$A5,S$3)-INDEX(vibofnepr_NULL,$A5,S$3))*(1-INDEX(Expl_zatrat_fact,1,S$6)/'Лист2_прогнозные цены'!S6))*0.01+S9+S11</f>
        <v>22519591.935817994</v>
      </c>
      <c r="U7" s="27">
        <f>T7*(100-INDEX(vibofnepr_NORM,$A5,T$3)+(INDEX(vibofnepr_NORM,$A5,T$3)-INDEX(vibofnepr_NULL,$A5,T$3))*(1-INDEX(Expl_zatrat_fact,1,T$6)/'Лист2_прогнозные цены'!T6))*0.01+T9+T11</f>
        <v>22471964.658130091</v>
      </c>
      <c r="V7" s="27">
        <f>U7*(100-INDEX(vibofnepr_NORM,$A5,U$3)+(INDEX(vibofnepr_NORM,$A5,U$3)-INDEX(vibofnepr_NULL,$A5,U$3))*(1-INDEX(Expl_zatrat_fact,1,U$6)/'Лист2_прогнозные цены'!U6))*0.01+U9+U11</f>
        <v>22332088.220348872</v>
      </c>
      <c r="W7" s="27">
        <f>V7*(100-INDEX(vibofnepr_NORM,$A5,V$3)+(INDEX(vibofnepr_NORM,$A5,V$3)-INDEX(vibofnepr_NULL,$A5,V$3))*(1-INDEX(Expl_zatrat_fact,1,V$6)/'Лист2_прогнозные цены'!V6))*0.01+V9+V11</f>
        <v>22225909.488349348</v>
      </c>
      <c r="X7" s="27">
        <f>W7*(100-INDEX(vibofnepr_NORM,$A5,W$3)+(INDEX(vibofnepr_NORM,$A5,W$3)-INDEX(vibofnepr_NULL,$A5,W$3))*(1-INDEX(Expl_zatrat_fact,1,W$6)/'Лист2_прогнозные цены'!W6))*0.01+W9+W11</f>
        <v>22083151.774679963</v>
      </c>
      <c r="Y7" s="27">
        <f>X7*(100-INDEX(vibofnepr_NORM,$A5,X$3)+(INDEX(vibofnepr_NORM,$A5,X$3)-INDEX(vibofnepr_NULL,$A5,X$3))*(1-INDEX(Expl_zatrat_fact,1,X$6)/'Лист2_прогнозные цены'!X6))*0.01+X9+X11</f>
        <v>21939969.692181401</v>
      </c>
      <c r="Z7" s="27">
        <f>Y7*(100-INDEX(vibofnepr_NORM,$A5,Y$3)+(INDEX(vibofnepr_NORM,$A5,Y$3)-INDEX(vibofnepr_NULL,$A5,Y$3))*(1-INDEX(Expl_zatrat_fact,1,Y$6)/'Лист2_прогнозные цены'!Y6))*0.01+Y9+Y11</f>
        <v>21793343.150261115</v>
      </c>
      <c r="AA7" s="27">
        <f>Z7*(100-INDEX(vibofnepr_NORM,$A5,Z$3)+(INDEX(vibofnepr_NORM,$A5,Z$3)-INDEX(vibofnepr_NULL,$A5,Z$3))*(1-INDEX(Expl_zatrat_fact,1,Z$6)/'Лист2_прогнозные цены'!Z6))*0.01+Z9+Z11</f>
        <v>21651769.12372651</v>
      </c>
      <c r="AB7" s="27">
        <f>AA7*(100-INDEX(vibofnepr_NORM,$A5,AA$3)+(INDEX(vibofnepr_NORM,$A5,AA$3)-INDEX(vibofnepr_NULL,$A5,AA$3))*(1-INDEX(Expl_zatrat_fact,1,AA$6)/'Лист2_прогнозные цены'!AA6))*0.01+AA9+AA11</f>
        <v>21543941.576669849</v>
      </c>
      <c r="AC7" s="27">
        <f>AB7*(100-INDEX(vibofnepr_NORM,$A5,AB$3)+(INDEX(vibofnepr_NORM,$A5,AB$3)-INDEX(vibofnepr_NULL,$A5,AB$3))*(1-INDEX(Expl_zatrat_fact,1,AB$6)/'Лист2_прогнозные цены'!AB6))*0.01+AB9+AB11</f>
        <v>21395487.070784759</v>
      </c>
      <c r="AD7" s="27">
        <f>AC7*(100-INDEX(vibofnepr_NORM,$A5,AC$3)+(INDEX(vibofnepr_NORM,$A5,AC$3)-INDEX(vibofnepr_NULL,$A5,AC$3))*(1-INDEX(Expl_zatrat_fact,1,AC$6)/'Лист2_прогнозные цены'!AC6))*0.01+AC9+AC11</f>
        <v>21294521.225971617</v>
      </c>
      <c r="AE7" s="27">
        <f>AD7*(100-INDEX(vibofnepr_NORM,$A5,AD$3)+(INDEX(vibofnepr_NORM,$A5,AD$3)-INDEX(vibofnepr_NULL,$A5,AD$3))*(1-INDEX(Expl_zatrat_fact,1,AD$6)/'Лист2_прогнозные цены'!AD6))*0.01+AD9+AD11</f>
        <v>21269765.201293167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4196197.9039828377</v>
      </c>
      <c r="P8" s="48">
        <f t="shared" si="1"/>
        <v>4201526.3231630307</v>
      </c>
      <c r="Q8" s="48">
        <f t="shared" si="1"/>
        <v>4200465.9903406184</v>
      </c>
      <c r="R8" s="48">
        <f t="shared" si="1"/>
        <v>4194236.6123121209</v>
      </c>
      <c r="S8" s="48">
        <f t="shared" si="1"/>
        <v>4250949.5237832656</v>
      </c>
      <c r="T8" s="48">
        <f t="shared" si="1"/>
        <v>4278722.4678054191</v>
      </c>
      <c r="U8" s="48">
        <f t="shared" si="1"/>
        <v>4269673.2850447176</v>
      </c>
      <c r="V8" s="48">
        <f t="shared" si="1"/>
        <v>4243096.7618662855</v>
      </c>
      <c r="W8" s="48">
        <f t="shared" si="1"/>
        <v>4222922.8027863763</v>
      </c>
      <c r="X8" s="48">
        <f t="shared" si="1"/>
        <v>4195798.8371891929</v>
      </c>
      <c r="Y8" s="48">
        <f t="shared" si="1"/>
        <v>4168594.2415144662</v>
      </c>
      <c r="Z8" s="48">
        <f t="shared" si="1"/>
        <v>4140735.198549612</v>
      </c>
      <c r="AA8" s="48">
        <f t="shared" si="1"/>
        <v>4113836.1335080368</v>
      </c>
      <c r="AB8" s="48">
        <f t="shared" si="1"/>
        <v>4093348.8995672716</v>
      </c>
      <c r="AC8" s="48">
        <f t="shared" si="1"/>
        <v>4065142.5434491043</v>
      </c>
      <c r="AD8" s="48">
        <f t="shared" si="1"/>
        <v>4045959.0329346075</v>
      </c>
      <c r="AE8" s="48">
        <f t="shared" si="1"/>
        <v>4041255.3882457018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148814</v>
      </c>
      <c r="O9" s="293">
        <f>'распределение '!L700</f>
        <v>185678</v>
      </c>
      <c r="P9" s="29">
        <f>'распределение '!M700</f>
        <v>197904</v>
      </c>
      <c r="Q9" s="29">
        <f>'распределение '!N700</f>
        <v>199377</v>
      </c>
      <c r="R9" s="29">
        <f>'распределение '!O700</f>
        <v>203329</v>
      </c>
      <c r="S9" s="29">
        <f>'распределение '!P700</f>
        <v>196676</v>
      </c>
      <c r="T9" s="29">
        <f>'распределение '!Q700</f>
        <v>145182</v>
      </c>
      <c r="U9" s="29">
        <f>'распределение '!R700</f>
        <v>147113</v>
      </c>
      <c r="V9" s="29">
        <f>'распределение '!S700</f>
        <v>145310</v>
      </c>
      <c r="W9" s="29">
        <f>'распределение '!T700</f>
        <v>148995</v>
      </c>
      <c r="X9" s="29">
        <f>'распределение '!U700</f>
        <v>151366</v>
      </c>
      <c r="Y9" s="29">
        <f>'распределение '!V700</f>
        <v>151501</v>
      </c>
      <c r="Z9" s="29">
        <f>'распределение '!W700</f>
        <v>152264</v>
      </c>
      <c r="AA9" s="29">
        <f>'распределение '!X700</f>
        <v>153958</v>
      </c>
      <c r="AB9" s="29">
        <f>'распределение '!Y700</f>
        <v>155146</v>
      </c>
      <c r="AC9" s="29">
        <f>'распределение '!Z700</f>
        <v>156434</v>
      </c>
      <c r="AD9" s="29">
        <f>'распределение '!AA700</f>
        <v>156850</v>
      </c>
      <c r="AE9" s="29">
        <f>'распределение '!AB700</f>
        <v>158220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4042308.1552694682</v>
      </c>
      <c r="P10" s="77">
        <f t="shared" si="2"/>
        <v>4047441.1620531436</v>
      </c>
      <c r="Q10" s="77">
        <f t="shared" si="2"/>
        <v>4046419.7154690176</v>
      </c>
      <c r="R10" s="77">
        <f t="shared" si="2"/>
        <v>4040418.7912554694</v>
      </c>
      <c r="S10" s="77">
        <f t="shared" si="2"/>
        <v>4095051.8352144524</v>
      </c>
      <c r="T10" s="77">
        <f t="shared" si="2"/>
        <v>4121806.2449647728</v>
      </c>
      <c r="U10" s="77">
        <f t="shared" si="2"/>
        <v>4113088.928453702</v>
      </c>
      <c r="V10" s="77">
        <f t="shared" si="2"/>
        <v>4087487.0624690424</v>
      </c>
      <c r="W10" s="77">
        <f t="shared" si="2"/>
        <v>4068052.9554086043</v>
      </c>
      <c r="X10" s="77">
        <f t="shared" si="2"/>
        <v>4041923.7236979939</v>
      </c>
      <c r="Y10" s="77">
        <f t="shared" si="2"/>
        <v>4015716.8189063063</v>
      </c>
      <c r="Z10" s="77">
        <f t="shared" si="2"/>
        <v>3988879.4677728089</v>
      </c>
      <c r="AA10" s="77">
        <f t="shared" si="2"/>
        <v>3962966.8887012945</v>
      </c>
      <c r="AB10" s="77">
        <f t="shared" si="2"/>
        <v>3943230.9957018094</v>
      </c>
      <c r="AC10" s="77">
        <f t="shared" si="2"/>
        <v>3916059.0686440594</v>
      </c>
      <c r="AD10" s="77">
        <f t="shared" si="2"/>
        <v>3919640.8552350784</v>
      </c>
      <c r="AE10" s="77">
        <f t="shared" si="2"/>
        <v>3937244.9153947774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53456.593793053406</v>
      </c>
      <c r="P14" s="27">
        <f>O14*(100-INDEX(vibofnepr_NORM,$A12,O$3)+(INDEX(vibofnepr_NORM,$A12,O$3)-INDEX(vibofnepr_NULL,$A12,O$3))*(1-INDEX(Expl_zatrat_fact,2,O$6)/'Лист2_прогнозные цены'!O14))*0.01+O17</f>
        <v>53868.5941392401</v>
      </c>
      <c r="Q14" s="27">
        <f>P14*(100-INDEX(vibofnepr_NORM,$A12,P$3)+(INDEX(vibofnepr_NORM,$A12,P$3)-INDEX(vibofnepr_NULL,$A12,P$3))*(1-INDEX(Expl_zatrat_fact,2,P$6)/'Лист2_прогнозные цены'!P14))*0.01+P17</f>
        <v>54115.310299274577</v>
      </c>
      <c r="R14" s="27">
        <f>Q14*(100-INDEX(vibofnepr_NORM,$A12,Q$3)+(INDEX(vibofnepr_NORM,$A12,Q$3)-INDEX(vibofnepr_NULL,$A12,Q$3))*(1-INDEX(Expl_zatrat_fact,2,Q$6)/'Лист2_прогнозные цены'!Q14))*0.01+Q17</f>
        <v>54192.920918382646</v>
      </c>
      <c r="S14" s="27">
        <f>R14*(100-INDEX(vibofnepr_NORM,$A12,R$3)+(INDEX(vibofnepr_NORM,$A12,R$3)-INDEX(vibofnepr_NULL,$A12,R$3))*(1-INDEX(Expl_zatrat_fact,2,R$6)/'Лист2_прогнозные цены'!R14))*0.01+R17</f>
        <v>53092.903568348614</v>
      </c>
      <c r="T14" s="27">
        <f>S14*(100-INDEX(vibofnepr_NORM,$A12,S$3)+(INDEX(vibofnepr_NORM,$A12,S$3)-INDEX(vibofnepr_NULL,$A12,S$3))*(1-INDEX(Expl_zatrat_fact,2,S$6)/'Лист2_прогнозные цены'!S14))*0.01+S17</f>
        <v>52327.523291331738</v>
      </c>
      <c r="U14" s="27">
        <f>T14*(100-INDEX(vibofnepr_NORM,$A12,T$3)+(INDEX(vibofnepr_NORM,$A12,T$3)-INDEX(vibofnepr_NULL,$A12,T$3))*(1-INDEX(Expl_zatrat_fact,2,T$6)/'Лист2_прогнозные цены'!T14))*0.01+T17</f>
        <v>51634.585218809734</v>
      </c>
      <c r="V14" s="27">
        <f>U14*(100-INDEX(vibofnepr_NORM,$A12,U$3)+(INDEX(vibofnepr_NORM,$A12,U$3)-INDEX(vibofnepr_NULL,$A12,U$3))*(1-INDEX(Expl_zatrat_fact,2,U$6)/'Лист2_прогнозные цены'!U14))*0.01+U17</f>
        <v>50990.990937693146</v>
      </c>
      <c r="W14" s="27">
        <f>V14*(100-INDEX(vibofnepr_NORM,$A12,V$3)+(INDEX(vibofnepr_NORM,$A12,V$3)-INDEX(vibofnepr_NULL,$A12,V$3))*(1-INDEX(Expl_zatrat_fact,2,V$6)/'Лист2_прогнозные цены'!V14))*0.01+V17</f>
        <v>50316.834004587261</v>
      </c>
      <c r="X14" s="27">
        <f>W14*(100-INDEX(vibofnepr_NORM,$A12,W$3)+(INDEX(vibofnepr_NORM,$A12,W$3)-INDEX(vibofnepr_NULL,$A12,W$3))*(1-INDEX(Expl_zatrat_fact,2,W$6)/'Лист2_прогнозные цены'!W14))*0.01+W17</f>
        <v>49680.782364385523</v>
      </c>
      <c r="Y14" s="27">
        <f>X14*(100-INDEX(vibofnepr_NORM,$A12,X$3)+(INDEX(vibofnepr_NORM,$A12,X$3)-INDEX(vibofnepr_NULL,$A12,X$3))*(1-INDEX(Expl_zatrat_fact,2,X$6)/'Лист2_прогнозные цены'!X14))*0.01+X17</f>
        <v>49076.853069946999</v>
      </c>
      <c r="Z14" s="27">
        <f>Y14*(100-INDEX(vibofnepr_NORM,$A12,Y$3)+(INDEX(vibofnepr_NORM,$A12,Y$3)-INDEX(vibofnepr_NULL,$A12,Y$3))*(1-INDEX(Expl_zatrat_fact,2,Y$6)/'Лист2_прогнозные цены'!Y14))*0.01+Y17</f>
        <v>48583.306410946083</v>
      </c>
      <c r="AA14" s="27">
        <f>Z14*(100-INDEX(vibofnepr_NORM,$A12,Z$3)+(INDEX(vibofnepr_NORM,$A12,Z$3)-INDEX(vibofnepr_NULL,$A12,Z$3))*(1-INDEX(Expl_zatrat_fact,2,Z$6)/'Лист2_прогнозные цены'!Z14))*0.01+Z17</f>
        <v>47980.929137948369</v>
      </c>
      <c r="AB14" s="27">
        <f>AA14*(100-INDEX(vibofnepr_NORM,$A12,AA$3)+(INDEX(vibofnepr_NORM,$A12,AA$3)-INDEX(vibofnepr_NULL,$A12,AA$3))*(1-INDEX(Expl_zatrat_fact,2,AA$6)/'Лист2_прогнозные цены'!AA14))*0.01+AA17</f>
        <v>47070.018864839178</v>
      </c>
      <c r="AC14" s="27">
        <f>AB14*(100-INDEX(vibofnepr_NORM,$A12,AB$3)+(INDEX(vibofnepr_NORM,$A12,AB$3)-INDEX(vibofnepr_NULL,$A12,AB$3))*(1-INDEX(Expl_zatrat_fact,2,AB$6)/'Лист2_прогнозные цены'!AB14))*0.01+AB17</f>
        <v>46152.499964802002</v>
      </c>
      <c r="AD14" s="27">
        <f>AC14*(100-INDEX(vibofnepr_NORM,$A12,AC$3)+(INDEX(vibofnepr_NORM,$A12,AC$3)-INDEX(vibofnepr_NULL,$A12,AC$3))*(1-INDEX(Expl_zatrat_fact,2,AC$6)/'Лист2_прогнозные цены'!AC14))*0.01+AC17</f>
        <v>45340.049218866079</v>
      </c>
      <c r="AE14" s="27">
        <f>AD14*(100-INDEX(vibofnepr_NORM,$A12,AD$3)+(INDEX(vibofnepr_NORM,$A12,AD$3)-INDEX(vibofnepr_NULL,$A12,AD$3))*(1-INDEX(Expl_zatrat_fact,2,AD$6)/'Лист2_прогнозные цены'!AD14))*0.01+AD17</f>
        <v>44597.502894620382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10156.752820680147</v>
      </c>
      <c r="P15" s="21">
        <f t="shared" si="4"/>
        <v>10235.03288645562</v>
      </c>
      <c r="Q15" s="21">
        <f t="shared" si="4"/>
        <v>10281.908956862169</v>
      </c>
      <c r="R15" s="21">
        <f t="shared" si="4"/>
        <v>10296.654974492703</v>
      </c>
      <c r="S15" s="21">
        <f t="shared" si="4"/>
        <v>10087.651677986238</v>
      </c>
      <c r="T15" s="21">
        <f t="shared" si="4"/>
        <v>9942.2294253530308</v>
      </c>
      <c r="U15" s="21">
        <f t="shared" si="4"/>
        <v>9810.5711915738502</v>
      </c>
      <c r="V15" s="21">
        <f t="shared" si="4"/>
        <v>9688.2882781616972</v>
      </c>
      <c r="W15" s="21">
        <f t="shared" si="4"/>
        <v>9560.1984608715793</v>
      </c>
      <c r="X15" s="21">
        <f t="shared" si="4"/>
        <v>9439.3486492332486</v>
      </c>
      <c r="Y15" s="21">
        <f t="shared" si="4"/>
        <v>9324.6020832899303</v>
      </c>
      <c r="Z15" s="21">
        <f t="shared" si="4"/>
        <v>9230.828218079756</v>
      </c>
      <c r="AA15" s="21">
        <f t="shared" si="4"/>
        <v>9116.3765362101894</v>
      </c>
      <c r="AB15" s="21">
        <f t="shared" si="4"/>
        <v>8943.303584319443</v>
      </c>
      <c r="AC15" s="21">
        <f t="shared" si="4"/>
        <v>8768.9749933123803</v>
      </c>
      <c r="AD15" s="21">
        <f t="shared" si="4"/>
        <v>8614.609351584555</v>
      </c>
      <c r="AE15" s="21">
        <f t="shared" si="4"/>
        <v>8473.5255499778723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740799.36516459123</v>
      </c>
      <c r="P16" s="21">
        <f t="shared" si="5"/>
        <v>746508.84968738479</v>
      </c>
      <c r="Q16" s="21">
        <f t="shared" si="5"/>
        <v>749927.83248746616</v>
      </c>
      <c r="R16" s="21">
        <f t="shared" si="5"/>
        <v>751003.35738132417</v>
      </c>
      <c r="S16" s="21">
        <f t="shared" si="5"/>
        <v>735759.36039696808</v>
      </c>
      <c r="T16" s="21">
        <f t="shared" si="5"/>
        <v>725152.75075179315</v>
      </c>
      <c r="U16" s="21">
        <f t="shared" si="5"/>
        <v>715550.04231492709</v>
      </c>
      <c r="V16" s="21">
        <f t="shared" si="5"/>
        <v>706631.13819020009</v>
      </c>
      <c r="W16" s="21">
        <f t="shared" si="5"/>
        <v>697288.69804147794</v>
      </c>
      <c r="X16" s="21">
        <f t="shared" si="5"/>
        <v>688474.31953660259</v>
      </c>
      <c r="Y16" s="21">
        <f t="shared" si="5"/>
        <v>680105.09123043064</v>
      </c>
      <c r="Z16" s="21">
        <f t="shared" si="5"/>
        <v>673265.54112586542</v>
      </c>
      <c r="AA16" s="21">
        <f t="shared" si="5"/>
        <v>664917.82067151286</v>
      </c>
      <c r="AB16" s="21">
        <f t="shared" si="5"/>
        <v>652294.46208915417</v>
      </c>
      <c r="AC16" s="21">
        <f t="shared" si="5"/>
        <v>639579.5214158789</v>
      </c>
      <c r="AD16" s="21">
        <f t="shared" si="5"/>
        <v>631877.14283256512</v>
      </c>
      <c r="AE16" s="21">
        <f>AE14*INDEX(TrudZa,$A$12,AE$3)*INDEX(BazZpNS,2,2)*INDEX(CumIndFZP,$A$12,AE$3)</f>
        <v>625046.80600264121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1339</v>
      </c>
      <c r="O17" s="77">
        <f t="shared" si="6"/>
        <v>1498</v>
      </c>
      <c r="P17" s="77">
        <f t="shared" si="6"/>
        <v>1390</v>
      </c>
      <c r="Q17" s="77">
        <f t="shared" si="6"/>
        <v>1262</v>
      </c>
      <c r="R17" s="77">
        <f t="shared" si="6"/>
        <v>97</v>
      </c>
      <c r="S17" s="77">
        <f t="shared" si="6"/>
        <v>396</v>
      </c>
      <c r="T17" s="77">
        <f t="shared" si="6"/>
        <v>501</v>
      </c>
      <c r="U17" s="77">
        <f t="shared" si="6"/>
        <v>541</v>
      </c>
      <c r="V17" s="77">
        <f t="shared" si="6"/>
        <v>508</v>
      </c>
      <c r="W17" s="77">
        <f t="shared" si="6"/>
        <v>531</v>
      </c>
      <c r="X17" s="77">
        <f t="shared" si="6"/>
        <v>555</v>
      </c>
      <c r="Y17" s="77">
        <f t="shared" si="6"/>
        <v>655</v>
      </c>
      <c r="Z17" s="77">
        <f t="shared" si="6"/>
        <v>526</v>
      </c>
      <c r="AA17" s="77">
        <f t="shared" si="6"/>
        <v>188</v>
      </c>
      <c r="AB17" s="77">
        <f t="shared" si="6"/>
        <v>181</v>
      </c>
      <c r="AC17" s="77">
        <f t="shared" si="6"/>
        <v>273</v>
      </c>
      <c r="AD17" s="77">
        <f t="shared" si="6"/>
        <v>328</v>
      </c>
      <c r="AE17" s="77">
        <f t="shared" si="6"/>
        <v>218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200263.84327754096</v>
      </c>
      <c r="P18" s="27">
        <f t="shared" si="7"/>
        <v>201807.31559600635</v>
      </c>
      <c r="Q18" s="27">
        <f t="shared" si="7"/>
        <v>202731.58560465029</v>
      </c>
      <c r="R18" s="27">
        <f t="shared" si="7"/>
        <v>203022.33740454796</v>
      </c>
      <c r="S18" s="27">
        <f t="shared" si="7"/>
        <v>198901.35463032534</v>
      </c>
      <c r="T18" s="27">
        <f t="shared" si="7"/>
        <v>196034.01900401112</v>
      </c>
      <c r="U18" s="27">
        <f t="shared" si="7"/>
        <v>193438.07280336448</v>
      </c>
      <c r="V18" s="27">
        <f t="shared" si="7"/>
        <v>191026.98270011513</v>
      </c>
      <c r="W18" s="27">
        <f t="shared" si="7"/>
        <v>188501.3960733531</v>
      </c>
      <c r="X18" s="27">
        <f t="shared" si="7"/>
        <v>186118.56288194357</v>
      </c>
      <c r="Y18" s="27">
        <f t="shared" si="7"/>
        <v>183856.06927749945</v>
      </c>
      <c r="Z18" s="27">
        <f t="shared" si="7"/>
        <v>182007.10091354136</v>
      </c>
      <c r="AA18" s="27">
        <f t="shared" si="7"/>
        <v>179750.42162977371</v>
      </c>
      <c r="AB18" s="27">
        <f t="shared" si="7"/>
        <v>176337.8885963363</v>
      </c>
      <c r="AC18" s="27">
        <f t="shared" si="7"/>
        <v>172900.59773727853</v>
      </c>
      <c r="AD18" s="27">
        <f t="shared" si="7"/>
        <v>171010.66767054395</v>
      </c>
      <c r="AE18" s="27">
        <f t="shared" si="7"/>
        <v>169352.53778056541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200263.84327754096</v>
      </c>
      <c r="P19" s="21">
        <f t="shared" si="8"/>
        <v>201807.31559600635</v>
      </c>
      <c r="Q19" s="21">
        <f t="shared" si="8"/>
        <v>202731.58560465029</v>
      </c>
      <c r="R19" s="21">
        <f t="shared" si="8"/>
        <v>203022.33740454796</v>
      </c>
      <c r="S19" s="21">
        <f t="shared" si="8"/>
        <v>198901.35463032534</v>
      </c>
      <c r="T19" s="21">
        <f t="shared" si="8"/>
        <v>196034.01900401112</v>
      </c>
      <c r="U19" s="21">
        <f t="shared" si="8"/>
        <v>193438.07280336448</v>
      </c>
      <c r="V19" s="21">
        <f t="shared" si="8"/>
        <v>191026.98270011513</v>
      </c>
      <c r="W19" s="21">
        <f t="shared" si="8"/>
        <v>188501.3960733531</v>
      </c>
      <c r="X19" s="21">
        <f t="shared" si="8"/>
        <v>186118.56288194357</v>
      </c>
      <c r="Y19" s="21">
        <f t="shared" si="8"/>
        <v>183856.06927749945</v>
      </c>
      <c r="Z19" s="21">
        <f t="shared" si="8"/>
        <v>182007.10091354136</v>
      </c>
      <c r="AA19" s="21">
        <f t="shared" si="8"/>
        <v>179750.42162977371</v>
      </c>
      <c r="AB19" s="21">
        <f t="shared" si="8"/>
        <v>176337.8885963363</v>
      </c>
      <c r="AC19" s="21">
        <f t="shared" si="8"/>
        <v>172900.59773727853</v>
      </c>
      <c r="AD19" s="21">
        <f t="shared" si="8"/>
        <v>171010.66767054395</v>
      </c>
      <c r="AE19" s="21">
        <f t="shared" si="8"/>
        <v>169352.53778056541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1.101929945359595</v>
      </c>
      <c r="P20" s="21">
        <f t="shared" si="9"/>
        <v>1.1104227333722243</v>
      </c>
      <c r="Q20" s="21">
        <f t="shared" si="9"/>
        <v>1.1155084282408234</v>
      </c>
      <c r="R20" s="21">
        <f t="shared" si="9"/>
        <v>1.1171082582936724</v>
      </c>
      <c r="S20" s="21">
        <f t="shared" si="9"/>
        <v>1.0944330002495446</v>
      </c>
      <c r="T20" s="21">
        <f t="shared" si="9"/>
        <v>1.0786557988420333</v>
      </c>
      <c r="U20" s="21">
        <f t="shared" si="9"/>
        <v>1.0643718881359425</v>
      </c>
      <c r="V20" s="21">
        <f t="shared" si="9"/>
        <v>1.0511051279347583</v>
      </c>
      <c r="W20" s="21">
        <f t="shared" si="9"/>
        <v>1.0372083631065119</v>
      </c>
      <c r="X20" s="21">
        <f t="shared" si="9"/>
        <v>1.0240970834794052</v>
      </c>
      <c r="Y20" s="21">
        <f t="shared" si="9"/>
        <v>1.0116479592984293</v>
      </c>
      <c r="Z20" s="21">
        <f t="shared" si="9"/>
        <v>1.0014742126304184</v>
      </c>
      <c r="AA20" s="21">
        <f t="shared" si="9"/>
        <v>0.9890570811145214</v>
      </c>
      <c r="AB20" s="21">
        <f t="shared" si="9"/>
        <v>0.97027999046485225</v>
      </c>
      <c r="AC20" s="21">
        <f t="shared" si="9"/>
        <v>0.95136667258121743</v>
      </c>
      <c r="AD20" s="21">
        <f t="shared" si="9"/>
        <v>0.93461918190602822</v>
      </c>
      <c r="AE20" s="21">
        <f t="shared" si="9"/>
        <v>0.91931266923014276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151864.7439089203</v>
      </c>
      <c r="P24" s="21">
        <f>O24*(100-INDEX(vibofnepr_NORM,$A22,O$3)+(INDEX(vibofnepr_NORM,$A22,O$3)-INDEX(vibofnepr_NULL,$A22,O$3))*(1-INDEX(Expl_zatrat_fact,3,O$3)/'Лист2_прогнозные цены'!O23))*0.01+O28</f>
        <v>151587.7461216301</v>
      </c>
      <c r="Q24" s="21">
        <f>P24*(100-INDEX(vibofnepr_NORM,$A22,P$3)+(INDEX(vibofnepr_NORM,$A22,P$3)-INDEX(vibofnepr_NULL,$A22,P$3))*(1-INDEX(Expl_zatrat_fact,3,P$3)/'Лист2_прогнозные цены'!P23))*0.01+P28</f>
        <v>150921.20787047915</v>
      </c>
      <c r="R24" s="21">
        <f>Q24*(100-INDEX(vibofnepr_NORM,$A22,Q$3)+(INDEX(vibofnepr_NORM,$A22,Q$3)-INDEX(vibofnepr_NULL,$A22,Q$3))*(1-INDEX(Expl_zatrat_fact,3,Q$3)/'Лист2_прогнозные цены'!Q23))*0.01+Q28</f>
        <v>150094.52162555506</v>
      </c>
      <c r="S24" s="21">
        <f>R24*(100-INDEX(vibofnepr_NORM,$A22,R$3)+(INDEX(vibofnepr_NORM,$A22,R$3)-INDEX(vibofnepr_NULL,$A22,R$3))*(1-INDEX(Expl_zatrat_fact,3,R$3)/'Лист2_прогнозные цены'!R23))*0.01+R28</f>
        <v>149521.21862040015</v>
      </c>
      <c r="T24" s="21">
        <f>S24*(100-INDEX(vibofnepr_NORM,$A22,S$3)+(INDEX(vibofnepr_NORM,$A22,S$3)-INDEX(vibofnepr_NULL,$A22,S$3))*(1-INDEX(Expl_zatrat_fact,3,S$3)/'Лист2_прогнозные цены'!S23))*0.01+S28</f>
        <v>149311.96503184011</v>
      </c>
      <c r="U24" s="21">
        <f>T24*(100-INDEX(vibofnepr_NORM,$A22,T$3)+(INDEX(vibofnepr_NORM,$A22,T$3)-INDEX(vibofnepr_NULL,$A22,T$3))*(1-INDEX(Expl_zatrat_fact,3,T$3)/'Лист2_прогнозные цены'!T23))*0.01+T28</f>
        <v>148200.88863759709</v>
      </c>
      <c r="V24" s="21">
        <f>U24*(100-INDEX(vibofnepr_NORM,$A22,U$3)+(INDEX(vibofnepr_NORM,$A22,U$3)-INDEX(vibofnepr_NULL,$A22,U$3))*(1-INDEX(Expl_zatrat_fact,3,U$3)/'Лист2_прогнозные цены'!U23))*0.01+U28</f>
        <v>147071.32102191341</v>
      </c>
      <c r="W24" s="21">
        <f>V24*(100-INDEX(vibofnepr_NORM,$A22,V$3)+(INDEX(vibofnepr_NORM,$A22,V$3)-INDEX(vibofnepr_NULL,$A22,V$3))*(1-INDEX(Expl_zatrat_fact,3,V$3)/'Лист2_прогнозные цены'!V23))*0.01+V28</f>
        <v>145906.57929434802</v>
      </c>
      <c r="X24" s="21">
        <f>W24*(100-INDEX(vibofnepr_NORM,$A22,W$3)+(INDEX(vibofnepr_NORM,$A22,W$3)-INDEX(vibofnepr_NULL,$A22,W$3))*(1-INDEX(Expl_zatrat_fact,3,W$3)/'Лист2_прогнозные цены'!W23))*0.01+W28</f>
        <v>144777.89647367978</v>
      </c>
      <c r="Y24" s="21">
        <f>X24*(100-INDEX(vibofnepr_NORM,$A22,X$3)+(INDEX(vibofnepr_NORM,$A22,X$3)-INDEX(vibofnepr_NULL,$A22,X$3))*(1-INDEX(Expl_zatrat_fact,3,X$3)/'Лист2_прогнозные цены'!X23))*0.01+X28</f>
        <v>143604.07117437248</v>
      </c>
      <c r="Z24" s="21">
        <f>Y24*(100-INDEX(vibofnepr_NORM,$A22,Y$3)+(INDEX(vibofnepr_NORM,$A22,Y$3)-INDEX(vibofnepr_NULL,$A22,Y$3))*(1-INDEX(Expl_zatrat_fact,3,Y$3)/'Лист2_прогнозные цены'!Y23))*0.01+Y28</f>
        <v>142258.1862346463</v>
      </c>
      <c r="AA24" s="21">
        <f>Z24*(100-INDEX(vibofnepr_NORM,$A22,Z$3)+(INDEX(vibofnepr_NORM,$A22,Z$3)-INDEX(vibofnepr_NULL,$A22,Z$3))*(1-INDEX(Expl_zatrat_fact,3,Z$3)/'Лист2_прогнозные цены'!Z23))*0.01+Z28</f>
        <v>140654.94795990791</v>
      </c>
      <c r="AB24" s="21">
        <f>AA24*(100-INDEX(vibofnepr_NORM,$A22,AA$3)+(INDEX(vibofnepr_NORM,$A22,AA$3)-INDEX(vibofnepr_NULL,$A22,AA$3))*(1-INDEX(Expl_zatrat_fact,3,AA$3)/'Лист2_прогнозные цены'!AA23))*0.01+AA28</f>
        <v>139101.81778454216</v>
      </c>
      <c r="AC24" s="21">
        <f>AB24*(100-INDEX(vibofnepr_NORM,$A22,AB$3)+(INDEX(vibofnepr_NORM,$A22,AB$3)-INDEX(vibofnepr_NULL,$A22,AB$3))*(1-INDEX(Expl_zatrat_fact,3,AB$3)/'Лист2_прогнозные цены'!AB23))*0.01+AB28</f>
        <v>137635.19488518874</v>
      </c>
      <c r="AD24" s="21">
        <f>AC24*(100-INDEX(vibofnepr_NORM,$A22,AC$3)+(INDEX(vibofnepr_NORM,$A22,AC$3)-INDEX(vibofnepr_NULL,$A22,AC$3))*(1-INDEX(Expl_zatrat_fact,3,AC$3)/'Лист2_прогнозные цены'!AC23))*0.01+AC28</f>
        <v>136216.25995562147</v>
      </c>
      <c r="AE24" s="21">
        <f>AD24*(100-INDEX(vibofnepr_NORM,$A22,AD$3)+(INDEX(vibofnepr_NORM,$A22,AD$3)-INDEX(vibofnepr_NULL,$A22,AD$3))*(1-INDEX(Expl_zatrat_fact,3,AD$3)/'Лист2_прогнозные цены'!AD23))*0.01+AD28</f>
        <v>134845.616955426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4707807.0611765292</v>
      </c>
      <c r="P26" s="21">
        <f t="shared" si="10"/>
        <v>4699220.1297705332</v>
      </c>
      <c r="Q26" s="21">
        <f t="shared" si="10"/>
        <v>4678557.443984854</v>
      </c>
      <c r="R26" s="21">
        <f t="shared" si="10"/>
        <v>4652930.1703922069</v>
      </c>
      <c r="S26" s="21">
        <f t="shared" si="10"/>
        <v>4635157.7772324048</v>
      </c>
      <c r="T26" s="21">
        <f t="shared" si="10"/>
        <v>4628670.9159870436</v>
      </c>
      <c r="U26" s="21">
        <f t="shared" si="10"/>
        <v>4594227.5477655102</v>
      </c>
      <c r="V26" s="21">
        <f t="shared" si="10"/>
        <v>4559210.9516793154</v>
      </c>
      <c r="W26" s="21">
        <f t="shared" si="10"/>
        <v>4523103.9581247885</v>
      </c>
      <c r="X26" s="21">
        <f t="shared" si="10"/>
        <v>4488114.7906840732</v>
      </c>
      <c r="Y26" s="21">
        <f t="shared" si="10"/>
        <v>4451726.2064055465</v>
      </c>
      <c r="Z26" s="21">
        <f t="shared" si="10"/>
        <v>4410003.7732740352</v>
      </c>
      <c r="AA26" s="21">
        <f t="shared" si="10"/>
        <v>4360303.3867571447</v>
      </c>
      <c r="AB26" s="21">
        <f t="shared" si="10"/>
        <v>4312156.3513208069</v>
      </c>
      <c r="AC26" s="21">
        <f t="shared" si="10"/>
        <v>4266691.0414408511</v>
      </c>
      <c r="AD26" s="21">
        <f t="shared" si="10"/>
        <v>4222704.0586242657</v>
      </c>
      <c r="AE26" s="21">
        <f t="shared" si="10"/>
        <v>4180214.1256182059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1824793.1597676419</v>
      </c>
      <c r="P27" s="27">
        <f t="shared" si="11"/>
        <v>1821464.7791671974</v>
      </c>
      <c r="Q27" s="27">
        <f t="shared" si="11"/>
        <v>1813455.7152454671</v>
      </c>
      <c r="R27" s="27">
        <f t="shared" si="11"/>
        <v>1803522.3273755594</v>
      </c>
      <c r="S27" s="27">
        <f t="shared" si="11"/>
        <v>1796633.5698183193</v>
      </c>
      <c r="T27" s="27">
        <f t="shared" si="11"/>
        <v>1794119.1974417376</v>
      </c>
      <c r="U27" s="27">
        <f t="shared" si="11"/>
        <v>1780768.6030114074</v>
      </c>
      <c r="V27" s="27">
        <f t="shared" si="11"/>
        <v>1767195.8197205677</v>
      </c>
      <c r="W27" s="27">
        <f t="shared" si="11"/>
        <v>1753200.3874520229</v>
      </c>
      <c r="X27" s="27">
        <f t="shared" si="11"/>
        <v>1739638.2357788344</v>
      </c>
      <c r="Y27" s="27">
        <f t="shared" si="11"/>
        <v>1725533.656125885</v>
      </c>
      <c r="Z27" s="27">
        <f t="shared" si="11"/>
        <v>1709361.6232456297</v>
      </c>
      <c r="AA27" s="27">
        <f t="shared" si="11"/>
        <v>1690097.2557438819</v>
      </c>
      <c r="AB27" s="27">
        <f t="shared" si="11"/>
        <v>1671434.9826758425</v>
      </c>
      <c r="AC27" s="27">
        <f t="shared" si="11"/>
        <v>1653812.1732876161</v>
      </c>
      <c r="AD27" s="27">
        <f t="shared" si="11"/>
        <v>1647880.0095214113</v>
      </c>
      <c r="AE27" s="27">
        <f t="shared" si="11"/>
        <v>1642379.1364542043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3900</v>
      </c>
      <c r="O28" s="126">
        <f t="shared" si="12"/>
        <v>2890</v>
      </c>
      <c r="P28" s="15">
        <f t="shared" si="12"/>
        <v>2622</v>
      </c>
      <c r="Q28" s="15">
        <f t="shared" si="12"/>
        <v>2532</v>
      </c>
      <c r="R28" s="15">
        <f t="shared" si="12"/>
        <v>2736</v>
      </c>
      <c r="S28" s="15">
        <f t="shared" si="12"/>
        <v>3110</v>
      </c>
      <c r="T28" s="15">
        <f t="shared" si="12"/>
        <v>2335</v>
      </c>
      <c r="U28" s="15">
        <f t="shared" si="12"/>
        <v>2319</v>
      </c>
      <c r="V28" s="15">
        <f t="shared" si="12"/>
        <v>2277</v>
      </c>
      <c r="W28" s="15">
        <f t="shared" si="12"/>
        <v>2294</v>
      </c>
      <c r="X28" s="15">
        <f t="shared" si="12"/>
        <v>2226</v>
      </c>
      <c r="Y28" s="15">
        <f t="shared" si="12"/>
        <v>2030</v>
      </c>
      <c r="Z28" s="15">
        <f t="shared" si="12"/>
        <v>1750</v>
      </c>
      <c r="AA28" s="15">
        <f t="shared" si="12"/>
        <v>1774</v>
      </c>
      <c r="AB28" s="15">
        <f t="shared" si="12"/>
        <v>1832</v>
      </c>
      <c r="AC28" s="15">
        <f t="shared" si="12"/>
        <v>1854</v>
      </c>
      <c r="AD28" s="15">
        <f t="shared" si="12"/>
        <v>1875</v>
      </c>
      <c r="AE28" s="15">
        <f t="shared" si="12"/>
        <v>1950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697261.00919885654</v>
      </c>
      <c r="P29" s="27">
        <f t="shared" si="13"/>
        <v>695989.22121343948</v>
      </c>
      <c r="Q29" s="27">
        <f t="shared" si="13"/>
        <v>692928.92478317732</v>
      </c>
      <c r="R29" s="27">
        <f t="shared" si="13"/>
        <v>689133.33621805068</v>
      </c>
      <c r="S29" s="27">
        <f t="shared" si="13"/>
        <v>686501.11348048889</v>
      </c>
      <c r="T29" s="27">
        <f t="shared" si="13"/>
        <v>685540.36140214372</v>
      </c>
      <c r="U29" s="27">
        <f t="shared" si="13"/>
        <v>680439.04408512672</v>
      </c>
      <c r="V29" s="27">
        <f t="shared" si="13"/>
        <v>675252.82748608314</v>
      </c>
      <c r="W29" s="27">
        <f t="shared" si="13"/>
        <v>669905.11496562255</v>
      </c>
      <c r="X29" s="27">
        <f t="shared" si="13"/>
        <v>664722.96075162978</v>
      </c>
      <c r="Y29" s="27">
        <f t="shared" si="13"/>
        <v>659333.54256442352</v>
      </c>
      <c r="Z29" s="27">
        <f t="shared" si="13"/>
        <v>653154.14195316751</v>
      </c>
      <c r="AA29" s="27">
        <f t="shared" si="13"/>
        <v>645793.14750075678</v>
      </c>
      <c r="AB29" s="27">
        <f t="shared" si="13"/>
        <v>638662.21582024638</v>
      </c>
      <c r="AC29" s="27">
        <f t="shared" si="13"/>
        <v>631928.46750845516</v>
      </c>
      <c r="AD29" s="27">
        <f t="shared" si="13"/>
        <v>630015.77095050283</v>
      </c>
      <c r="AE29" s="27">
        <f t="shared" si="13"/>
        <v>628265.70725394227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697261.00919885654</v>
      </c>
      <c r="P30" s="21">
        <f t="shared" si="14"/>
        <v>695989.22121343948</v>
      </c>
      <c r="Q30" s="21">
        <f t="shared" si="14"/>
        <v>692928.92478317732</v>
      </c>
      <c r="R30" s="21">
        <f t="shared" si="14"/>
        <v>689133.33621805068</v>
      </c>
      <c r="S30" s="21">
        <f t="shared" si="14"/>
        <v>686501.11348048889</v>
      </c>
      <c r="T30" s="21">
        <f t="shared" si="14"/>
        <v>685540.36140214372</v>
      </c>
      <c r="U30" s="21">
        <f t="shared" si="14"/>
        <v>680439.04408512672</v>
      </c>
      <c r="V30" s="21">
        <f t="shared" si="14"/>
        <v>675252.82748608314</v>
      </c>
      <c r="W30" s="21">
        <f t="shared" si="14"/>
        <v>669905.11496562255</v>
      </c>
      <c r="X30" s="21">
        <f t="shared" si="14"/>
        <v>664722.96075162978</v>
      </c>
      <c r="Y30" s="21">
        <f t="shared" si="14"/>
        <v>659333.54256442352</v>
      </c>
      <c r="Z30" s="21">
        <f t="shared" si="14"/>
        <v>653154.14195316751</v>
      </c>
      <c r="AA30" s="21">
        <f t="shared" si="14"/>
        <v>645793.14750075678</v>
      </c>
      <c r="AB30" s="21">
        <f t="shared" si="14"/>
        <v>638662.21582024638</v>
      </c>
      <c r="AC30" s="21">
        <f t="shared" si="14"/>
        <v>631928.46750845516</v>
      </c>
      <c r="AD30" s="21">
        <f t="shared" si="14"/>
        <v>630015.77095050283</v>
      </c>
      <c r="AE30" s="21">
        <f t="shared" si="14"/>
        <v>628265.70725394227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3.1304708565129626</v>
      </c>
      <c r="P31" s="18">
        <f t="shared" si="15"/>
        <v>3.1247609499335223</v>
      </c>
      <c r="Q31" s="18">
        <f t="shared" si="15"/>
        <v>3.1110212331548173</v>
      </c>
      <c r="R31" s="18">
        <f t="shared" si="15"/>
        <v>3.0939802983690115</v>
      </c>
      <c r="S31" s="18">
        <f t="shared" si="15"/>
        <v>3.0821624906053797</v>
      </c>
      <c r="T31" s="18">
        <f t="shared" si="15"/>
        <v>3.0778490321702816</v>
      </c>
      <c r="U31" s="18">
        <f t="shared" si="15"/>
        <v>3.0549458080116629</v>
      </c>
      <c r="V31" s="18">
        <f t="shared" si="15"/>
        <v>3.0316614142126692</v>
      </c>
      <c r="W31" s="18">
        <f t="shared" si="15"/>
        <v>3.0076519572468392</v>
      </c>
      <c r="X31" s="18">
        <f t="shared" si="15"/>
        <v>2.984385802210435</v>
      </c>
      <c r="Y31" s="18">
        <f t="shared" si="15"/>
        <v>2.9601891006223235</v>
      </c>
      <c r="Z31" s="18">
        <f t="shared" si="15"/>
        <v>2.9324456397532268</v>
      </c>
      <c r="AA31" s="18">
        <f t="shared" si="15"/>
        <v>2.899397214121767</v>
      </c>
      <c r="AB31" s="18">
        <f t="shared" si="15"/>
        <v>2.8673816940925145</v>
      </c>
      <c r="AC31" s="18">
        <f t="shared" si="15"/>
        <v>2.8371493957608229</v>
      </c>
      <c r="AD31" s="18">
        <f t="shared" si="15"/>
        <v>2.8079001155792249</v>
      </c>
      <c r="AE31" s="18">
        <f t="shared" si="15"/>
        <v>2.7796463032963112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14375.873843223813</v>
      </c>
      <c r="P35" s="21">
        <f>O35*(100-INDEX(vibofnepr_NORM,$A33,O$3)+(INDEX(vibofnepr_NORM,$A33,O$3)-INDEX(vibofnepr_NULL,$A33,O$3))*(1-INDEX(Expl_zatrat_fact,4,O$3)/'Лист2_прогнозные цены'!O32))*0.01+O39</f>
        <v>14531.250208624144</v>
      </c>
      <c r="Q35" s="21">
        <f>P35*(100-INDEX(vibofnepr_NORM,$A33,P$3)+(INDEX(vibofnepr_NORM,$A33,P$3)-INDEX(vibofnepr_NULL,$A33,P$3))*(1-INDEX(Expl_zatrat_fact,4,P$3)/'Лист2_прогнозные цены'!P32))*0.01+P39</f>
        <v>15227.908542654786</v>
      </c>
      <c r="R35" s="21">
        <f>Q35*(100-INDEX(vibofnepr_NORM,$A33,Q$3)+(INDEX(vibofnepr_NORM,$A33,Q$3)-INDEX(vibofnepr_NULL,$A33,Q$3))*(1-INDEX(Expl_zatrat_fact,4,Q$3)/'Лист2_прогнозные цены'!Q32))*0.01+Q39</f>
        <v>15509.674188248055</v>
      </c>
      <c r="S35" s="21">
        <f>R35*(100-INDEX(vibofnepr_NORM,$A33,R$3)+(INDEX(vibofnepr_NORM,$A33,R$3)-INDEX(vibofnepr_NULL,$A33,R$3))*(1-INDEX(Expl_zatrat_fact,4,R$3)/'Лист2_прогнозные цены'!R32))*0.01+R39</f>
        <v>15751.829017494041</v>
      </c>
      <c r="T35" s="21">
        <f>S35*(100-INDEX(vibofnepr_NORM,$A33,S$3)+(INDEX(vibofnepr_NORM,$A33,S$3)-INDEX(vibofnepr_NULL,$A33,S$3))*(1-INDEX(Expl_zatrat_fact,4,S$3)/'Лист2_прогнозные цены'!S32))*0.01+S39</f>
        <v>16478.828963835116</v>
      </c>
      <c r="U35" s="21">
        <f>T35*(100-INDEX(vibofnepr_NORM,$A33,T$3)+(INDEX(vibofnepr_NORM,$A33,T$3)-INDEX(vibofnepr_NULL,$A33,T$3))*(1-INDEX(Expl_zatrat_fact,4,T$3)/'Лист2_прогнозные цены'!T32))*0.01+T39</f>
        <v>16649.937771505945</v>
      </c>
      <c r="V35" s="21">
        <f>U35*(100-INDEX(vibofnepr_NORM,$A33,U$3)+(INDEX(vibofnepr_NORM,$A33,U$3)-INDEX(vibofnepr_NULL,$A33,U$3))*(1-INDEX(Expl_zatrat_fact,4,U$3)/'Лист2_прогнозные цены'!U32))*0.01+U39</f>
        <v>16871.943571309417</v>
      </c>
      <c r="W35" s="21">
        <f>V35*(100-INDEX(vibofnepr_NORM,$A33,V$3)+(INDEX(vibofnepr_NORM,$A33,V$3)-INDEX(vibofnepr_NULL,$A33,V$3))*(1-INDEX(Expl_zatrat_fact,4,V$3)/'Лист2_прогнозные цены'!V32))*0.01+V39</f>
        <v>17113.790892538997</v>
      </c>
      <c r="X35" s="21">
        <f>W35*(100-INDEX(vibofnepr_NORM,$A33,W$3)+(INDEX(vibofnepr_NORM,$A33,W$3)-INDEX(vibofnepr_NULL,$A33,W$3))*(1-INDEX(Expl_zatrat_fact,4,W$3)/'Лист2_прогнозные цены'!W32))*0.01+W39</f>
        <v>17395.467799949914</v>
      </c>
      <c r="Y35" s="21">
        <f>X35*(100-INDEX(vibofnepr_NORM,$A33,X$3)+(INDEX(vibofnepr_NORM,$A33,X$3)-INDEX(vibofnepr_NULL,$A33,X$3))*(1-INDEX(Expl_zatrat_fact,4,X$3)/'Лист2_прогнозные цены'!X32))*0.01+X39</f>
        <v>17698.597892941896</v>
      </c>
      <c r="Z35" s="21">
        <f>Y35*(100-INDEX(vibofnepr_NORM,$A33,Y$3)+(INDEX(vibofnepr_NORM,$A33,Y$3)-INDEX(vibofnepr_NULL,$A33,Y$3))*(1-INDEX(Expl_zatrat_fact,4,Y$3)/'Лист2_прогнозные цены'!Y32))*0.01+Y39</f>
        <v>18013.557099795467</v>
      </c>
      <c r="AA35" s="21">
        <f>Z35*(100-INDEX(vibofnepr_NORM,$A33,Z$3)+(INDEX(vibofnepr_NORM,$A33,Z$3)-INDEX(vibofnepr_NULL,$A33,Z$3))*(1-INDEX(Expl_zatrat_fact,4,Z$3)/'Лист2_прогнозные цены'!Z32))*0.01+Z39</f>
        <v>18335.30035954011</v>
      </c>
      <c r="AB35" s="21">
        <f>AA35*(100-INDEX(vibofnepr_NORM,$A33,AA$3)+(INDEX(vibofnepr_NORM,$A33,AA$3)-INDEX(vibofnepr_NULL,$A33,AA$3))*(1-INDEX(Expl_zatrat_fact,4,AA$3)/'Лист2_прогнозные цены'!AA32))*0.01+AA39</f>
        <v>18652.153373275967</v>
      </c>
      <c r="AC35" s="21">
        <f>AB35*(100-INDEX(vibofnepr_NORM,$A33,AB$3)+(INDEX(vibofnepr_NORM,$A33,AB$3)-INDEX(vibofnepr_NULL,$A33,AB$3))*(1-INDEX(Expl_zatrat_fact,4,AB$3)/'Лист2_прогнозные цены'!AB32))*0.01+AB39</f>
        <v>18992.243225622064</v>
      </c>
      <c r="AD35" s="21">
        <f>AC35*(100-INDEX(vibofnepr_NORM,$A33,AC$3)+(INDEX(vibofnepr_NORM,$A33,AC$3)-INDEX(vibofnepr_NULL,$A33,AC$3))*(1-INDEX(Expl_zatrat_fact,4,AC$3)/'Лист2_прогнозные цены'!AC32))*0.01+AC39</f>
        <v>19334.593940459676</v>
      </c>
      <c r="AE35" s="21">
        <f>AD35*(100-INDEX(vibofnepr_NORM,$A33,AD$3)+(INDEX(vibofnepr_NORM,$A33,AD$3)-INDEX(vibofnepr_NULL,$A33,AD$3))*(1-INDEX(Expl_zatrat_fact,4,AD$3)/'Лист2_прогнозные цены'!AD32))*0.01+AD39</f>
        <v>19661.541759737713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862552.43059342878</v>
      </c>
      <c r="P37" s="21">
        <f t="shared" si="16"/>
        <v>871875.01251744863</v>
      </c>
      <c r="Q37" s="21">
        <f t="shared" si="16"/>
        <v>913674.51255928713</v>
      </c>
      <c r="R37" s="21">
        <f t="shared" si="16"/>
        <v>930580.45129488327</v>
      </c>
      <c r="S37" s="21">
        <f t="shared" si="16"/>
        <v>945109.74104964244</v>
      </c>
      <c r="T37" s="21">
        <f t="shared" si="16"/>
        <v>988729.73783010698</v>
      </c>
      <c r="U37" s="21">
        <f t="shared" si="16"/>
        <v>998996.26629035675</v>
      </c>
      <c r="V37" s="21">
        <f t="shared" si="16"/>
        <v>1012316.614278565</v>
      </c>
      <c r="W37" s="21">
        <f t="shared" si="16"/>
        <v>1026827.4535523398</v>
      </c>
      <c r="X37" s="21">
        <f t="shared" si="16"/>
        <v>1043728.0679969948</v>
      </c>
      <c r="Y37" s="21">
        <f t="shared" si="16"/>
        <v>1061915.8735765137</v>
      </c>
      <c r="Z37" s="21">
        <f t="shared" si="16"/>
        <v>1080813.4259877279</v>
      </c>
      <c r="AA37" s="21">
        <f t="shared" si="16"/>
        <v>1100118.0215724066</v>
      </c>
      <c r="AB37" s="21">
        <f t="shared" si="16"/>
        <v>1119129.2023965581</v>
      </c>
      <c r="AC37" s="21">
        <f t="shared" si="16"/>
        <v>1139534.5935373239</v>
      </c>
      <c r="AD37" s="21">
        <f t="shared" si="16"/>
        <v>1160075.6364275806</v>
      </c>
      <c r="AE37" s="21">
        <f t="shared" si="16"/>
        <v>1179692.5055842628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1670297.5788935614</v>
      </c>
      <c r="P38" s="21">
        <f t="shared" si="17"/>
        <v>1688350.378311232</v>
      </c>
      <c r="Q38" s="21">
        <f t="shared" si="17"/>
        <v>1769293.4041987248</v>
      </c>
      <c r="R38" s="21">
        <f t="shared" si="17"/>
        <v>1802031.0645860033</v>
      </c>
      <c r="S38" s="21">
        <f t="shared" si="17"/>
        <v>1830166.4412189592</v>
      </c>
      <c r="T38" s="21">
        <f t="shared" si="17"/>
        <v>1914634.7847417158</v>
      </c>
      <c r="U38" s="21">
        <f t="shared" si="17"/>
        <v>1934515.4981019453</v>
      </c>
      <c r="V38" s="21">
        <f t="shared" si="17"/>
        <v>1960309.8083439518</v>
      </c>
      <c r="W38" s="21">
        <f t="shared" si="17"/>
        <v>1988409.456373492</v>
      </c>
      <c r="X38" s="21">
        <f t="shared" si="17"/>
        <v>2021136.8064886609</v>
      </c>
      <c r="Y38" s="21">
        <f t="shared" si="17"/>
        <v>2056356.7497029616</v>
      </c>
      <c r="Z38" s="21">
        <f t="shared" si="17"/>
        <v>2092951.0886902728</v>
      </c>
      <c r="AA38" s="21">
        <f t="shared" si="17"/>
        <v>2130333.6501705344</v>
      </c>
      <c r="AB38" s="21">
        <f t="shared" si="17"/>
        <v>2167148.0259420355</v>
      </c>
      <c r="AC38" s="21">
        <f t="shared" si="17"/>
        <v>2206662.2330904035</v>
      </c>
      <c r="AD38" s="21">
        <f t="shared" si="17"/>
        <v>2262969.5254188227</v>
      </c>
      <c r="AE38" s="21">
        <f t="shared" si="17"/>
        <v>2318169.9466261561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1231</v>
      </c>
      <c r="O39" s="77">
        <f t="shared" si="18"/>
        <v>444</v>
      </c>
      <c r="P39" s="21">
        <f t="shared" si="18"/>
        <v>955</v>
      </c>
      <c r="Q39" s="21">
        <f t="shared" si="18"/>
        <v>608</v>
      </c>
      <c r="R39" s="21">
        <f t="shared" si="18"/>
        <v>568</v>
      </c>
      <c r="S39" s="21">
        <f t="shared" si="18"/>
        <v>1030</v>
      </c>
      <c r="T39" s="21">
        <f t="shared" si="18"/>
        <v>541</v>
      </c>
      <c r="U39" s="21">
        <f t="shared" si="18"/>
        <v>600</v>
      </c>
      <c r="V39" s="21">
        <f t="shared" si="18"/>
        <v>628</v>
      </c>
      <c r="W39" s="21">
        <f t="shared" si="18"/>
        <v>675</v>
      </c>
      <c r="X39" s="21">
        <f t="shared" si="18"/>
        <v>704</v>
      </c>
      <c r="Y39" s="21">
        <f t="shared" si="18"/>
        <v>724</v>
      </c>
      <c r="Z39" s="21">
        <f t="shared" si="18"/>
        <v>740</v>
      </c>
      <c r="AA39" s="21">
        <f t="shared" si="18"/>
        <v>744</v>
      </c>
      <c r="AB39" s="21">
        <f t="shared" si="18"/>
        <v>776</v>
      </c>
      <c r="AC39" s="21">
        <f t="shared" si="18"/>
        <v>788</v>
      </c>
      <c r="AD39" s="21">
        <f t="shared" si="18"/>
        <v>782</v>
      </c>
      <c r="AE39" s="21">
        <f t="shared" si="18"/>
        <v>731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509955.9852228958</v>
      </c>
      <c r="P40" s="27">
        <f t="shared" si="19"/>
        <v>515467.65765145048</v>
      </c>
      <c r="Q40" s="27">
        <f t="shared" si="19"/>
        <v>540180.24841071037</v>
      </c>
      <c r="R40" s="27">
        <f t="shared" si="19"/>
        <v>550175.33315946872</v>
      </c>
      <c r="S40" s="27">
        <f t="shared" si="19"/>
        <v>558765.30173260183</v>
      </c>
      <c r="T40" s="27">
        <f t="shared" si="19"/>
        <v>584554.2017978389</v>
      </c>
      <c r="U40" s="27">
        <f t="shared" si="19"/>
        <v>590623.9518212243</v>
      </c>
      <c r="V40" s="27">
        <f t="shared" si="19"/>
        <v>598499.1730146365</v>
      </c>
      <c r="W40" s="27">
        <f t="shared" si="19"/>
        <v>607078.23334280448</v>
      </c>
      <c r="X40" s="27">
        <f t="shared" si="19"/>
        <v>617070.17027824011</v>
      </c>
      <c r="Y40" s="27">
        <f t="shared" si="19"/>
        <v>627823.11697965395</v>
      </c>
      <c r="Z40" s="27">
        <f t="shared" si="19"/>
        <v>638995.67834097543</v>
      </c>
      <c r="AA40" s="27">
        <f t="shared" si="19"/>
        <v>650408.89069948834</v>
      </c>
      <c r="AB40" s="27">
        <f t="shared" si="19"/>
        <v>661648.63115301728</v>
      </c>
      <c r="AC40" s="27">
        <f t="shared" si="19"/>
        <v>673712.65297240822</v>
      </c>
      <c r="AD40" s="27">
        <f t="shared" si="19"/>
        <v>691291.96667599643</v>
      </c>
      <c r="AE40" s="27">
        <f t="shared" si="19"/>
        <v>708552.50640011998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509955.9852228958</v>
      </c>
      <c r="P41" s="21">
        <f t="shared" si="20"/>
        <v>515467.65765145048</v>
      </c>
      <c r="Q41" s="21">
        <f t="shared" si="20"/>
        <v>540180.24841071037</v>
      </c>
      <c r="R41" s="21">
        <f t="shared" si="20"/>
        <v>550175.33315946872</v>
      </c>
      <c r="S41" s="21">
        <f t="shared" si="20"/>
        <v>558765.30173260183</v>
      </c>
      <c r="T41" s="21">
        <f t="shared" si="20"/>
        <v>584554.2017978389</v>
      </c>
      <c r="U41" s="21">
        <f t="shared" si="20"/>
        <v>590623.9518212243</v>
      </c>
      <c r="V41" s="21">
        <f t="shared" si="20"/>
        <v>598499.1730146365</v>
      </c>
      <c r="W41" s="21">
        <f t="shared" si="20"/>
        <v>607078.23334280448</v>
      </c>
      <c r="X41" s="21">
        <f t="shared" si="20"/>
        <v>617070.17027824011</v>
      </c>
      <c r="Y41" s="21">
        <f t="shared" si="20"/>
        <v>627823.11697965395</v>
      </c>
      <c r="Z41" s="21">
        <f t="shared" si="20"/>
        <v>638995.67834097543</v>
      </c>
      <c r="AA41" s="21">
        <f t="shared" si="20"/>
        <v>650408.89069948834</v>
      </c>
      <c r="AB41" s="21">
        <f t="shared" si="20"/>
        <v>661648.63115301728</v>
      </c>
      <c r="AC41" s="21">
        <f t="shared" si="20"/>
        <v>673712.65297240822</v>
      </c>
      <c r="AD41" s="21">
        <f t="shared" si="20"/>
        <v>691291.96667599643</v>
      </c>
      <c r="AE41" s="21">
        <f t="shared" si="20"/>
        <v>708552.50640011998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0.29633773412286857</v>
      </c>
      <c r="P42" s="21">
        <f t="shared" si="21"/>
        <v>0.29954059194988569</v>
      </c>
      <c r="Q42" s="21">
        <f t="shared" si="21"/>
        <v>0.31390119043703535</v>
      </c>
      <c r="R42" s="21">
        <f t="shared" si="21"/>
        <v>0.31970937948205352</v>
      </c>
      <c r="S42" s="21">
        <f t="shared" si="21"/>
        <v>0.3247010491494588</v>
      </c>
      <c r="T42" s="21">
        <f t="shared" si="21"/>
        <v>0.33968709585212303</v>
      </c>
      <c r="U42" s="21">
        <f t="shared" si="21"/>
        <v>0.34321425509869224</v>
      </c>
      <c r="V42" s="21">
        <f t="shared" si="21"/>
        <v>0.34779058182452161</v>
      </c>
      <c r="W42" s="21">
        <f t="shared" si="21"/>
        <v>0.35277591266134167</v>
      </c>
      <c r="X42" s="21">
        <f t="shared" si="21"/>
        <v>0.35858227249777236</v>
      </c>
      <c r="Y42" s="21">
        <f t="shared" si="21"/>
        <v>0.36483085855809311</v>
      </c>
      <c r="Z42" s="21">
        <f t="shared" si="21"/>
        <v>0.37132328459897113</v>
      </c>
      <c r="AA42" s="21">
        <f t="shared" si="21"/>
        <v>0.37795555402494235</v>
      </c>
      <c r="AB42" s="21">
        <f t="shared" si="21"/>
        <v>0.38448701814075642</v>
      </c>
      <c r="AC42" s="21">
        <f t="shared" si="21"/>
        <v>0.39149747589389866</v>
      </c>
      <c r="AD42" s="21">
        <f t="shared" si="21"/>
        <v>0.39855453803959506</v>
      </c>
      <c r="AE42" s="21">
        <f t="shared" si="21"/>
        <v>0.40529409189196386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508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28168.922395655438</v>
      </c>
      <c r="P46" s="21">
        <f>O46*(100-INDEX(vibofnepr_NORM,$A44,O$3)+(INDEX(vibofnepr_NORM,$A44,O$3)-INDEX(vibofnepr_NULL,$A44,O$3))*(1-INDEX(Expl_zatrat_fact,5,O$3)/'Лист2_прогнозные цены'!O41))*0.01+O49</f>
        <v>28708.066581974224</v>
      </c>
      <c r="Q46" s="21">
        <f>P46*(100-INDEX(vibofnepr_NORM,$A44,P$3)+(INDEX(vibofnepr_NORM,$A44,P$3)-INDEX(vibofnepr_NULL,$A44,P$3))*(1-INDEX(Expl_zatrat_fact,5,P$3)/'Лист2_прогнозные цены'!P41))*0.01+P49</f>
        <v>29396.822516014636</v>
      </c>
      <c r="R46" s="21">
        <f>Q46*(100-INDEX(vibofnepr_NORM,$A44,Q$3)+(INDEX(vibofnepr_NORM,$A44,Q$3)-INDEX(vibofnepr_NULL,$A44,Q$3))*(1-INDEX(Expl_zatrat_fact,5,Q$3)/'Лист2_прогнозные цены'!Q41))*0.01+Q49</f>
        <v>30078.957365458395</v>
      </c>
      <c r="S46" s="21">
        <f>R46*(100-INDEX(vibofnepr_NORM,$A44,R$3)+(INDEX(vibofnepr_NORM,$A44,R$3)-INDEX(vibofnepr_NULL,$A44,R$3))*(1-INDEX(Expl_zatrat_fact,5,R$3)/'Лист2_прогнозные цены'!R41))*0.01+R49</f>
        <v>29501.205507743784</v>
      </c>
      <c r="T46" s="21">
        <f>S46*(100-INDEX(vibofnepr_NORM,$A44,S$3)+(INDEX(vibofnepr_NORM,$A44,S$3)-INDEX(vibofnepr_NULL,$A44,S$3))*(1-INDEX(Expl_zatrat_fact,5,S$3)/'Лист2_прогнозные цены'!S41))*0.01+S49</f>
        <v>29452.776517143189</v>
      </c>
      <c r="U46" s="21">
        <f>T46*(100-INDEX(vibofnepr_NORM,$A44,T$3)+(INDEX(vibofnepr_NORM,$A44,T$3)-INDEX(vibofnepr_NULL,$A44,T$3))*(1-INDEX(Expl_zatrat_fact,5,T$3)/'Лист2_прогнозные цены'!T41))*0.01+T49</f>
        <v>29594.587176619541</v>
      </c>
      <c r="V46" s="21">
        <f>U46*(100-INDEX(vibofnepr_NORM,$A44,U$3)+(INDEX(vibofnepr_NORM,$A44,U$3)-INDEX(vibofnepr_NULL,$A44,U$3))*(1-INDEX(Expl_zatrat_fact,5,U$3)/'Лист2_прогнозные цены'!U41))*0.01+U49</f>
        <v>29889.111299898075</v>
      </c>
      <c r="W46" s="21">
        <f>V46*(100-INDEX(vibofnepr_NORM,$A44,V$3)+(INDEX(vibofnepr_NORM,$A44,V$3)-INDEX(vibofnepr_NULL,$A44,V$3))*(1-INDEX(Expl_zatrat_fact,5,V$3)/'Лист2_прогнозные цены'!V41))*0.01+V49</f>
        <v>30248.649830122449</v>
      </c>
      <c r="X46" s="21">
        <f>W46*(100-INDEX(vibofnepr_NORM,$A44,W$3)+(INDEX(vibofnepr_NORM,$A44,W$3)-INDEX(vibofnepr_NULL,$A44,W$3))*(1-INDEX(Expl_zatrat_fact,5,W$3)/'Лист2_прогнозные цены'!W41))*0.01+W49</f>
        <v>30676.511050551169</v>
      </c>
      <c r="Y46" s="21">
        <f>X46*(100-INDEX(vibofnepr_NORM,$A44,X$3)+(INDEX(vibofnepr_NORM,$A44,X$3)-INDEX(vibofnepr_NULL,$A44,X$3))*(1-INDEX(Expl_zatrat_fact,5,X$3)/'Лист2_прогнозные цены'!X41))*0.01+X49</f>
        <v>31137.761412823325</v>
      </c>
      <c r="Z46" s="21">
        <f>Y46*(100-INDEX(vibofnepr_NORM,$A44,Y$3)+(INDEX(vibofnepr_NORM,$A44,Y$3)-INDEX(vibofnepr_NULL,$A44,Y$3))*(1-INDEX(Expl_zatrat_fact,5,Y$3)/'Лист2_прогнозные цены'!Y41))*0.01+Y49</f>
        <v>31608.011560026302</v>
      </c>
      <c r="AA46" s="21">
        <f>Z46*(100-INDEX(vibofnepr_NORM,$A44,Z$3)+(INDEX(vibofnepr_NORM,$A44,Z$3)-INDEX(vibofnepr_NULL,$A44,Z$3))*(1-INDEX(Expl_zatrat_fact,5,Z$3)/'Лист2_прогнозные цены'!Z41))*0.01+Z49</f>
        <v>32089.415417140459</v>
      </c>
      <c r="AB46" s="21">
        <f>AA46*(100-INDEX(vibofnepr_NORM,$A44,AA$3)+(INDEX(vibofnepr_NORM,$A44,AA$3)-INDEX(vibofnepr_NULL,$A44,AA$3))*(1-INDEX(Expl_zatrat_fact,5,AA$3)/'Лист2_прогнозные цены'!AA41))*0.01+AA49</f>
        <v>32601.5101480347</v>
      </c>
      <c r="AC46" s="21">
        <f>AB46*(100-INDEX(vibofnepr_NORM,$A44,AB$3)+(INDEX(vibofnepr_NORM,$A44,AB$3)-INDEX(vibofnepr_NULL,$A44,AB$3))*(1-INDEX(Expl_zatrat_fact,5,AB$3)/'Лист2_прогнозные цены'!AB41))*0.01+AB49</f>
        <v>33147.920321477519</v>
      </c>
      <c r="AD46" s="21">
        <f>AC46*(100-INDEX(vibofnepr_NORM,$A44,AC$3)+(INDEX(vibofnepr_NORM,$A44,AC$3)-INDEX(vibofnepr_NULL,$A44,AC$3))*(1-INDEX(Expl_zatrat_fact,5,AC$3)/'Лист2_прогнозные цены'!AC41))*0.01+AC49</f>
        <v>33713.173210404406</v>
      </c>
      <c r="AE46" s="21">
        <f>AD46*(100-INDEX(vibofnepr_NORM,$A44,AD$3)+(INDEX(vibofnepr_NORM,$A44,AD$3)-INDEX(vibofnepr_NULL,$A44,AD$3))*(1-INDEX(Expl_zatrat_fact,5,AD$3)/'Лист2_прогнозные цены'!AD41))*0.01+AD49</f>
        <v>34285.186123458741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535209.52551745332</v>
      </c>
      <c r="P47" s="21">
        <f t="shared" si="22"/>
        <v>545453.26505751023</v>
      </c>
      <c r="Q47" s="21">
        <f t="shared" si="22"/>
        <v>558539.62780427805</v>
      </c>
      <c r="R47" s="21">
        <f t="shared" si="22"/>
        <v>571500.18994370953</v>
      </c>
      <c r="S47" s="21">
        <f t="shared" si="22"/>
        <v>560522.90464713192</v>
      </c>
      <c r="T47" s="21">
        <f t="shared" si="22"/>
        <v>559602.75382572063</v>
      </c>
      <c r="U47" s="21">
        <f t="shared" si="22"/>
        <v>562297.15635577124</v>
      </c>
      <c r="V47" s="21">
        <f t="shared" si="22"/>
        <v>567893.11469806347</v>
      </c>
      <c r="W47" s="21">
        <f t="shared" si="22"/>
        <v>574724.34677232651</v>
      </c>
      <c r="X47" s="21">
        <f t="shared" si="22"/>
        <v>582853.70996047219</v>
      </c>
      <c r="Y47" s="21">
        <f t="shared" si="22"/>
        <v>591617.46684364323</v>
      </c>
      <c r="Z47" s="21">
        <f t="shared" si="22"/>
        <v>600552.21964049968</v>
      </c>
      <c r="AA47" s="21">
        <f t="shared" si="22"/>
        <v>609698.89292566874</v>
      </c>
      <c r="AB47" s="21">
        <f t="shared" si="22"/>
        <v>619428.69281265931</v>
      </c>
      <c r="AC47" s="21">
        <f t="shared" si="22"/>
        <v>629810.4861080728</v>
      </c>
      <c r="AD47" s="21">
        <f t="shared" si="22"/>
        <v>640550.29099768377</v>
      </c>
      <c r="AE47" s="21">
        <f t="shared" si="22"/>
        <v>651418.5363457161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424758.91220595455</v>
      </c>
      <c r="P48" s="21">
        <f t="shared" si="23"/>
        <v>432888.66225057299</v>
      </c>
      <c r="Q48" s="21">
        <f t="shared" si="23"/>
        <v>443274.40641249815</v>
      </c>
      <c r="R48" s="21">
        <f t="shared" si="23"/>
        <v>453560.31130292412</v>
      </c>
      <c r="S48" s="21">
        <f t="shared" si="23"/>
        <v>444848.39654946246</v>
      </c>
      <c r="T48" s="21">
        <f t="shared" si="23"/>
        <v>444118.13626197935</v>
      </c>
      <c r="U48" s="21">
        <f t="shared" si="23"/>
        <v>446256.49784402113</v>
      </c>
      <c r="V48" s="21">
        <f t="shared" si="23"/>
        <v>450697.62429057265</v>
      </c>
      <c r="W48" s="21">
        <f t="shared" si="23"/>
        <v>456119.10235953098</v>
      </c>
      <c r="X48" s="21">
        <f t="shared" si="23"/>
        <v>462570.81762260554</v>
      </c>
      <c r="Y48" s="21">
        <f t="shared" si="23"/>
        <v>469526.00743716309</v>
      </c>
      <c r="Z48" s="21">
        <f t="shared" si="23"/>
        <v>476616.90492287709</v>
      </c>
      <c r="AA48" s="21">
        <f t="shared" si="23"/>
        <v>483875.98909398826</v>
      </c>
      <c r="AB48" s="21">
        <f t="shared" si="23"/>
        <v>491597.86065818364</v>
      </c>
      <c r="AC48" s="21">
        <f t="shared" si="23"/>
        <v>499837.17445336212</v>
      </c>
      <c r="AD48" s="21">
        <f t="shared" si="23"/>
        <v>512389.13547561271</v>
      </c>
      <c r="AE48" s="21">
        <f t="shared" si="23"/>
        <v>525212.20069309382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1953</v>
      </c>
      <c r="O49" s="77">
        <f t="shared" si="24"/>
        <v>948</v>
      </c>
      <c r="P49" s="27">
        <f t="shared" si="24"/>
        <v>1158</v>
      </c>
      <c r="Q49" s="27">
        <f t="shared" si="24"/>
        <v>1220</v>
      </c>
      <c r="R49" s="27">
        <f t="shared" si="24"/>
        <v>30</v>
      </c>
      <c r="S49" s="27">
        <f t="shared" si="24"/>
        <v>534</v>
      </c>
      <c r="T49" s="27">
        <f t="shared" si="24"/>
        <v>757</v>
      </c>
      <c r="U49" s="27">
        <f t="shared" si="24"/>
        <v>924</v>
      </c>
      <c r="V49" s="27">
        <f t="shared" si="24"/>
        <v>1004</v>
      </c>
      <c r="W49" s="27">
        <f t="shared" si="24"/>
        <v>1084</v>
      </c>
      <c r="X49" s="27">
        <f t="shared" si="24"/>
        <v>1129</v>
      </c>
      <c r="Y49" s="27">
        <f t="shared" si="24"/>
        <v>1151</v>
      </c>
      <c r="Z49" s="27">
        <f t="shared" si="24"/>
        <v>1178</v>
      </c>
      <c r="AA49" s="27">
        <f t="shared" si="24"/>
        <v>1223</v>
      </c>
      <c r="AB49" s="27">
        <f t="shared" si="24"/>
        <v>1272</v>
      </c>
      <c r="AC49" s="27">
        <f t="shared" si="24"/>
        <v>1308</v>
      </c>
      <c r="AD49" s="27">
        <f t="shared" si="24"/>
        <v>1331</v>
      </c>
      <c r="AE49" s="27">
        <f t="shared" si="24"/>
        <v>1256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428476.22809505119</v>
      </c>
      <c r="P50" s="27">
        <f t="shared" si="25"/>
        <v>436677.12637964013</v>
      </c>
      <c r="Q50" s="27">
        <f t="shared" si="25"/>
        <v>447153.76231730857</v>
      </c>
      <c r="R50" s="27">
        <f t="shared" si="25"/>
        <v>457529.68523109832</v>
      </c>
      <c r="S50" s="27">
        <f t="shared" si="25"/>
        <v>448741.52737076621</v>
      </c>
      <c r="T50" s="27">
        <f t="shared" si="25"/>
        <v>448004.87614458398</v>
      </c>
      <c r="U50" s="27">
        <f t="shared" si="25"/>
        <v>450161.95179066801</v>
      </c>
      <c r="V50" s="27">
        <f t="shared" si="25"/>
        <v>454641.94515544263</v>
      </c>
      <c r="W50" s="27">
        <f t="shared" si="25"/>
        <v>460110.86977817299</v>
      </c>
      <c r="X50" s="27">
        <f t="shared" si="25"/>
        <v>466619.0478086439</v>
      </c>
      <c r="Y50" s="27">
        <f t="shared" si="25"/>
        <v>473635.10659349564</v>
      </c>
      <c r="Z50" s="27">
        <f t="shared" si="25"/>
        <v>480788.06070741499</v>
      </c>
      <c r="AA50" s="27">
        <f t="shared" si="25"/>
        <v>488110.67340766138</v>
      </c>
      <c r="AB50" s="27">
        <f t="shared" si="25"/>
        <v>495900.12362655776</v>
      </c>
      <c r="AC50" s="27">
        <f t="shared" si="25"/>
        <v>504211.54451874102</v>
      </c>
      <c r="AD50" s="27">
        <f t="shared" si="25"/>
        <v>517163.62473297346</v>
      </c>
      <c r="AE50" s="27">
        <f t="shared" si="25"/>
        <v>530403.87741590303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428476.22809505119</v>
      </c>
      <c r="P51" s="21">
        <f t="shared" si="26"/>
        <v>436677.12637964013</v>
      </c>
      <c r="Q51" s="21">
        <f t="shared" si="26"/>
        <v>447153.76231730857</v>
      </c>
      <c r="R51" s="21">
        <f t="shared" si="26"/>
        <v>457529.68523109832</v>
      </c>
      <c r="S51" s="21">
        <f t="shared" si="26"/>
        <v>448741.52737076621</v>
      </c>
      <c r="T51" s="21">
        <f t="shared" si="26"/>
        <v>448004.87614458398</v>
      </c>
      <c r="U51" s="21">
        <f t="shared" si="26"/>
        <v>450161.95179066801</v>
      </c>
      <c r="V51" s="21">
        <f t="shared" si="26"/>
        <v>454641.94515544263</v>
      </c>
      <c r="W51" s="21">
        <f t="shared" si="26"/>
        <v>460110.86977817299</v>
      </c>
      <c r="X51" s="21">
        <f t="shared" si="26"/>
        <v>466619.0478086439</v>
      </c>
      <c r="Y51" s="21">
        <f t="shared" si="26"/>
        <v>473635.10659349564</v>
      </c>
      <c r="Z51" s="21">
        <f t="shared" si="26"/>
        <v>480788.06070741499</v>
      </c>
      <c r="AA51" s="21">
        <f t="shared" si="26"/>
        <v>488110.67340766138</v>
      </c>
      <c r="AB51" s="21">
        <f t="shared" si="26"/>
        <v>495900.12362655776</v>
      </c>
      <c r="AC51" s="21">
        <f t="shared" si="26"/>
        <v>504211.54451874102</v>
      </c>
      <c r="AD51" s="21">
        <f t="shared" si="26"/>
        <v>517163.62473297346</v>
      </c>
      <c r="AE51" s="21">
        <f t="shared" si="26"/>
        <v>530403.87741590303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0.58066137241084148</v>
      </c>
      <c r="P52" s="21">
        <f t="shared" si="27"/>
        <v>0.59177504579734908</v>
      </c>
      <c r="Q52" s="21">
        <f t="shared" si="27"/>
        <v>0.60597274780023791</v>
      </c>
      <c r="R52" s="21">
        <f t="shared" si="27"/>
        <v>0.62003396577243708</v>
      </c>
      <c r="S52" s="21">
        <f t="shared" si="27"/>
        <v>0.60812445138273441</v>
      </c>
      <c r="T52" s="21">
        <f t="shared" si="27"/>
        <v>0.60712615816613091</v>
      </c>
      <c r="U52" s="21">
        <f t="shared" si="27"/>
        <v>0.61004937869254783</v>
      </c>
      <c r="V52" s="21">
        <f t="shared" si="27"/>
        <v>0.61612056520188296</v>
      </c>
      <c r="W52" s="21">
        <f t="shared" si="27"/>
        <v>0.62353192916754407</v>
      </c>
      <c r="X52" s="21">
        <f t="shared" si="27"/>
        <v>0.63235166603805482</v>
      </c>
      <c r="Y52" s="21">
        <f t="shared" si="27"/>
        <v>0.64185967151373657</v>
      </c>
      <c r="Z52" s="21">
        <f t="shared" si="27"/>
        <v>0.65155319446843052</v>
      </c>
      <c r="AA52" s="21">
        <f t="shared" si="27"/>
        <v>0.66147663493340536</v>
      </c>
      <c r="AB52" s="21">
        <f t="shared" si="27"/>
        <v>0.67203272313120133</v>
      </c>
      <c r="AC52" s="21">
        <f t="shared" si="27"/>
        <v>0.68329617427619393</v>
      </c>
      <c r="AD52" s="21">
        <f t="shared" si="27"/>
        <v>0.69494804060012905</v>
      </c>
      <c r="AE52" s="21">
        <f t="shared" si="27"/>
        <v>0.70673925499113754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159830.73044803337</v>
      </c>
      <c r="P58" s="21">
        <f>O58*(100-INDEX(vibofnepr_NORM,$A56,O$3)+(INDEX(vibofnepr_NORM,$A56,O$3)-INDEX(vibofnepr_NULL,$A56,O$3))*(1-INDEX(Expl_zatrat_fact,6,O$3)/'Лист2_прогнозные цены'!O51))*0.01+O61</f>
        <v>169959.42314355305</v>
      </c>
      <c r="Q58" s="21">
        <f>P58*(100-INDEX(vibofnepr_NORM,$A56,P$3)+(INDEX(vibofnepr_NORM,$A56,P$3)-INDEX(vibofnepr_NULL,$A56,P$3))*(1-INDEX(Expl_zatrat_fact,6,P$3)/'Лист2_прогнозные цены'!P51))*0.01+P61</f>
        <v>169841.44478896525</v>
      </c>
      <c r="R58" s="21">
        <f>Q58*(100-INDEX(vibofnepr_NORM,$A56,Q$3)+(INDEX(vibofnepr_NORM,$A56,Q$3)-INDEX(vibofnepr_NULL,$A56,Q$3))*(1-INDEX(Expl_zatrat_fact,6,Q$3)/'Лист2_прогнозные цены'!Q51))*0.01+Q61</f>
        <v>170235.7217081406</v>
      </c>
      <c r="S58" s="21">
        <f>R58*(100-INDEX(vibofnepr_NORM,$A56,R$3)+(INDEX(vibofnepr_NORM,$A56,R$3)-INDEX(vibofnepr_NULL,$A56,R$3))*(1-INDEX(Expl_zatrat_fact,6,R$3)/'Лист2_прогнозные цены'!R51))*0.01+R61</f>
        <v>177656.36449105918</v>
      </c>
      <c r="T58" s="21">
        <f>S58*(100-INDEX(vibofnepr_NORM,$A56,S$3)+(INDEX(vibofnepr_NORM,$A56,S$3)-INDEX(vibofnepr_NULL,$A56,S$3))*(1-INDEX(Expl_zatrat_fact,6,S$3)/'Лист2_прогнозные цены'!S51))*0.01+S61</f>
        <v>178484.72856451652</v>
      </c>
      <c r="U58" s="21">
        <f>T58*(100-INDEX(vibofnepr_NORM,$A56,T$3)+(INDEX(vibofnepr_NORM,$A56,T$3)-INDEX(vibofnepr_NULL,$A56,T$3))*(1-INDEX(Expl_zatrat_fact,6,T$3)/'Лист2_прогнозные цены'!T51))*0.01+T61</f>
        <v>180129.75679937133</v>
      </c>
      <c r="V58" s="21">
        <f>U58*(100-INDEX(vibofnepr_NORM,$A56,U$3)+(INDEX(vibofnepr_NORM,$A56,U$3)-INDEX(vibofnepr_NULL,$A56,U$3))*(1-INDEX(Expl_zatrat_fact,6,U$3)/'Лист2_прогнозные цены'!U51))*0.01+U61</f>
        <v>181618.39463274393</v>
      </c>
      <c r="W58" s="21">
        <f>V58*(100-INDEX(vibofnepr_NORM,$A56,V$3)+(INDEX(vibofnepr_NORM,$A56,V$3)-INDEX(vibofnepr_NULL,$A56,V$3))*(1-INDEX(Expl_zatrat_fact,6,V$3)/'Лист2_прогнозные цены'!V51))*0.01+V61</f>
        <v>180415.69455515363</v>
      </c>
      <c r="X58" s="21">
        <f>W58*(100-INDEX(vibofnepr_NORM,$A56,W$3)+(INDEX(vibofnepr_NORM,$A56,W$3)-INDEX(vibofnepr_NULL,$A56,W$3))*(1-INDEX(Expl_zatrat_fact,6,W$3)/'Лист2_прогнозные цены'!W51))*0.01+W61</f>
        <v>182105.17524129016</v>
      </c>
      <c r="Y58" s="21">
        <f>X58*(100-INDEX(vibofnepr_NORM,$A56,X$3)+(INDEX(vibofnepr_NORM,$A56,X$3)-INDEX(vibofnepr_NULL,$A56,X$3))*(1-INDEX(Expl_zatrat_fact,6,X$3)/'Лист2_прогнозные цены'!X51))*0.01+X61</f>
        <v>183813.54578932788</v>
      </c>
      <c r="Z58" s="21">
        <f>Y58*(100-INDEX(vibofnepr_NORM,$A56,Y$3)+(INDEX(vibofnepr_NORM,$A56,Y$3)-INDEX(vibofnepr_NULL,$A56,Y$3))*(1-INDEX(Expl_zatrat_fact,6,Y$3)/'Лист2_прогнозные цены'!Y51))*0.01+Y61</f>
        <v>182826.70134782235</v>
      </c>
      <c r="AA58" s="21">
        <f>Z58*(100-INDEX(vibofnepr_NORM,$A56,Z$3)+(INDEX(vibofnepr_NORM,$A56,Z$3)-INDEX(vibofnepr_NULL,$A56,Z$3))*(1-INDEX(Expl_zatrat_fact,6,Z$3)/'Лист2_прогнозные цены'!Z51))*0.01+Z61</f>
        <v>184632.8999722251</v>
      </c>
      <c r="AB58" s="21">
        <f>AA58*(100-INDEX(vibofnepr_NORM,$A56,AA$3)+(INDEX(vibofnepr_NORM,$A56,AA$3)-INDEX(vibofnepr_NULL,$A56,AA$3))*(1-INDEX(Expl_zatrat_fact,6,AA$3)/'Лист2_прогнозные цены'!AA51))*0.01+AA61</f>
        <v>186370.94119382196</v>
      </c>
      <c r="AC58" s="21">
        <f>AB58*(100-INDEX(vibofnepr_NORM,$A56,AB$3)+(INDEX(vibofnepr_NORM,$A56,AB$3)-INDEX(vibofnepr_NULL,$A56,AB$3))*(1-INDEX(Expl_zatrat_fact,6,AB$3)/'Лист2_прогнозные цены'!AB51))*0.01+AB61</f>
        <v>185397.90373358701</v>
      </c>
      <c r="AD58" s="21">
        <f>AC58*(100-INDEX(vibofnepr_NORM,$A56,AC$3)+(INDEX(vibofnepr_NORM,$A56,AC$3)-INDEX(vibofnepr_NULL,$A56,AC$3))*(1-INDEX(Expl_zatrat_fact,6,AC$3)/'Лист2_прогнозные цены'!AC51))*0.01+AC61</f>
        <v>187219.30675771768</v>
      </c>
      <c r="AE58" s="21">
        <f>AD58*(100-INDEX(vibofnepr_NORM,$A56,AD$3)+(INDEX(vibofnepr_NORM,$A56,AD$3)-INDEX(vibofnepr_NULL,$A56,AD$3))*(1-INDEX(Expl_zatrat_fact,6,AD$3)/'Лист2_прогнозные цены'!AD51))*0.01+AD61</f>
        <v>188889.76810039344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799153.65224016691</v>
      </c>
      <c r="P59" s="21">
        <f t="shared" si="28"/>
        <v>849797.11571776529</v>
      </c>
      <c r="Q59" s="21">
        <f t="shared" si="28"/>
        <v>849207.22394482628</v>
      </c>
      <c r="R59" s="21">
        <f t="shared" si="28"/>
        <v>851178.60854070296</v>
      </c>
      <c r="S59" s="21">
        <f t="shared" si="28"/>
        <v>888281.82245529594</v>
      </c>
      <c r="T59" s="21">
        <f t="shared" si="28"/>
        <v>892423.64282258262</v>
      </c>
      <c r="U59" s="21">
        <f t="shared" si="28"/>
        <v>900648.78399685665</v>
      </c>
      <c r="V59" s="21">
        <f t="shared" si="28"/>
        <v>908091.97316371964</v>
      </c>
      <c r="W59" s="21">
        <f t="shared" si="28"/>
        <v>902078.47277576814</v>
      </c>
      <c r="X59" s="21">
        <f t="shared" si="28"/>
        <v>910525.87620645075</v>
      </c>
      <c r="Y59" s="21">
        <f t="shared" si="28"/>
        <v>919067.72894663946</v>
      </c>
      <c r="Z59" s="21">
        <f t="shared" si="28"/>
        <v>914133.50673911173</v>
      </c>
      <c r="AA59" s="21">
        <f t="shared" si="28"/>
        <v>923164.49986112549</v>
      </c>
      <c r="AB59" s="21">
        <f t="shared" si="28"/>
        <v>931854.70596910978</v>
      </c>
      <c r="AC59" s="21">
        <f t="shared" si="28"/>
        <v>926989.51866793504</v>
      </c>
      <c r="AD59" s="21">
        <f t="shared" si="28"/>
        <v>936096.53378858836</v>
      </c>
      <c r="AE59" s="21">
        <f t="shared" si="28"/>
        <v>944448.84050196724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265829.07879680238</v>
      </c>
      <c r="P60" s="21">
        <f t="shared" si="29"/>
        <v>282675.03226969432</v>
      </c>
      <c r="Q60" s="21">
        <f t="shared" si="29"/>
        <v>282478.81169790484</v>
      </c>
      <c r="R60" s="21">
        <f t="shared" si="29"/>
        <v>283134.56963582721</v>
      </c>
      <c r="S60" s="21">
        <f t="shared" si="29"/>
        <v>295476.51808049605</v>
      </c>
      <c r="T60" s="21">
        <f t="shared" si="29"/>
        <v>296854.24599263322</v>
      </c>
      <c r="U60" s="21">
        <f t="shared" si="29"/>
        <v>299590.24262507283</v>
      </c>
      <c r="V60" s="21">
        <f t="shared" si="29"/>
        <v>302066.13210388727</v>
      </c>
      <c r="W60" s="21">
        <f t="shared" si="29"/>
        <v>300065.81181004603</v>
      </c>
      <c r="X60" s="21">
        <f t="shared" si="29"/>
        <v>302875.74137228797</v>
      </c>
      <c r="Y60" s="21">
        <f t="shared" si="29"/>
        <v>305717.08838831831</v>
      </c>
      <c r="Z60" s="21">
        <f t="shared" si="29"/>
        <v>304075.77730836638</v>
      </c>
      <c r="AA60" s="21">
        <f t="shared" si="29"/>
        <v>307079.83112894971</v>
      </c>
      <c r="AB60" s="21">
        <f t="shared" si="29"/>
        <v>309970.52615081961</v>
      </c>
      <c r="AC60" s="21">
        <f t="shared" si="29"/>
        <v>308352.17872186174</v>
      </c>
      <c r="AD60" s="21">
        <f t="shared" si="29"/>
        <v>314025.32572925824</v>
      </c>
      <c r="AE60" s="21">
        <f t="shared" si="29"/>
        <v>319517.25416150357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3349</v>
      </c>
      <c r="O61" s="77">
        <f t="shared" si="30"/>
        <v>11727</v>
      </c>
      <c r="P61" s="27">
        <f t="shared" si="30"/>
        <v>2830</v>
      </c>
      <c r="Q61" s="27">
        <f t="shared" si="30"/>
        <v>3393</v>
      </c>
      <c r="R61" s="27">
        <f t="shared" si="30"/>
        <v>9123</v>
      </c>
      <c r="S61" s="27">
        <f t="shared" si="30"/>
        <v>3861</v>
      </c>
      <c r="T61" s="27">
        <f t="shared" si="30"/>
        <v>4503</v>
      </c>
      <c r="U61" s="27">
        <f t="shared" si="30"/>
        <v>4502</v>
      </c>
      <c r="V61" s="27">
        <f t="shared" si="30"/>
        <v>2729</v>
      </c>
      <c r="W61" s="27">
        <f t="shared" si="30"/>
        <v>4758</v>
      </c>
      <c r="X61" s="27">
        <f t="shared" si="30"/>
        <v>4828</v>
      </c>
      <c r="Y61" s="27">
        <f t="shared" si="30"/>
        <v>3003</v>
      </c>
      <c r="Z61" s="27">
        <f t="shared" si="30"/>
        <v>4973</v>
      </c>
      <c r="AA61" s="27">
        <f t="shared" si="30"/>
        <v>4974</v>
      </c>
      <c r="AB61" s="27">
        <f t="shared" si="30"/>
        <v>3114</v>
      </c>
      <c r="AC61" s="27">
        <f t="shared" si="30"/>
        <v>5119</v>
      </c>
      <c r="AD61" s="27">
        <f t="shared" si="30"/>
        <v>5048</v>
      </c>
      <c r="AE61" s="27">
        <f t="shared" si="30"/>
        <v>2967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151749.54942756944</v>
      </c>
      <c r="P62" s="27">
        <f t="shared" si="31"/>
        <v>161366.12659346787</v>
      </c>
      <c r="Q62" s="27">
        <f t="shared" si="31"/>
        <v>161254.11332730361</v>
      </c>
      <c r="R62" s="27">
        <f t="shared" si="31"/>
        <v>161628.45526184168</v>
      </c>
      <c r="S62" s="27">
        <f t="shared" si="31"/>
        <v>168673.90387872682</v>
      </c>
      <c r="T62" s="27">
        <f t="shared" si="31"/>
        <v>169460.3851427288</v>
      </c>
      <c r="U62" s="27">
        <f t="shared" si="31"/>
        <v>171022.23931642302</v>
      </c>
      <c r="V62" s="27">
        <f t="shared" si="31"/>
        <v>172435.61032362471</v>
      </c>
      <c r="W62" s="27">
        <f t="shared" si="31"/>
        <v>171293.71981008441</v>
      </c>
      <c r="X62" s="27">
        <f t="shared" si="31"/>
        <v>172897.77888038411</v>
      </c>
      <c r="Y62" s="27">
        <f t="shared" si="31"/>
        <v>174519.77272470522</v>
      </c>
      <c r="Z62" s="27">
        <f t="shared" si="31"/>
        <v>173582.82399817574</v>
      </c>
      <c r="AA62" s="27">
        <f t="shared" si="31"/>
        <v>175297.6996460658</v>
      </c>
      <c r="AB62" s="27">
        <f t="shared" si="31"/>
        <v>176947.86398883353</v>
      </c>
      <c r="AC62" s="27">
        <f t="shared" si="31"/>
        <v>176024.02415056908</v>
      </c>
      <c r="AD62" s="27">
        <f t="shared" si="31"/>
        <v>179363.17697909469</v>
      </c>
      <c r="AE62" s="27">
        <f t="shared" si="31"/>
        <v>182602.45722493212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151749.54942756944</v>
      </c>
      <c r="P63" s="21">
        <f t="shared" si="33"/>
        <v>161366.12659346787</v>
      </c>
      <c r="Q63" s="21">
        <f t="shared" si="33"/>
        <v>161254.11332730361</v>
      </c>
      <c r="R63" s="21">
        <f t="shared" si="33"/>
        <v>161628.45526184168</v>
      </c>
      <c r="S63" s="21">
        <f t="shared" si="33"/>
        <v>168673.90387872682</v>
      </c>
      <c r="T63" s="21">
        <f t="shared" si="33"/>
        <v>169460.3851427288</v>
      </c>
      <c r="U63" s="21">
        <f t="shared" si="33"/>
        <v>171022.23931642302</v>
      </c>
      <c r="V63" s="21">
        <f t="shared" si="33"/>
        <v>172435.61032362471</v>
      </c>
      <c r="W63" s="21">
        <f t="shared" si="33"/>
        <v>171293.71981008441</v>
      </c>
      <c r="X63" s="21">
        <f t="shared" si="33"/>
        <v>172897.77888038411</v>
      </c>
      <c r="Y63" s="21">
        <f t="shared" si="33"/>
        <v>174519.77272470522</v>
      </c>
      <c r="Z63" s="21">
        <f t="shared" si="33"/>
        <v>173582.82399817574</v>
      </c>
      <c r="AA63" s="21">
        <f t="shared" si="33"/>
        <v>175297.6996460658</v>
      </c>
      <c r="AB63" s="21">
        <f t="shared" si="33"/>
        <v>176947.86398883353</v>
      </c>
      <c r="AC63" s="21">
        <f t="shared" si="33"/>
        <v>176024.02415056908</v>
      </c>
      <c r="AD63" s="21">
        <f t="shared" si="33"/>
        <v>179363.17697909469</v>
      </c>
      <c r="AE63" s="21">
        <f t="shared" si="33"/>
        <v>182602.45722493212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3.2946780850124489</v>
      </c>
      <c r="P64" s="16">
        <f t="shared" si="34"/>
        <v>3.5034663559551533</v>
      </c>
      <c r="Q64" s="16">
        <f t="shared" si="34"/>
        <v>3.5010344037374748</v>
      </c>
      <c r="R64" s="16">
        <f t="shared" si="34"/>
        <v>3.5091618490753764</v>
      </c>
      <c r="S64" s="16">
        <f t="shared" si="34"/>
        <v>3.6621276090706778</v>
      </c>
      <c r="T64" s="16">
        <f t="shared" si="34"/>
        <v>3.6792031298518264</v>
      </c>
      <c r="U64" s="16">
        <f t="shared" si="34"/>
        <v>3.7131129947408259</v>
      </c>
      <c r="V64" s="16">
        <f t="shared" si="34"/>
        <v>3.7437990989235743</v>
      </c>
      <c r="W64" s="16">
        <f t="shared" si="34"/>
        <v>3.7190071857703781</v>
      </c>
      <c r="X64" s="16">
        <f t="shared" si="34"/>
        <v>3.7538333733005391</v>
      </c>
      <c r="Y64" s="16">
        <f t="shared" si="34"/>
        <v>3.789048947864472</v>
      </c>
      <c r="Z64" s="16">
        <f t="shared" si="34"/>
        <v>3.7687065847555092</v>
      </c>
      <c r="AA64" s="16">
        <f t="shared" si="34"/>
        <v>3.8059387428537557</v>
      </c>
      <c r="AB64" s="16">
        <f t="shared" si="34"/>
        <v>3.8417659352065132</v>
      </c>
      <c r="AC64" s="16">
        <f t="shared" si="34"/>
        <v>3.8217081829385626</v>
      </c>
      <c r="AD64" s="16">
        <f t="shared" si="34"/>
        <v>3.8592537576272163</v>
      </c>
      <c r="AE64" s="16">
        <f t="shared" si="34"/>
        <v>3.8936878890495445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167664.70313536559</v>
      </c>
      <c r="P69" s="21">
        <f>O69*(100-INDEX(vibofnepr_NORM,$A67,O$3)+(INDEX(vibofnepr_NORM,$A67,O$3)-INDEX(vibofnepr_NULL,$A67,O$3))*(1-INDEX(Expl_zatrat_fact,7,O$3)/'Лист2_прогнозные цены'!O61))*0.01+O72</f>
        <v>170911.05610401192</v>
      </c>
      <c r="Q69" s="21">
        <f>P69*(100-INDEX(vibofnepr_NORM,$A67,P$3)+(INDEX(vibofnepr_NORM,$A67,P$3)-INDEX(vibofnepr_NULL,$A67,P$3))*(1-INDEX(Expl_zatrat_fact,7,P$3)/'Лист2_прогнозные цены'!P61))*0.01+P72</f>
        <v>173329.94554297181</v>
      </c>
      <c r="R69" s="21">
        <f>Q69*(100-INDEX(vibofnepr_NORM,$A67,Q$3)+(INDEX(vibofnepr_NORM,$A67,Q$3)-INDEX(vibofnepr_NULL,$A67,Q$3))*(1-INDEX(Expl_zatrat_fact,7,Q$3)/'Лист2_прогнозные цены'!Q61))*0.01+Q72</f>
        <v>182572.64608754212</v>
      </c>
      <c r="S69" s="21">
        <f>R69*(100-INDEX(vibofnepr_NORM,$A67,R$3)+(INDEX(vibofnepr_NORM,$A67,R$3)-INDEX(vibofnepr_NULL,$A67,R$3))*(1-INDEX(Expl_zatrat_fact,7,R$3)/'Лист2_прогнозные цены'!R61))*0.01+R72</f>
        <v>183295.01880597466</v>
      </c>
      <c r="T69" s="21">
        <f>S69*(100-INDEX(vibofnepr_NORM,$A67,S$3)+(INDEX(vibofnepr_NORM,$A67,S$3)-INDEX(vibofnepr_NULL,$A67,S$3))*(1-INDEX(Expl_zatrat_fact,7,S$3)/'Лист2_прогнозные цены'!S61))*0.01+S72</f>
        <v>184883.97696086453</v>
      </c>
      <c r="U69" s="21">
        <f>T69*(100-INDEX(vibofnepr_NORM,$A67,T$3)+(INDEX(vibofnepr_NORM,$A67,T$3)-INDEX(vibofnepr_NULL,$A67,T$3))*(1-INDEX(Expl_zatrat_fact,7,T$3)/'Лист2_прогнозные цены'!T61))*0.01+T72</f>
        <v>183242.55175526332</v>
      </c>
      <c r="V69" s="21">
        <f>U69*(100-INDEX(vibofnepr_NORM,$A67,U$3)+(INDEX(vibofnepr_NORM,$A67,U$3)-INDEX(vibofnepr_NULL,$A67,U$3))*(1-INDEX(Expl_zatrat_fact,7,U$3)/'Лист2_прогнозные цены'!U61))*0.01+U72</f>
        <v>181960.53033793755</v>
      </c>
      <c r="W69" s="21">
        <f>V69*(100-INDEX(vibofnepr_NORM,$A67,V$3)+(INDEX(vibofnepr_NORM,$A67,V$3)-INDEX(vibofnepr_NULL,$A67,V$3))*(1-INDEX(Expl_zatrat_fact,7,V$3)/'Лист2_прогнозные цены'!V61))*0.01+V72</f>
        <v>185773.92503455817</v>
      </c>
      <c r="X69" s="21">
        <f>W69*(100-INDEX(vibofnepr_NORM,$A67,W$3)+(INDEX(vibofnepr_NORM,$A67,W$3)-INDEX(vibofnepr_NULL,$A67,W$3))*(1-INDEX(Expl_zatrat_fact,7,W$3)/'Лист2_прогнозные цены'!W61))*0.01+W72</f>
        <v>184303.73250940704</v>
      </c>
      <c r="Y69" s="21">
        <f>X69*(100-INDEX(vibofnepr_NORM,$A67,X$3)+(INDEX(vibofnepr_NORM,$A67,X$3)-INDEX(vibofnepr_NULL,$A67,X$3))*(1-INDEX(Expl_zatrat_fact,7,X$3)/'Лист2_прогнозные цены'!X61))*0.01+X72</f>
        <v>183214.9603451851</v>
      </c>
      <c r="Z69" s="21">
        <f>Y69*(100-INDEX(vibofnepr_NORM,$A67,Y$3)+(INDEX(vibofnepr_NORM,$A67,Y$3)-INDEX(vibofnepr_NULL,$A67,Y$3))*(1-INDEX(Expl_zatrat_fact,7,Y$3)/'Лист2_прогнозные цены'!Y61))*0.01+Y72</f>
        <v>187382.81074173324</v>
      </c>
      <c r="AA69" s="21">
        <f>Z69*(100-INDEX(vibofnepr_NORM,$A67,Z$3)+(INDEX(vibofnepr_NORM,$A67,Z$3)-INDEX(vibofnepr_NULL,$A67,Z$3))*(1-INDEX(Expl_zatrat_fact,7,Z$3)/'Лист2_прогнозные цены'!Z61))*0.01+Z72</f>
        <v>186095.60206766688</v>
      </c>
      <c r="AB69" s="21">
        <f>AA69*(100-INDEX(vibofnepr_NORM,$A67,AA$3)+(INDEX(vibofnepr_NORM,$A67,AA$3)-INDEX(vibofnepr_NULL,$A67,AA$3))*(1-INDEX(Expl_zatrat_fact,7,AA$3)/'Лист2_прогнозные цены'!AA61))*0.01+AA72</f>
        <v>185090.69629462011</v>
      </c>
      <c r="AC69" s="21">
        <f>AB69*(100-INDEX(vibofnepr_NORM,$A67,AB$3)+(INDEX(vibofnepr_NORM,$A67,AB$3)-INDEX(vibofnepr_NULL,$A67,AB$3))*(1-INDEX(Expl_zatrat_fact,7,AB$3)/'Лист2_прогнозные цены'!AB61))*0.01+AB72</f>
        <v>189257.78933167391</v>
      </c>
      <c r="AD69" s="21">
        <f>AC69*(100-INDEX(vibofnepr_NORM,$A67,AC$3)+(INDEX(vibofnepr_NORM,$A67,AC$3)-INDEX(vibofnepr_NULL,$A67,AC$3))*(1-INDEX(Expl_zatrat_fact,7,AC$3)/'Лист2_прогнозные цены'!AC61))*0.01+AC72</f>
        <v>188019.0118988438</v>
      </c>
      <c r="AE69" s="21">
        <f>AD69*(100-INDEX(vibofnepr_NORM,$A67,AD$3)+(INDEX(vibofnepr_NORM,$A67,AD$3)-INDEX(vibofnepr_NULL,$A67,AD$3))*(1-INDEX(Expl_zatrat_fact,7,AD$3)/'Лист2_прогнозные цены'!AD61))*0.01+AD72</f>
        <v>186847.3923113285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117365.29219475591</v>
      </c>
      <c r="P70" s="21">
        <f t="shared" si="35"/>
        <v>119637.73927280834</v>
      </c>
      <c r="Q70" s="21">
        <f t="shared" si="35"/>
        <v>155996.95098867462</v>
      </c>
      <c r="R70" s="21">
        <f t="shared" si="35"/>
        <v>171618.28732228957</v>
      </c>
      <c r="S70" s="21">
        <f t="shared" si="35"/>
        <v>219954.0225671696</v>
      </c>
      <c r="T70" s="21">
        <f t="shared" si="35"/>
        <v>221860.77235303744</v>
      </c>
      <c r="U70" s="21">
        <f t="shared" si="35"/>
        <v>219891.06210631598</v>
      </c>
      <c r="V70" s="21">
        <f t="shared" si="35"/>
        <v>218352.63640552506</v>
      </c>
      <c r="W70" s="21">
        <f t="shared" si="35"/>
        <v>222928.71004146981</v>
      </c>
      <c r="X70" s="21">
        <f t="shared" si="35"/>
        <v>221164.47901128844</v>
      </c>
      <c r="Y70" s="21">
        <f t="shared" si="35"/>
        <v>219857.95241422212</v>
      </c>
      <c r="Z70" s="21">
        <f t="shared" si="35"/>
        <v>224859.37289007989</v>
      </c>
      <c r="AA70" s="21">
        <f t="shared" si="35"/>
        <v>223314.72248120027</v>
      </c>
      <c r="AB70" s="21">
        <f t="shared" si="35"/>
        <v>222108.83555354414</v>
      </c>
      <c r="AC70" s="21">
        <f t="shared" si="35"/>
        <v>227109.34719800868</v>
      </c>
      <c r="AD70" s="21">
        <f t="shared" si="35"/>
        <v>225622.81427861255</v>
      </c>
      <c r="AE70" s="21">
        <f t="shared" si="35"/>
        <v>224216.87077359419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317450.76879158954</v>
      </c>
      <c r="P71" s="21">
        <f t="shared" si="36"/>
        <v>323597.30545908131</v>
      </c>
      <c r="Q71" s="21">
        <f t="shared" si="36"/>
        <v>328177.15021865314</v>
      </c>
      <c r="R71" s="21">
        <f t="shared" si="36"/>
        <v>345676.97181924013</v>
      </c>
      <c r="S71" s="21">
        <f t="shared" si="36"/>
        <v>347044.68828270677</v>
      </c>
      <c r="T71" s="21">
        <f t="shared" si="36"/>
        <v>350053.16877033922</v>
      </c>
      <c r="U71" s="21">
        <f t="shared" si="36"/>
        <v>346945.34891506954</v>
      </c>
      <c r="V71" s="21">
        <f t="shared" si="36"/>
        <v>344518.0122310404</v>
      </c>
      <c r="W71" s="21">
        <f t="shared" si="36"/>
        <v>351738.16683430609</v>
      </c>
      <c r="X71" s="21">
        <f t="shared" si="36"/>
        <v>348954.55323732807</v>
      </c>
      <c r="Y71" s="21">
        <f t="shared" si="36"/>
        <v>346893.10825750971</v>
      </c>
      <c r="Z71" s="21">
        <f t="shared" si="36"/>
        <v>354784.37748621753</v>
      </c>
      <c r="AA71" s="21">
        <f t="shared" si="36"/>
        <v>352347.21942291514</v>
      </c>
      <c r="AB71" s="21">
        <f t="shared" si="36"/>
        <v>350444.56427695247</v>
      </c>
      <c r="AC71" s="21">
        <f t="shared" si="36"/>
        <v>358334.39954639971</v>
      </c>
      <c r="AD71" s="21">
        <f t="shared" si="36"/>
        <v>359212.99035697733</v>
      </c>
      <c r="AE71" s="21">
        <f t="shared" si="36"/>
        <v>360207.57196861278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5083</v>
      </c>
      <c r="O72" s="77">
        <f t="shared" si="37"/>
        <v>4923</v>
      </c>
      <c r="P72" s="27">
        <f t="shared" si="37"/>
        <v>4128</v>
      </c>
      <c r="Q72" s="27">
        <f t="shared" si="37"/>
        <v>10976</v>
      </c>
      <c r="R72" s="27">
        <f t="shared" si="37"/>
        <v>2964</v>
      </c>
      <c r="S72" s="27">
        <f t="shared" si="37"/>
        <v>3533</v>
      </c>
      <c r="T72" s="27">
        <f t="shared" si="37"/>
        <v>2410</v>
      </c>
      <c r="U72" s="27">
        <f t="shared" si="37"/>
        <v>2589</v>
      </c>
      <c r="V72" s="27">
        <f t="shared" si="37"/>
        <v>5633</v>
      </c>
      <c r="W72" s="27">
        <f t="shared" si="37"/>
        <v>2572</v>
      </c>
      <c r="X72" s="27">
        <f t="shared" si="37"/>
        <v>2730</v>
      </c>
      <c r="Y72" s="27">
        <f t="shared" si="37"/>
        <v>6000</v>
      </c>
      <c r="Z72" s="27">
        <f t="shared" si="37"/>
        <v>2709</v>
      </c>
      <c r="AA72" s="27">
        <f t="shared" si="37"/>
        <v>2796</v>
      </c>
      <c r="AB72" s="27">
        <f t="shared" si="37"/>
        <v>6018</v>
      </c>
      <c r="AC72" s="27">
        <f t="shared" si="37"/>
        <v>2813</v>
      </c>
      <c r="AD72" s="27">
        <f t="shared" si="37"/>
        <v>2783</v>
      </c>
      <c r="AE72" s="27">
        <f t="shared" si="37"/>
        <v>5624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33906.492530920586</v>
      </c>
      <c r="P73" s="27">
        <f t="shared" si="38"/>
        <v>34562.995901193288</v>
      </c>
      <c r="Q73" s="27">
        <f t="shared" si="38"/>
        <v>35052.163001730834</v>
      </c>
      <c r="R73" s="27">
        <f t="shared" si="38"/>
        <v>36921.295568810223</v>
      </c>
      <c r="S73" s="27">
        <f t="shared" si="38"/>
        <v>37067.379537135377</v>
      </c>
      <c r="T73" s="27">
        <f t="shared" si="38"/>
        <v>37388.711318978705</v>
      </c>
      <c r="U73" s="27">
        <f t="shared" si="38"/>
        <v>37056.769231985905</v>
      </c>
      <c r="V73" s="27">
        <f t="shared" si="38"/>
        <v>36797.508643453199</v>
      </c>
      <c r="W73" s="27">
        <f t="shared" si="38"/>
        <v>37568.683711195568</v>
      </c>
      <c r="X73" s="27">
        <f t="shared" si="38"/>
        <v>37271.369661542507</v>
      </c>
      <c r="Y73" s="27">
        <f t="shared" si="38"/>
        <v>37051.189477140426</v>
      </c>
      <c r="Z73" s="27">
        <f t="shared" si="38"/>
        <v>37894.045401481642</v>
      </c>
      <c r="AA73" s="27">
        <f t="shared" si="38"/>
        <v>37633.735804549193</v>
      </c>
      <c r="AB73" s="27">
        <f t="shared" si="38"/>
        <v>37430.515750173276</v>
      </c>
      <c r="AC73" s="27">
        <f t="shared" si="38"/>
        <v>38273.218515241504</v>
      </c>
      <c r="AD73" s="27">
        <f t="shared" si="38"/>
        <v>38388.581910762994</v>
      </c>
      <c r="AE73" s="27">
        <f t="shared" si="38"/>
        <v>38516.465416232197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33906.492530920586</v>
      </c>
      <c r="P74" s="21">
        <f t="shared" si="39"/>
        <v>34562.995901193288</v>
      </c>
      <c r="Q74" s="21">
        <f t="shared" si="39"/>
        <v>35052.163001730834</v>
      </c>
      <c r="R74" s="21">
        <f t="shared" si="39"/>
        <v>36921.295568810223</v>
      </c>
      <c r="S74" s="21">
        <f t="shared" si="39"/>
        <v>37067.379537135377</v>
      </c>
      <c r="T74" s="21">
        <f t="shared" si="39"/>
        <v>37388.711318978705</v>
      </c>
      <c r="U74" s="21">
        <f t="shared" si="39"/>
        <v>37056.769231985905</v>
      </c>
      <c r="V74" s="21">
        <f t="shared" si="39"/>
        <v>36797.508643453199</v>
      </c>
      <c r="W74" s="21">
        <f t="shared" si="39"/>
        <v>37568.683711195568</v>
      </c>
      <c r="X74" s="21">
        <f t="shared" si="39"/>
        <v>37271.369661542507</v>
      </c>
      <c r="Y74" s="21">
        <f t="shared" si="39"/>
        <v>37051.189477140426</v>
      </c>
      <c r="Z74" s="21">
        <f t="shared" si="39"/>
        <v>37894.045401481642</v>
      </c>
      <c r="AA74" s="21">
        <f t="shared" si="39"/>
        <v>37633.735804549193</v>
      </c>
      <c r="AB74" s="21">
        <f t="shared" si="39"/>
        <v>37430.515750173276</v>
      </c>
      <c r="AC74" s="21">
        <f t="shared" si="39"/>
        <v>38273.218515241504</v>
      </c>
      <c r="AD74" s="21">
        <f t="shared" si="39"/>
        <v>38388.581910762994</v>
      </c>
      <c r="AE74" s="21">
        <f t="shared" si="39"/>
        <v>38516.465416232197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3.4561640399298073</v>
      </c>
      <c r="P75" s="21">
        <f t="shared" si="40"/>
        <v>3.5230828855862857</v>
      </c>
      <c r="Q75" s="21">
        <f t="shared" si="40"/>
        <v>3.5729447738618969</v>
      </c>
      <c r="R75" s="21">
        <f t="shared" si="40"/>
        <v>3.7634696050077405</v>
      </c>
      <c r="S75" s="21">
        <f t="shared" si="40"/>
        <v>3.7783602681359079</v>
      </c>
      <c r="T75" s="21">
        <f t="shared" si="40"/>
        <v>3.8111143298626016</v>
      </c>
      <c r="U75" s="21">
        <f t="shared" si="40"/>
        <v>3.7772787361822009</v>
      </c>
      <c r="V75" s="21">
        <f t="shared" si="40"/>
        <v>3.7508517289581231</v>
      </c>
      <c r="W75" s="21">
        <f t="shared" si="40"/>
        <v>3.8294593152541987</v>
      </c>
      <c r="X75" s="21">
        <f t="shared" si="40"/>
        <v>3.7991534342775779</v>
      </c>
      <c r="Y75" s="21">
        <f t="shared" si="40"/>
        <v>3.7767099793864052</v>
      </c>
      <c r="Z75" s="21">
        <f t="shared" si="40"/>
        <v>3.8626241544929392</v>
      </c>
      <c r="AA75" s="21">
        <f t="shared" si="40"/>
        <v>3.8360902195143765</v>
      </c>
      <c r="AB75" s="21">
        <f t="shared" si="40"/>
        <v>3.8153755483201772</v>
      </c>
      <c r="AC75" s="21">
        <f t="shared" si="40"/>
        <v>3.9012741115620746</v>
      </c>
      <c r="AD75" s="21">
        <f t="shared" si="40"/>
        <v>3.8757385161936964</v>
      </c>
      <c r="AE75" s="21">
        <f t="shared" si="40"/>
        <v>3.8515872821466677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22085252.12622546</v>
      </c>
      <c r="P5" s="21">
        <f>'Лист1_Базовые цены'!P7</f>
        <v>22113296.43770016</v>
      </c>
      <c r="Q5" s="21">
        <f>'Лист1_Базовые цены'!Q7</f>
        <v>22107715.738634832</v>
      </c>
      <c r="R5" s="21">
        <f>'Лист1_Базовые цены'!R7</f>
        <v>22074929.538484845</v>
      </c>
      <c r="S5" s="21">
        <f>'Лист1_Базовые цены'!S7</f>
        <v>22373418.546227716</v>
      </c>
      <c r="T5" s="21">
        <f>'Лист1_Базовые цены'!T7</f>
        <v>22519591.935817994</v>
      </c>
      <c r="U5" s="21">
        <f>'Лист1_Базовые цены'!U7</f>
        <v>22471964.658130091</v>
      </c>
      <c r="V5" s="21">
        <f>'Лист1_Базовые цены'!V7</f>
        <v>22332088.220348872</v>
      </c>
      <c r="W5" s="21">
        <f>'Лист1_Базовые цены'!W7</f>
        <v>22225909.488349348</v>
      </c>
      <c r="X5" s="21">
        <f>'Лист1_Базовые цены'!X7</f>
        <v>22083151.774679963</v>
      </c>
      <c r="Y5" s="21">
        <f>'Лист1_Базовые цены'!Y7</f>
        <v>21939969.692181401</v>
      </c>
      <c r="Z5" s="21">
        <f>'Лист1_Базовые цены'!Z7</f>
        <v>21793343.150261115</v>
      </c>
      <c r="AA5" s="21">
        <f>'Лист1_Базовые цены'!AA7</f>
        <v>21651769.12372651</v>
      </c>
      <c r="AB5" s="21">
        <f>'Лист1_Базовые цены'!AB7</f>
        <v>21543941.576669849</v>
      </c>
      <c r="AC5" s="21">
        <f>'Лист1_Базовые цены'!AC7</f>
        <v>21395487.070784759</v>
      </c>
      <c r="AD5" s="21">
        <f>'Лист1_Базовые цены'!AD7</f>
        <v>21294521.225971617</v>
      </c>
      <c r="AE5" s="21">
        <f>'Лист1_Базовые цены'!AE7</f>
        <v>21269765.201293167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14794886.89414284</v>
      </c>
      <c r="P6" s="27">
        <f>P5*INDEX([1]!explzaNS,$A$3,P$1)*INDEX([1]!KumIndPPP,NscenInfl,P$1)</f>
        <v>17331998.285806227</v>
      </c>
      <c r="Q6" s="27">
        <f>Q5*INDEX([1]!explzaNS,$A$3,Q$1)*INDEX([1]!KumIndPPP,NscenInfl,Q$1)</f>
        <v>20446596.59812592</v>
      </c>
      <c r="R6" s="27">
        <f>R5*INDEX([1]!explzaNS,$A$3,R$1)*INDEX([1]!KumIndPPP,NscenInfl,R$1)</f>
        <v>23478714.952860344</v>
      </c>
      <c r="S6" s="27">
        <f>S5*INDEX([1]!explzaNS,$A$3,S$1)*INDEX([1]!KumIndPPP,NscenInfl,S$1)</f>
        <v>26889689.531597532</v>
      </c>
      <c r="T6" s="27">
        <f>T5*INDEX([1]!explzaNS,$A$3,T$1)*INDEX([1]!KumIndPPP,NscenInfl,T$1)</f>
        <v>30042559.926735379</v>
      </c>
      <c r="U6" s="27">
        <f>U5*INDEX([1]!explzaNS,$A$3,U$1)*INDEX([1]!KumIndPPP,NscenInfl,U$1)</f>
        <v>32976924.338647574</v>
      </c>
      <c r="V6" s="27">
        <f>V5*INDEX([1]!explzaNS,$A$3,V$1)*INDEX([1]!KumIndPPP,NscenInfl,V$1)</f>
        <v>36048825.914738715</v>
      </c>
      <c r="W6" s="27">
        <f>W5*INDEX([1]!explzaNS,$A$3,W$1)*INDEX([1]!KumIndPPP,NscenInfl,W$1)</f>
        <v>38747624.886648722</v>
      </c>
      <c r="X6" s="27">
        <f>X5*INDEX([1]!explzaNS,$A$3,X$1)*INDEX([1]!KumIndPPP,NscenInfl,X$1)</f>
        <v>41963634.967754841</v>
      </c>
      <c r="Y6" s="27">
        <f>Y5*INDEX([1]!explzaNS,$A$3,Y$1)*INDEX([1]!KumIndPPP,NscenInfl,Y$1)</f>
        <v>45860707.63975504</v>
      </c>
      <c r="Z6" s="27">
        <f>Z5*INDEX([1]!explzaNS,$A$3,Z$1)*INDEX([1]!KumIndPPP,NscenInfl,Z$1)</f>
        <v>50565180.787834011</v>
      </c>
      <c r="AA6" s="27">
        <f>AA5*INDEX([1]!explzaNS,$A$3,AA$1)*INDEX([1]!KumIndPPP,NscenInfl,AA$1)</f>
        <v>54255634.923681751</v>
      </c>
      <c r="AB6" s="27">
        <f>AB5*INDEX([1]!explzaNS,$A$3,AB$1)*INDEX([1]!KumIndPPP,NscenInfl,AB$1)</f>
        <v>57764418.135257356</v>
      </c>
      <c r="AC6" s="27">
        <f>AC5*INDEX([1]!explzaNS,$A$3,AC$1)*INDEX([1]!KumIndPPP,NscenInfl,AC$1)</f>
        <v>61382022.73496028</v>
      </c>
      <c r="AD6" s="27">
        <f>AD5*INDEX([1]!explzaNS,$A$3,AD$1)*INDEX([1]!KumIndPPP,NscenInfl,AD$1)</f>
        <v>65368824.575816177</v>
      </c>
      <c r="AE6" s="27">
        <f>AE5*INDEX([1]!explzaNS,$A$3,AE$1)*INDEX([1]!KumIndPPP,NscenInfl,AE$1)</f>
        <v>69863327.89264679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10786223.864563854</v>
      </c>
      <c r="P7" s="26">
        <f>'Лист1_Базовые цены'!P10*INDEX(KumIndPotrS,NscenInfl,P$1)</f>
        <v>12581907.307320794</v>
      </c>
      <c r="Q7" s="26">
        <f>'Лист1_Базовые цены'!Q10*INDEX(KumIndPotrS,NscenInfl,Q$1)</f>
        <v>14717116.475645844</v>
      </c>
      <c r="R7" s="26">
        <f>'Лист1_Базовые цены'!R10*INDEX(KumIndPotrS,NscenInfl,R$1)</f>
        <v>16752631.383425077</v>
      </c>
      <c r="S7" s="26">
        <f>'Лист1_Базовые цены'!S10*INDEX(KumIndPotrS,NscenInfl,S$1)</f>
        <v>18846861.217511244</v>
      </c>
      <c r="T7" s="26">
        <f>'Лист1_Базовые цены'!T10*INDEX(KumIndPotrS,NscenInfl,T$1)</f>
        <v>20677293.864749562</v>
      </c>
      <c r="U7" s="26">
        <f>'Лист1_Базовые цены'!U10*INDEX(KumIndPotrS,NscenInfl,U$1)</f>
        <v>22077912.315562226</v>
      </c>
      <c r="V7" s="26">
        <f>'Лист1_Базовые цены'!V10*INDEX(KumIndPotrS,NscenInfl,V$1)</f>
        <v>23256917.970290482</v>
      </c>
      <c r="W7" s="26">
        <f>'Лист1_Базовые цены'!W10*INDEX(KumIndPotrS,NscenInfl,W$1)</f>
        <v>25229512.890467513</v>
      </c>
      <c r="X7" s="26">
        <f>'Лист1_Базовые цены'!X10*INDEX(KumIndPotrS,NscenInfl,X$1)</f>
        <v>27574209.2317455</v>
      </c>
      <c r="Y7" s="26">
        <f>'Лист1_Базовые цены'!Y10*INDEX(KumIndPotrS,NscenInfl,Y$1)</f>
        <v>29861012.589750875</v>
      </c>
      <c r="Z7" s="26">
        <f>'Лист1_Базовые цены'!Z10*INDEX(KumIndPotrS,NscenInfl,Z$1)</f>
        <v>32129281.660307638</v>
      </c>
      <c r="AA7" s="26">
        <f>'Лист1_Базовые цены'!AA10*INDEX(KumIndPotrS,NscenInfl,AA$1)</f>
        <v>34155002.685517505</v>
      </c>
      <c r="AB7" s="26">
        <f>'Лист1_Базовые цены'!AB10*INDEX(KumIndPotrS,NscenInfl,AB$1)</f>
        <v>36024002.514304228</v>
      </c>
      <c r="AC7" s="26">
        <f>'Лист1_Базовые цены'!AC10*INDEX(KumIndPotrS,NscenInfl,AC$1)</f>
        <v>37922315.279549859</v>
      </c>
      <c r="AD7" s="26">
        <f>'Лист1_Базовые цены'!AD10*INDEX(KumIndPotrS,NscenInfl,AD$1)</f>
        <v>40234420.602617294</v>
      </c>
      <c r="AE7" s="26">
        <f>'Лист1_Базовые цены'!AE10*INDEX(KumIndPotrS,NscenInfl,AE$1)</f>
        <v>42840030.558853246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10786223.864563854</v>
      </c>
      <c r="P8" s="27">
        <f t="shared" si="0"/>
        <v>12581907.307320794</v>
      </c>
      <c r="Q8" s="27">
        <f t="shared" si="0"/>
        <v>14717116.475645844</v>
      </c>
      <c r="R8" s="27">
        <f t="shared" si="0"/>
        <v>16752631.383425077</v>
      </c>
      <c r="S8" s="27">
        <f t="shared" si="0"/>
        <v>18846861.217511244</v>
      </c>
      <c r="T8" s="27">
        <f t="shared" si="0"/>
        <v>20677293.864749562</v>
      </c>
      <c r="U8" s="27">
        <f t="shared" si="0"/>
        <v>22077912.315562226</v>
      </c>
      <c r="V8" s="27">
        <f t="shared" si="0"/>
        <v>23256917.970290482</v>
      </c>
      <c r="W8" s="27">
        <f t="shared" si="0"/>
        <v>25229512.890467513</v>
      </c>
      <c r="X8" s="27">
        <f t="shared" si="0"/>
        <v>27574209.2317455</v>
      </c>
      <c r="Y8" s="27">
        <f t="shared" si="0"/>
        <v>29861012.589750875</v>
      </c>
      <c r="Z8" s="27">
        <f t="shared" si="0"/>
        <v>32129281.660307638</v>
      </c>
      <c r="AA8" s="27">
        <f t="shared" si="0"/>
        <v>34155002.685517505</v>
      </c>
      <c r="AB8" s="27">
        <f t="shared" si="0"/>
        <v>36024002.514304228</v>
      </c>
      <c r="AC8" s="27">
        <f t="shared" si="0"/>
        <v>37922315.279549859</v>
      </c>
      <c r="AD8" s="27">
        <f t="shared" si="0"/>
        <v>40234420.602617294</v>
      </c>
      <c r="AE8" s="27">
        <f t="shared" si="0"/>
        <v>42840030.558853246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53456.593793053406</v>
      </c>
      <c r="P13" s="21">
        <f>'Лист1_Базовые цены'!P14</f>
        <v>53868.5941392401</v>
      </c>
      <c r="Q13" s="21">
        <f>'Лист1_Базовые цены'!Q14</f>
        <v>54115.310299274577</v>
      </c>
      <c r="R13" s="21">
        <f>'Лист1_Базовые цены'!R14</f>
        <v>54192.920918382646</v>
      </c>
      <c r="S13" s="21">
        <f>'Лист1_Базовые цены'!S14</f>
        <v>53092.903568348614</v>
      </c>
      <c r="T13" s="21">
        <f>'Лист1_Базовые цены'!T14</f>
        <v>52327.523291331738</v>
      </c>
      <c r="U13" s="21">
        <f>'Лист1_Базовые цены'!U14</f>
        <v>51634.585218809734</v>
      </c>
      <c r="V13" s="21">
        <f>'Лист1_Базовые цены'!V14</f>
        <v>50990.990937693146</v>
      </c>
      <c r="W13" s="21">
        <f>'Лист1_Базовые цены'!W14</f>
        <v>50316.834004587261</v>
      </c>
      <c r="X13" s="21">
        <f>'Лист1_Базовые цены'!X14</f>
        <v>49680.782364385523</v>
      </c>
      <c r="Y13" s="21">
        <f>'Лист1_Базовые цены'!Y14</f>
        <v>49076.853069946999</v>
      </c>
      <c r="Z13" s="21">
        <f>'Лист1_Базовые цены'!Z14</f>
        <v>48583.306410946083</v>
      </c>
      <c r="AA13" s="21">
        <f>'Лист1_Базовые цены'!AA14</f>
        <v>47980.929137948369</v>
      </c>
      <c r="AB13" s="21">
        <f>'Лист1_Базовые цены'!AB14</f>
        <v>47070.018864839178</v>
      </c>
      <c r="AC13" s="21">
        <f>'Лист1_Базовые цены'!AC14</f>
        <v>46152.499964802002</v>
      </c>
      <c r="AD13" s="21">
        <f>'Лист1_Базовые цены'!AD14</f>
        <v>45340.049218866079</v>
      </c>
      <c r="AE13" s="21">
        <f>'Лист1_Базовые цены'!AE14</f>
        <v>44597.502894620382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2148630.9173039938</v>
      </c>
      <c r="P14" s="27">
        <f>P13*INDEX([1]!explzaNS,$A$11,P$1)*INDEX([1]!KumIndPPP,NscenInfl,P$1)</f>
        <v>2533273.2745038066</v>
      </c>
      <c r="Q14" s="27">
        <f>Q13*INDEX([1]!explzaNS,$A$11,Q$1)*INDEX([1]!KumIndPPP,NscenInfl,Q$1)</f>
        <v>3002953.1749533932</v>
      </c>
      <c r="R14" s="27">
        <f>R13*INDEX([1]!explzaNS,$A$11,R$1)*INDEX([1]!KumIndPPP,NscenInfl,R$1)</f>
        <v>3458348.9124729712</v>
      </c>
      <c r="S14" s="27">
        <f>S13*INDEX([1]!explzaNS,$A$11,S$1)*INDEX([1]!KumIndPPP,NscenInfl,S$1)</f>
        <v>3828610.3404380763</v>
      </c>
      <c r="T14" s="27">
        <f>T13*INDEX([1]!explzaNS,$A$11,T$1)*INDEX([1]!KumIndPPP,NscenInfl,T$1)</f>
        <v>4188493.5360584869</v>
      </c>
      <c r="U14" s="27">
        <f>U13*INDEX([1]!explzaNS,$A$11,U$1)*INDEX([1]!KumIndPPP,NscenInfl,U$1)</f>
        <v>4546330.9574993597</v>
      </c>
      <c r="V14" s="27">
        <f>V13*INDEX([1]!explzaNS,$A$11,V$1)*INDEX([1]!KumIndPPP,NscenInfl,V$1)</f>
        <v>4938630.021686893</v>
      </c>
      <c r="W14" s="27">
        <f>W13*INDEX([1]!explzaNS,$A$11,W$1)*INDEX([1]!KumIndPPP,NscenInfl,W$1)</f>
        <v>5263202.778312888</v>
      </c>
      <c r="X14" s="27">
        <f>X13*INDEX([1]!explzaNS,$A$11,X$1)*INDEX([1]!KumIndPPP,NscenInfl,X$1)</f>
        <v>5664371.3831879236</v>
      </c>
      <c r="Y14" s="27">
        <f>Y13*INDEX([1]!explzaNS,$A$11,Y$1)*INDEX([1]!KumIndPPP,NscenInfl,Y$1)</f>
        <v>6155065.5960717779</v>
      </c>
      <c r="Z14" s="27">
        <f>Z13*INDEX([1]!explzaNS,$A$11,Z$1)*INDEX([1]!KumIndPPP,NscenInfl,Z$1)</f>
        <v>6763414.8326915791</v>
      </c>
      <c r="AA14" s="27">
        <f>AA13*INDEX([1]!explzaNS,$A$11,AA$1)*INDEX([1]!KumIndPPP,NscenInfl,AA$1)</f>
        <v>7213920.7463325979</v>
      </c>
      <c r="AB14" s="27">
        <f>AB13*INDEX([1]!explzaNS,$A$11,AB$1)*INDEX([1]!KumIndPPP,NscenInfl,AB$1)</f>
        <v>7572353.2065852555</v>
      </c>
      <c r="AC14" s="27">
        <f>AC13*INDEX([1]!explzaNS,$A$11,AC$1)*INDEX([1]!KumIndPPP,NscenInfl,AC$1)</f>
        <v>7944480.4207791891</v>
      </c>
      <c r="AD14" s="27">
        <f>AD13*INDEX([1]!explzaNS,$A$11,AD$1)*INDEX([1]!KumIndPPP,NscenInfl,AD$1)</f>
        <v>8350952.8827503258</v>
      </c>
      <c r="AE14" s="27">
        <f>AE13*INDEX([1]!explzaNS,$A$11,AE$1)*INDEX([1]!KumIndPPP,NscenInfl,AE$1)</f>
        <v>8789180.1487231161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1976699.3223848888</v>
      </c>
      <c r="P15" s="27">
        <f>'Лист1_Базовые цены'!P16*INDEX([1]!KumIndPotrS,NscenInfl,P$1)</f>
        <v>2320603.2588987201</v>
      </c>
      <c r="Q15" s="27">
        <f>'Лист1_Базовые цены'!Q16*INDEX([1]!KumIndPotrS,NscenInfl,Q$1)</f>
        <v>2727540.8966732458</v>
      </c>
      <c r="R15" s="27">
        <f>'Лист1_Базовые цены'!R16*INDEX([1]!KumIndPotrS,NscenInfl,R$1)</f>
        <v>3113856.0292693372</v>
      </c>
      <c r="S15" s="27">
        <f>'Лист1_Базовые цены'!S16*INDEX([1]!KumIndPotrS,NscenInfl,S$1)</f>
        <v>3386221.9851877191</v>
      </c>
      <c r="T15" s="27">
        <f>'Лист1_Базовые цены'!T16*INDEX([1]!KumIndPotrS,NscenInfl,T$1)</f>
        <v>3637773.2559465491</v>
      </c>
      <c r="U15" s="27">
        <f>'Лист1_Базовые цены'!U16*INDEX([1]!KumIndPotrS,NscenInfl,U$1)</f>
        <v>3840872.7276326925</v>
      </c>
      <c r="V15" s="27">
        <f>'Лист1_Базовые цены'!V16*INDEX([1]!KumIndPotrS,NscenInfl,V$1)</f>
        <v>4020578.4544344228</v>
      </c>
      <c r="W15" s="27">
        <f>'Лист1_Базовые цены'!W16*INDEX([1]!KumIndPotrS,NscenInfl,W$1)</f>
        <v>4324489.9681616295</v>
      </c>
      <c r="X15" s="27">
        <f>'Лист1_Базовые цены'!X16*INDEX([1]!KumIndPotrS,NscenInfl,X$1)</f>
        <v>4696806.8264823975</v>
      </c>
      <c r="Y15" s="27">
        <f>'Лист1_Базовые цены'!Y16*INDEX([1]!KumIndPotrS,NscenInfl,Y$1)</f>
        <v>5057285.5625603292</v>
      </c>
      <c r="Z15" s="27">
        <f>'Лист1_Базовые цены'!Z16*INDEX([1]!KumIndPotrS,NscenInfl,Z$1)</f>
        <v>5422961.1041845633</v>
      </c>
      <c r="AA15" s="27">
        <f>'Лист1_Базовые цены'!AA16*INDEX([1]!KumIndPotrS,NscenInfl,AA$1)</f>
        <v>5730623.1892657476</v>
      </c>
      <c r="AB15" s="27">
        <f>'Лист1_Базовые цены'!AB16*INDEX([1]!KumIndPotrS,NscenInfl,AB$1)</f>
        <v>5959137.9170989282</v>
      </c>
      <c r="AC15" s="27">
        <f>'Лист1_Базовые цены'!AC16*INDEX([1]!KumIndPotrS,NscenInfl,AC$1)</f>
        <v>6193557.3065486643</v>
      </c>
      <c r="AD15" s="27">
        <f>'Лист1_Базовые цены'!AD16*INDEX([1]!KumIndPotrS,NscenInfl,AD$1)</f>
        <v>6486107.1901396858</v>
      </c>
      <c r="AE15" s="27">
        <f>'Лист1_Базовые цены'!AE16*INDEX([1]!KumIndPotrS,NscenInfl,AE$1)</f>
        <v>6800954.6891958844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256970.91191003556</v>
      </c>
      <c r="P16" s="21">
        <f t="shared" si="2"/>
        <v>301678.42365683365</v>
      </c>
      <c r="Q16" s="21">
        <f t="shared" si="2"/>
        <v>354580.31656752195</v>
      </c>
      <c r="R16" s="21">
        <f t="shared" si="2"/>
        <v>404801.28380501387</v>
      </c>
      <c r="S16" s="21">
        <f t="shared" si="2"/>
        <v>440208.85807440348</v>
      </c>
      <c r="T16" s="21">
        <f t="shared" si="2"/>
        <v>472910.52327305143</v>
      </c>
      <c r="U16" s="21">
        <f t="shared" si="2"/>
        <v>499313.45459225005</v>
      </c>
      <c r="V16" s="21">
        <f t="shared" si="2"/>
        <v>522675.19907647499</v>
      </c>
      <c r="W16" s="21">
        <f t="shared" si="2"/>
        <v>562183.69586101186</v>
      </c>
      <c r="X16" s="21">
        <f t="shared" si="2"/>
        <v>610584.88744271174</v>
      </c>
      <c r="Y16" s="21">
        <f t="shared" si="2"/>
        <v>657447.12313284283</v>
      </c>
      <c r="Z16" s="21">
        <f t="shared" si="2"/>
        <v>704984.94354399329</v>
      </c>
      <c r="AA16" s="21">
        <f t="shared" si="2"/>
        <v>744981.01460454718</v>
      </c>
      <c r="AB16" s="21">
        <f t="shared" si="2"/>
        <v>774687.92922286072</v>
      </c>
      <c r="AC16" s="21">
        <f t="shared" si="2"/>
        <v>805162.44985132641</v>
      </c>
      <c r="AD16" s="21">
        <f t="shared" si="2"/>
        <v>843193.93471815914</v>
      </c>
      <c r="AE16" s="21">
        <f t="shared" si="2"/>
        <v>884124.10959546501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534370.60278386727</v>
      </c>
      <c r="P17" s="21">
        <f>INDEX(KumIndPotrS,NscenInfl,P$1)*'Лист1_Базовые цены'!P18</f>
        <v>627339.80238521053</v>
      </c>
      <c r="Q17" s="21">
        <f>INDEX(KumIndPotrS,NscenInfl,Q$1)*'Лист1_Базовые цены'!Q18</f>
        <v>737349.20458941429</v>
      </c>
      <c r="R17" s="21">
        <f>INDEX(KumIndPotrS,NscenInfl,R$1)*'Лист1_Базовые цены'!R18</f>
        <v>841783.62611834891</v>
      </c>
      <c r="S17" s="21">
        <f>INDEX(KumIndPotrS,NscenInfl,S$1)*'Лист1_Базовые цены'!S18</f>
        <v>915413.62052048766</v>
      </c>
      <c r="T17" s="21">
        <f>INDEX(KumIndPotrS,NscenInfl,T$1)*'Лист1_Базовые цены'!T18</f>
        <v>983416.68131187989</v>
      </c>
      <c r="U17" s="21">
        <f>INDEX(KumIndPotrS,NscenInfl,U$1)*'Лист1_Базовые цены'!U18</f>
        <v>1038321.5350147018</v>
      </c>
      <c r="V17" s="21">
        <f>INDEX(KumIndPotrS,NscenInfl,V$1)*'Лист1_Базовые цены'!V18</f>
        <v>1086902.2455290828</v>
      </c>
      <c r="W17" s="21">
        <f>INDEX(KumIndPotrS,NscenInfl,W$1)*'Лист1_Базовые цены'!W18</f>
        <v>1169060.101781812</v>
      </c>
      <c r="X17" s="21">
        <f>INDEX(KumIndPotrS,NscenInfl,X$1)*'Лист1_Базовые цены'!X18</f>
        <v>1269710.3027276113</v>
      </c>
      <c r="Y17" s="21">
        <f>INDEX(KumIndPotrS,NscenInfl,Y$1)*'Лист1_Базовые цены'!Y18</f>
        <v>1367160.2473435302</v>
      </c>
      <c r="Z17" s="21">
        <f>INDEX(KumIndPotrS,NscenInfl,Z$1)*'Лист1_Базовые цены'!Z18</f>
        <v>1466015.0693127618</v>
      </c>
      <c r="AA17" s="21">
        <f>INDEX(KumIndPotrS,NscenInfl,AA$1)*'Лист1_Базовые цены'!AA18</f>
        <v>1549186.8354973216</v>
      </c>
      <c r="AB17" s="21">
        <f>INDEX(KumIndPotrS,NscenInfl,AB$1)*'Лист1_Базовые цены'!AB18</f>
        <v>1610962.3172179719</v>
      </c>
      <c r="AC17" s="21">
        <f>INDEX(KumIndPotrS,NscenInfl,AC$1)*'Лист1_Базовые цены'!AC18</f>
        <v>1674334.0344163906</v>
      </c>
      <c r="AD17" s="21">
        <f>INDEX(KumIndPotrS,NscenInfl,AD$1)*'Лист1_Базовые цены'!AD18</f>
        <v>1755394.278381767</v>
      </c>
      <c r="AE17" s="21">
        <f>INDEX(KumIndPotrS,NscenInfl,AE$1)*'Лист1_Базовые цены'!AE18</f>
        <v>1842676.3002146957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534370.60278386727</v>
      </c>
      <c r="P18" s="21">
        <f>INDEX(KumIndPotrS,NscenInfl,P$1)*'Лист1_Базовые цены'!P19</f>
        <v>627339.80238521053</v>
      </c>
      <c r="Q18" s="21">
        <f>INDEX(KumIndPotrS,NscenInfl,Q$1)*'Лист1_Базовые цены'!Q19</f>
        <v>737349.20458941429</v>
      </c>
      <c r="R18" s="21">
        <f>INDEX(KumIndPotrS,NscenInfl,R$1)*'Лист1_Базовые цены'!R19</f>
        <v>841783.62611834891</v>
      </c>
      <c r="S18" s="21">
        <f>INDEX(KumIndPotrS,NscenInfl,S$1)*'Лист1_Базовые цены'!S19</f>
        <v>915413.62052048766</v>
      </c>
      <c r="T18" s="21">
        <f>INDEX(KumIndPotrS,NscenInfl,T$1)*'Лист1_Базовые цены'!T19</f>
        <v>983416.68131187989</v>
      </c>
      <c r="U18" s="21">
        <f>INDEX(KumIndPotrS,NscenInfl,U$1)*'Лист1_Базовые цены'!U19</f>
        <v>1038321.5350147018</v>
      </c>
      <c r="V18" s="21">
        <f>INDEX(KumIndPotrS,NscenInfl,V$1)*'Лист1_Базовые цены'!V19</f>
        <v>1086902.2455290828</v>
      </c>
      <c r="W18" s="21">
        <f>INDEX(KumIndPotrS,NscenInfl,W$1)*'Лист1_Базовые цены'!W19</f>
        <v>1169060.101781812</v>
      </c>
      <c r="X18" s="21">
        <f>INDEX(KumIndPotrS,NscenInfl,X$1)*'Лист1_Базовые цены'!X19</f>
        <v>1269710.3027276113</v>
      </c>
      <c r="Y18" s="21">
        <f>INDEX(KumIndPotrS,NscenInfl,Y$1)*'Лист1_Базовые цены'!Y19</f>
        <v>1367160.2473435302</v>
      </c>
      <c r="Z18" s="21">
        <f>INDEX(KumIndPotrS,NscenInfl,Z$1)*'Лист1_Базовые цены'!Z19</f>
        <v>1466015.0693127618</v>
      </c>
      <c r="AA18" s="21">
        <f>INDEX(KumIndPotrS,NscenInfl,AA$1)*'Лист1_Базовые цены'!AA19</f>
        <v>1549186.8354973216</v>
      </c>
      <c r="AB18" s="21">
        <f>INDEX(KumIndPotrS,NscenInfl,AB$1)*'Лист1_Базовые цены'!AB19</f>
        <v>1610962.3172179719</v>
      </c>
      <c r="AC18" s="21">
        <f>INDEX(KumIndPotrS,NscenInfl,AC$1)*'Лист1_Базовые цены'!AC19</f>
        <v>1674334.0344163906</v>
      </c>
      <c r="AD18" s="21">
        <f>INDEX(KumIndPotrS,NscenInfl,AD$1)*'Лист1_Базовые цены'!AD19</f>
        <v>1755394.278381767</v>
      </c>
      <c r="AE18" s="21">
        <f>INDEX(KumIndPotrS,NscenInfl,AE$1)*'Лист1_Базовые цены'!AE19</f>
        <v>1842676.3002146957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151864.7439089203</v>
      </c>
      <c r="P22" s="21">
        <f>'Лист1_Базовые цены'!P24</f>
        <v>151587.7461216301</v>
      </c>
      <c r="Q22" s="21">
        <f>'Лист1_Базовые цены'!Q24</f>
        <v>150921.20787047915</v>
      </c>
      <c r="R22" s="21">
        <f>'Лист1_Базовые цены'!R24</f>
        <v>150094.52162555506</v>
      </c>
      <c r="S22" s="21">
        <f>'Лист1_Базовые цены'!S24</f>
        <v>149521.21862040015</v>
      </c>
      <c r="T22" s="21">
        <f>'Лист1_Базовые цены'!T24</f>
        <v>149311.96503184011</v>
      </c>
      <c r="U22" s="21">
        <f>'Лист1_Базовые цены'!U24</f>
        <v>148200.88863759709</v>
      </c>
      <c r="V22" s="21">
        <f>'Лист1_Базовые цены'!V24</f>
        <v>147071.32102191341</v>
      </c>
      <c r="W22" s="21">
        <f>'Лист1_Базовые цены'!W24</f>
        <v>145906.57929434802</v>
      </c>
      <c r="X22" s="21">
        <f>'Лист1_Базовые цены'!X24</f>
        <v>144777.89647367978</v>
      </c>
      <c r="Y22" s="21">
        <f>'Лист1_Базовые цены'!Y24</f>
        <v>143604.07117437248</v>
      </c>
      <c r="Z22" s="21">
        <f>'Лист1_Базовые цены'!Z24</f>
        <v>142258.1862346463</v>
      </c>
      <c r="AA22" s="21">
        <f>'Лист1_Базовые цены'!AA24</f>
        <v>140654.94795990791</v>
      </c>
      <c r="AB22" s="21">
        <f>'Лист1_Базовые цены'!AB24</f>
        <v>139101.81778454216</v>
      </c>
      <c r="AC22" s="21">
        <f>'Лист1_Базовые цены'!AC24</f>
        <v>137635.19488518874</v>
      </c>
      <c r="AD22" s="21">
        <f>'Лист1_Базовые цены'!AD24</f>
        <v>136216.25995562147</v>
      </c>
      <c r="AE22" s="21">
        <f>'Лист1_Базовые цены'!AE24</f>
        <v>134845.616955426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15768774.698941534</v>
      </c>
      <c r="P23" s="21">
        <f t="shared" si="3"/>
        <v>18415814.996933963</v>
      </c>
      <c r="Q23" s="21">
        <f t="shared" si="3"/>
        <v>21635110.983253606</v>
      </c>
      <c r="R23" s="21">
        <f t="shared" si="3"/>
        <v>24744092.835211098</v>
      </c>
      <c r="S23" s="21">
        <f t="shared" si="3"/>
        <v>27854025.369932514</v>
      </c>
      <c r="T23" s="21">
        <f t="shared" si="3"/>
        <v>30874698.74476365</v>
      </c>
      <c r="U23" s="21">
        <f t="shared" si="3"/>
        <v>33709445.645283498</v>
      </c>
      <c r="V23" s="21">
        <f t="shared" si="3"/>
        <v>36797768.368991852</v>
      </c>
      <c r="W23" s="21">
        <f t="shared" si="3"/>
        <v>39426853.507300816</v>
      </c>
      <c r="X23" s="21">
        <f t="shared" si="3"/>
        <v>42642828.499143742</v>
      </c>
      <c r="Y23" s="21">
        <f t="shared" si="3"/>
        <v>46526799.468860582</v>
      </c>
      <c r="Z23" s="21">
        <f t="shared" si="3"/>
        <v>51160722.917346433</v>
      </c>
      <c r="AA23" s="21">
        <f t="shared" si="3"/>
        <v>54630877.356148399</v>
      </c>
      <c r="AB23" s="21">
        <f t="shared" si="3"/>
        <v>57809570.652577803</v>
      </c>
      <c r="AC23" s="21">
        <f t="shared" si="3"/>
        <v>61204058.043247804</v>
      </c>
      <c r="AD23" s="21">
        <f t="shared" si="3"/>
        <v>64813197.233834945</v>
      </c>
      <c r="AE23" s="21">
        <f t="shared" si="3"/>
        <v>68652302.306981429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4869155.6337981708</v>
      </c>
      <c r="P24" s="21">
        <f>'Лист1_Базовые цены'!P27*INDEX(KumIndPotrS,NscenInfl,P$1)</f>
        <v>5662219.6833630726</v>
      </c>
      <c r="Q24" s="21">
        <f>'Лист1_Базовые цены'!Q27*INDEX(KumIndPotrS,NscenInfl,Q$1)</f>
        <v>6595667.494072522</v>
      </c>
      <c r="R24" s="21">
        <f>'Лист1_Базовые цены'!R27*INDEX(KumIndPotrS,NscenInfl,R$1)</f>
        <v>7477874.5232276749</v>
      </c>
      <c r="S24" s="21">
        <f>'Лист1_Базовые цены'!S27*INDEX(KumIndPotrS,NscenInfl,S$1)</f>
        <v>8268736.2484422401</v>
      </c>
      <c r="T24" s="21">
        <f>'Лист1_Базовые цены'!T27*INDEX(KumIndPotrS,NscenInfl,T$1)</f>
        <v>9000309.0075400937</v>
      </c>
      <c r="U24" s="21">
        <f>'Лист1_Базовые цены'!U27*INDEX(KumIndPotrS,NscenInfl,U$1)</f>
        <v>9558668.3768523913</v>
      </c>
      <c r="V24" s="21">
        <f>'Лист1_Базовые цены'!V27*INDEX(KumIndPotrS,NscenInfl,V$1)</f>
        <v>10054962.275979746</v>
      </c>
      <c r="W24" s="21">
        <f>'Лист1_Базовые цены'!W27*INDEX(KumIndPotrS,NscenInfl,W$1)</f>
        <v>10873111.107362822</v>
      </c>
      <c r="X24" s="21">
        <f>'Лист1_Базовые цены'!X27*INDEX(KumIndPotrS,NscenInfl,X$1)</f>
        <v>11867900.529558428</v>
      </c>
      <c r="Y24" s="21">
        <f>'Лист1_Базовые цены'!Y27*INDEX(KumIndPotrS,NscenInfl,Y$1)</f>
        <v>12831129.423027202</v>
      </c>
      <c r="Z24" s="21">
        <f>'Лист1_Базовые цены'!Z27*INDEX(KumIndPotrS,NscenInfl,Z$1)</f>
        <v>13768418.297994953</v>
      </c>
      <c r="AA24" s="21">
        <f>'Лист1_Базовые цены'!AA27*INDEX(KumIndPotrS,NscenInfl,AA$1)</f>
        <v>14566176.788732955</v>
      </c>
      <c r="AB24" s="21">
        <f>'Лист1_Базовые цены'!AB27*INDEX(KumIndPotrS,NscenInfl,AB$1)</f>
        <v>15269655.286246859</v>
      </c>
      <c r="AC24" s="21">
        <f>'Лист1_Базовые цены'!AC27*INDEX(KumIndPotrS,NscenInfl,AC$1)</f>
        <v>16015178.920752632</v>
      </c>
      <c r="AD24" s="21">
        <f>'Лист1_Базовые цены'!AD27*INDEX(KumIndPotrS,NscenInfl,AD$1)</f>
        <v>16915197.043417148</v>
      </c>
      <c r="AE24" s="21">
        <f>'Лист1_Базовые цены'!AE27*INDEX(KumIndPotrS,NscenInfl,AE$1)</f>
        <v>17870255.446851302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632990.23239376221</v>
      </c>
      <c r="P25" s="21">
        <f t="shared" si="4"/>
        <v>736088.55883719947</v>
      </c>
      <c r="Q25" s="21">
        <f t="shared" si="4"/>
        <v>857436.77422942792</v>
      </c>
      <c r="R25" s="21">
        <f t="shared" si="4"/>
        <v>972123.68801959779</v>
      </c>
      <c r="S25" s="21">
        <f t="shared" si="4"/>
        <v>1074935.7122974913</v>
      </c>
      <c r="T25" s="21">
        <f t="shared" si="4"/>
        <v>1170040.1709802123</v>
      </c>
      <c r="U25" s="21">
        <f t="shared" si="4"/>
        <v>1242626.8889908108</v>
      </c>
      <c r="V25" s="21">
        <f t="shared" si="4"/>
        <v>1307145.0958773671</v>
      </c>
      <c r="W25" s="21">
        <f t="shared" si="4"/>
        <v>1413504.443957167</v>
      </c>
      <c r="X25" s="21">
        <f t="shared" si="4"/>
        <v>1542827.0688425957</v>
      </c>
      <c r="Y25" s="21">
        <f t="shared" si="4"/>
        <v>1668046.8249935363</v>
      </c>
      <c r="Z25" s="21">
        <f t="shared" si="4"/>
        <v>1789894.378739344</v>
      </c>
      <c r="AA25" s="21">
        <f t="shared" si="4"/>
        <v>1893602.9825352842</v>
      </c>
      <c r="AB25" s="21">
        <f t="shared" si="4"/>
        <v>1985055.1872120916</v>
      </c>
      <c r="AC25" s="21">
        <f t="shared" si="4"/>
        <v>2081973.2596978422</v>
      </c>
      <c r="AD25" s="21">
        <f t="shared" si="4"/>
        <v>2198975.6156442296</v>
      </c>
      <c r="AE25" s="21">
        <f t="shared" si="4"/>
        <v>2323133.2080906695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1860524.4945135145</v>
      </c>
      <c r="P26" s="21">
        <f>INDEX(KumIndPotrS,NscenInfl,P$1)*'Лист1_Базовые цены'!P29</f>
        <v>2163557.5460125501</v>
      </c>
      <c r="Q26" s="21">
        <f>INDEX(KumIndPotrS,NscenInfl,Q$1)*'Лист1_Базовые цены'!Q29</f>
        <v>2520231.8129265108</v>
      </c>
      <c r="R26" s="21">
        <f>INDEX(KumIndPotrS,NscenInfl,R$1)*'Лист1_Базовые цены'!R29</f>
        <v>2857326.7654028642</v>
      </c>
      <c r="S26" s="21">
        <f>INDEX(KumIndPotrS,NscenInfl,S$1)*'Лист1_Базовые цены'!S29</f>
        <v>3159518.299664245</v>
      </c>
      <c r="T26" s="21">
        <f>INDEX(KumIndPotrS,NscenInfl,T$1)*'Лист1_Базовые цены'!T29</f>
        <v>3439055.2748992434</v>
      </c>
      <c r="U26" s="21">
        <f>INDEX(KumIndPotrS,NscenInfl,U$1)*'Лист1_Базовые цены'!U29</f>
        <v>3652406.697913073</v>
      </c>
      <c r="V26" s="21">
        <f>INDEX(KumIndPotrS,NscenInfl,V$1)*'Лист1_Базовые цены'!V29</f>
        <v>3842042.6482192655</v>
      </c>
      <c r="W26" s="21">
        <f>INDEX(KumIndPotrS,NscenInfl,W$1)*'Лист1_Базовые цены'!W29</f>
        <v>4154660.6985399192</v>
      </c>
      <c r="X26" s="21">
        <f>INDEX(KumIndPotrS,NscenInfl,X$1)*'Лист1_Базовые цены'!X29</f>
        <v>4534773.848760616</v>
      </c>
      <c r="Y26" s="21">
        <f>INDEX(KumIndPotrS,NscenInfl,Y$1)*'Лист1_Базовые цены'!Y29</f>
        <v>4902827.5904981485</v>
      </c>
      <c r="Z26" s="21">
        <f>INDEX(KumIndPotrS,NscenInfl,Z$1)*'Лист1_Базовые цены'!Z29</f>
        <v>5260969.54394239</v>
      </c>
      <c r="AA26" s="21">
        <f>INDEX(KumIndPotrS,NscenInfl,AA$1)*'Лист1_Базовые цены'!AA29</f>
        <v>5565796.3608183162</v>
      </c>
      <c r="AB26" s="21">
        <f>INDEX(KumIndPotrS,NscenInfl,AB$1)*'Лист1_Базовые цены'!AB29</f>
        <v>5834598.4025733927</v>
      </c>
      <c r="AC26" s="21">
        <f>INDEX(KumIndPotrS,NscenInfl,AC$1)*'Лист1_Базовые цены'!AC29</f>
        <v>6119466.0649682302</v>
      </c>
      <c r="AD26" s="21">
        <f>INDEX(KumIndPotrS,NscenInfl,AD$1)*'Лист1_Базовые цены'!AD29</f>
        <v>6467000.5367582273</v>
      </c>
      <c r="AE26" s="21">
        <f>INDEX(KumIndPotrS,NscenInfl,AE$1)*'Лист1_Базовые цены'!AE29</f>
        <v>6835978.6287614629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1860524.4945135145</v>
      </c>
      <c r="P27" s="21">
        <f>INDEX(KumIndPotrS,NscenInfl,P$1)*'Лист1_Базовые цены'!P30</f>
        <v>2163557.5460125501</v>
      </c>
      <c r="Q27" s="21">
        <f>INDEX(KumIndPotrS,NscenInfl,Q$1)*'Лист1_Базовые цены'!Q30</f>
        <v>2520231.8129265108</v>
      </c>
      <c r="R27" s="21">
        <f>INDEX(KumIndPotrS,NscenInfl,R$1)*'Лист1_Базовые цены'!R30</f>
        <v>2857326.7654028642</v>
      </c>
      <c r="S27" s="21">
        <f>INDEX(KumIndPotrS,NscenInfl,S$1)*'Лист1_Базовые цены'!S30</f>
        <v>3159518.299664245</v>
      </c>
      <c r="T27" s="21">
        <f>INDEX(KumIndPotrS,NscenInfl,T$1)*'Лист1_Базовые цены'!T30</f>
        <v>3439055.2748992434</v>
      </c>
      <c r="U27" s="21">
        <f>INDEX(KumIndPotrS,NscenInfl,U$1)*'Лист1_Базовые цены'!U30</f>
        <v>3652406.697913073</v>
      </c>
      <c r="V27" s="21">
        <f>INDEX(KumIndPotrS,NscenInfl,V$1)*'Лист1_Базовые цены'!V30</f>
        <v>3842042.6482192655</v>
      </c>
      <c r="W27" s="21">
        <f>INDEX(KumIndPotrS,NscenInfl,W$1)*'Лист1_Базовые цены'!W30</f>
        <v>4154660.6985399192</v>
      </c>
      <c r="X27" s="21">
        <f>INDEX(KumIndPotrS,NscenInfl,X$1)*'Лист1_Базовые цены'!X30</f>
        <v>4534773.848760616</v>
      </c>
      <c r="Y27" s="21">
        <f>INDEX(KumIndPotrS,NscenInfl,Y$1)*'Лист1_Базовые цены'!Y30</f>
        <v>4902827.5904981485</v>
      </c>
      <c r="Z27" s="21">
        <f>INDEX(KumIndPotrS,NscenInfl,Z$1)*'Лист1_Базовые цены'!Z30</f>
        <v>5260969.54394239</v>
      </c>
      <c r="AA27" s="21">
        <f>INDEX(KumIndPotrS,NscenInfl,AA$1)*'Лист1_Базовые цены'!AA30</f>
        <v>5565796.3608183162</v>
      </c>
      <c r="AB27" s="21">
        <f>INDEX(KumIndPotrS,NscenInfl,AB$1)*'Лист1_Базовые цены'!AB30</f>
        <v>5834598.4025733927</v>
      </c>
      <c r="AC27" s="21">
        <f>INDEX(KumIndPotrS,NscenInfl,AC$1)*'Лист1_Базовые цены'!AC30</f>
        <v>6119466.0649682302</v>
      </c>
      <c r="AD27" s="21">
        <f>INDEX(KumIndPotrS,NscenInfl,AD$1)*'Лист1_Базовые цены'!AD30</f>
        <v>6467000.5367582273</v>
      </c>
      <c r="AE27" s="21">
        <f>INDEX(KumIndPotrS,NscenInfl,AE$1)*'Лист1_Базовые цены'!AE30</f>
        <v>6835978.6287614629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14375.873843223813</v>
      </c>
      <c r="P31" s="21">
        <f>'Лист1_Базовые цены'!P35</f>
        <v>14531.250208624144</v>
      </c>
      <c r="Q31" s="21">
        <f>'Лист1_Базовые цены'!Q35</f>
        <v>15227.908542654786</v>
      </c>
      <c r="R31" s="21">
        <f>'Лист1_Базовые цены'!R35</f>
        <v>15509.674188248055</v>
      </c>
      <c r="S31" s="21">
        <f>'Лист1_Базовые цены'!S35</f>
        <v>15751.829017494041</v>
      </c>
      <c r="T31" s="21">
        <f>'Лист1_Базовые цены'!T35</f>
        <v>16478.828963835116</v>
      </c>
      <c r="U31" s="21">
        <f>'Лист1_Базовые цены'!U35</f>
        <v>16649.937771505945</v>
      </c>
      <c r="V31" s="21">
        <f>'Лист1_Базовые цены'!V35</f>
        <v>16871.943571309417</v>
      </c>
      <c r="W31" s="21">
        <f>'Лист1_Базовые цены'!W35</f>
        <v>17113.790892538997</v>
      </c>
      <c r="X31" s="21">
        <f>'Лист1_Базовые цены'!X35</f>
        <v>17395.467799949914</v>
      </c>
      <c r="Y31" s="21">
        <f>'Лист1_Базовые цены'!Y35</f>
        <v>17698.597892941896</v>
      </c>
      <c r="Z31" s="21">
        <f>'Лист1_Базовые цены'!Z35</f>
        <v>18013.557099795467</v>
      </c>
      <c r="AA31" s="21">
        <f>'Лист1_Базовые цены'!AA35</f>
        <v>18335.30035954011</v>
      </c>
      <c r="AB31" s="21">
        <f>'Лист1_Базовые цены'!AB35</f>
        <v>18652.153373275967</v>
      </c>
      <c r="AC31" s="21">
        <f>'Лист1_Базовые цены'!AC35</f>
        <v>18992.243225622064</v>
      </c>
      <c r="AD31" s="21">
        <f>'Лист1_Базовые цены'!AD35</f>
        <v>19334.593940459676</v>
      </c>
      <c r="AE31" s="21">
        <f>'Лист1_Базовые цены'!AE35</f>
        <v>19661.541759737713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2889114.7762230202</v>
      </c>
      <c r="P32" s="21">
        <f>P31*INDEX([1]!explzaNS,$A$29,P$1)*INDEX(KumIndPPP,NscenInfl,P$1)</f>
        <v>3416798.6362781557</v>
      </c>
      <c r="Q32" s="21">
        <f>Q31*INDEX([1]!explzaNS,$A$29,Q$1)*INDEX(KumIndPPP,NscenInfl,Q$1)</f>
        <v>4225116.3352081971</v>
      </c>
      <c r="R32" s="21">
        <f>R31*INDEX([1]!explzaNS,$A$29,R$1)*INDEX(KumIndPPP,NscenInfl,R$1)</f>
        <v>4948788.8780270014</v>
      </c>
      <c r="S32" s="21">
        <f>S31*INDEX([1]!explzaNS,$A$29,S$1)*INDEX(KumIndPPP,NscenInfl,S$1)</f>
        <v>5679442.204507974</v>
      </c>
      <c r="T32" s="21">
        <f>T31*INDEX([1]!explzaNS,$A$29,T$1)*INDEX(KumIndPPP,NscenInfl,T$1)</f>
        <v>6595140.0195803307</v>
      </c>
      <c r="U32" s="21">
        <f>U31*INDEX([1]!explzaNS,$A$29,U$1)*INDEX(KumIndPPP,NscenInfl,U$1)</f>
        <v>7329983.1121196235</v>
      </c>
      <c r="V32" s="21">
        <f>V31*INDEX([1]!explzaNS,$A$29,V$1)*INDEX(KumIndPPP,NscenInfl,V$1)</f>
        <v>8170491.0527519835</v>
      </c>
      <c r="W32" s="21">
        <f>W31*INDEX([1]!explzaNS,$A$29,W$1)*INDEX(KumIndPPP,NscenInfl,W$1)</f>
        <v>8950617.9745793715</v>
      </c>
      <c r="X32" s="21">
        <f>X31*INDEX([1]!explzaNS,$A$29,X$1)*INDEX(KumIndPPP,NscenInfl,X$1)</f>
        <v>9916751.0366985742</v>
      </c>
      <c r="Y32" s="21">
        <f>Y31*INDEX([1]!explzaNS,$A$29,Y$1)*INDEX(KumIndPPP,NscenInfl,Y$1)</f>
        <v>11098514.286795607</v>
      </c>
      <c r="Z32" s="21">
        <f>Z31*INDEX([1]!explzaNS,$A$29,Z$1)*INDEX(KumIndPPP,NscenInfl,Z$1)</f>
        <v>12538582.517187804</v>
      </c>
      <c r="AA32" s="21">
        <f>AA31*INDEX([1]!explzaNS,$A$29,AA$1)*INDEX(KumIndPPP,NscenInfl,AA$1)</f>
        <v>13783539.213428171</v>
      </c>
      <c r="AB32" s="21">
        <f>AB31*INDEX([1]!explzaNS,$A$29,AB$1)*INDEX(KumIndPPP,NscenInfl,AB$1)</f>
        <v>15003254.386982156</v>
      </c>
      <c r="AC32" s="21">
        <f>AC31*INDEX([1]!explzaNS,$A$29,AC$1)*INDEX(KumIndPPP,NscenInfl,AC$1)</f>
        <v>16346189.758702271</v>
      </c>
      <c r="AD32" s="21">
        <f>AD31*INDEX([1]!explzaNS,$A$29,AD$1)*INDEX(KumIndPPP,NscenInfl,AD$1)</f>
        <v>17805702.219739094</v>
      </c>
      <c r="AE32" s="21">
        <f>AE31*INDEX([1]!explzaNS,$A$29,AE$1)*INDEX(KumIndPPP,NscenInfl,AE$1)</f>
        <v>19374272.247518875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4456909.9916094756</v>
      </c>
      <c r="P33" s="21">
        <f>'Лист1_Базовые цены'!P38*INDEX(KumIndPotrS,NscenInfl,P$1)</f>
        <v>5248419.2139351964</v>
      </c>
      <c r="Q33" s="21">
        <f>'Лист1_Базовые цены'!Q38*INDEX(KumIndPotrS,NscenInfl,Q$1)</f>
        <v>6435046.0259079728</v>
      </c>
      <c r="R33" s="21">
        <f>'Лист1_Базовые цены'!R38*INDEX(KumIndPotrS,NscenInfl,R$1)</f>
        <v>7471691.3582886048</v>
      </c>
      <c r="S33" s="21">
        <f>'Лист1_Базовые цены'!S38*INDEX(KumIndPotrS,NscenInfl,S$1)</f>
        <v>8423066.254250193</v>
      </c>
      <c r="T33" s="21">
        <f>'Лист1_Базовые цены'!T38*INDEX(KumIndPotrS,NscenInfl,T$1)</f>
        <v>9604882.8438111935</v>
      </c>
      <c r="U33" s="21">
        <f>'Лист1_Базовые цены'!U38*INDEX(KumIndPotrS,NscenInfl,U$1)</f>
        <v>10383938.758223638</v>
      </c>
      <c r="V33" s="21">
        <f>'Лист1_Базовые цены'!V38*INDEX(KumIndPotrS,NscenInfl,V$1)</f>
        <v>11153739.134154493</v>
      </c>
      <c r="W33" s="21">
        <f>'Лист1_Базовые цены'!W38*INDEX(KumIndPotrS,NscenInfl,W$1)</f>
        <v>12331845.863610119</v>
      </c>
      <c r="X33" s="21">
        <f>'Лист1_Базовые цены'!X38*INDEX(KumIndPotrS,NscenInfl,X$1)</f>
        <v>13788298.097102933</v>
      </c>
      <c r="Y33" s="21">
        <f>'Лист1_Базовые цены'!Y38*INDEX(KumIndPotrS,NscenInfl,Y$1)</f>
        <v>15291141.671843072</v>
      </c>
      <c r="Z33" s="21">
        <f>'Лист1_Базовые цены'!Z38*INDEX(KumIndPotrS,NscenInfl,Z$1)</f>
        <v>16858121.578520283</v>
      </c>
      <c r="AA33" s="21">
        <f>'Лист1_Базовые цены'!AA38*INDEX(KumIndPotrS,NscenInfl,AA$1)</f>
        <v>18360373.322843388</v>
      </c>
      <c r="AB33" s="21">
        <f>'Лист1_Базовые цены'!AB38*INDEX(KumIndPotrS,NscenInfl,AB$1)</f>
        <v>19798319.200803168</v>
      </c>
      <c r="AC33" s="21">
        <f>'Лист1_Базовые цены'!AC38*INDEX(KumIndPotrS,NscenInfl,AC$1)</f>
        <v>21368865.855157986</v>
      </c>
      <c r="AD33" s="21">
        <f>'Лист1_Базовые цены'!AD38*INDEX(KumIndPotrS,NscenInfl,AD$1)</f>
        <v>23228982.210194238</v>
      </c>
      <c r="AE33" s="21">
        <f>'Лист1_Базовые цены'!AE38*INDEX(KumIndPotrS,NscenInfl,AE$1)</f>
        <v>25223341.06414666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579398.29890923179</v>
      </c>
      <c r="P34" s="21">
        <f t="shared" si="5"/>
        <v>682294.49781157554</v>
      </c>
      <c r="Q34" s="21">
        <f t="shared" si="5"/>
        <v>836555.98336803645</v>
      </c>
      <c r="R34" s="21">
        <f t="shared" si="5"/>
        <v>971319.87657751865</v>
      </c>
      <c r="S34" s="21">
        <f t="shared" si="5"/>
        <v>1094998.6130525251</v>
      </c>
      <c r="T34" s="21">
        <f t="shared" si="5"/>
        <v>1248634.7696954552</v>
      </c>
      <c r="U34" s="21">
        <f t="shared" si="5"/>
        <v>1349912.038569073</v>
      </c>
      <c r="V34" s="21">
        <f t="shared" si="5"/>
        <v>1449986.0874400842</v>
      </c>
      <c r="W34" s="21">
        <f t="shared" si="5"/>
        <v>1603139.9622693155</v>
      </c>
      <c r="X34" s="21">
        <f t="shared" si="5"/>
        <v>1792478.7526233813</v>
      </c>
      <c r="Y34" s="21">
        <f t="shared" si="5"/>
        <v>1987848.4173395995</v>
      </c>
      <c r="Z34" s="21">
        <f t="shared" si="5"/>
        <v>2191555.8052076367</v>
      </c>
      <c r="AA34" s="21">
        <f t="shared" si="5"/>
        <v>2386848.5319696404</v>
      </c>
      <c r="AB34" s="21">
        <f t="shared" si="5"/>
        <v>2573781.4961044118</v>
      </c>
      <c r="AC34" s="21">
        <f t="shared" si="5"/>
        <v>2777952.5611705384</v>
      </c>
      <c r="AD34" s="21">
        <f t="shared" si="5"/>
        <v>3019767.6873252508</v>
      </c>
      <c r="AE34" s="21">
        <f t="shared" si="5"/>
        <v>3279034.3383390661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1360732.3356874797</v>
      </c>
      <c r="P35" s="21">
        <f>INDEX(KumIndPotrS,NscenInfl,P$1)*'Лист1_Базовые цены'!P40</f>
        <v>1602386.7991702659</v>
      </c>
      <c r="Q35" s="21">
        <f>INDEX(KumIndPotrS,NscenInfl,Q$1)*'Лист1_Базовые цены'!Q40</f>
        <v>1964674.0063350704</v>
      </c>
      <c r="R35" s="21">
        <f>INDEX(KumIndPotrS,NscenInfl,R$1)*'Лист1_Базовые цены'!R40</f>
        <v>2281170.5986076072</v>
      </c>
      <c r="S35" s="21">
        <f>INDEX(KumIndPotrS,NscenInfl,S$1)*'Лист1_Базовые цены'!S40</f>
        <v>2571633.4050662019</v>
      </c>
      <c r="T35" s="21">
        <f>INDEX(KumIndPotrS,NscenInfl,T$1)*'Лист1_Базовые цены'!T40</f>
        <v>2932452.0106236422</v>
      </c>
      <c r="U35" s="21">
        <f>INDEX(KumIndPotrS,NscenInfl,U$1)*'Лист1_Базовые цены'!U40</f>
        <v>3170304.3738181642</v>
      </c>
      <c r="V35" s="21">
        <f>INDEX(KumIndPotrS,NscenInfl,V$1)*'Лист1_Базовые цены'!V40</f>
        <v>3405330.9427920701</v>
      </c>
      <c r="W35" s="21">
        <f>INDEX(KumIndPotrS,NscenInfl,W$1)*'Лист1_Базовые цены'!W40</f>
        <v>3765016.8966657734</v>
      </c>
      <c r="X35" s="21">
        <f>INDEX(KumIndPotrS,NscenInfl,X$1)*'Лист1_Базовые цены'!X40</f>
        <v>4209684.0883364398</v>
      </c>
      <c r="Y35" s="21">
        <f>INDEX(KumIndPotrS,NscenInfl,Y$1)*'Лист1_Базовые цены'!Y40</f>
        <v>4668514.94906257</v>
      </c>
      <c r="Z35" s="21">
        <f>INDEX(KumIndPotrS,NscenInfl,Z$1)*'Лист1_Базовые цены'!Z40</f>
        <v>5146927.1746633481</v>
      </c>
      <c r="AA35" s="21">
        <f>INDEX(KumIndPotrS,NscenInfl,AA$1)*'Лист1_Базовые цены'!AA40</f>
        <v>5605577.3445549728</v>
      </c>
      <c r="AB35" s="21">
        <f>INDEX(KumIndPotrS,NscenInfl,AB$1)*'Лист1_Базовые цены'!AB40</f>
        <v>6044594.3892769823</v>
      </c>
      <c r="AC35" s="21">
        <f>INDEX(KumIndPotrS,NscenInfl,AC$1)*'Лист1_Базовые цены'!AC40</f>
        <v>6524095.5731262537</v>
      </c>
      <c r="AD35" s="21">
        <f>INDEX(KumIndPotrS,NscenInfl,AD$1)*'Лист1_Базовые цены'!AD40</f>
        <v>7095989.8556278376</v>
      </c>
      <c r="AE35" s="21">
        <f>INDEX(KumIndPotrS,NscenInfl,AE$1)*'Лист1_Базовые цены'!AE40</f>
        <v>7709556.2198953638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1360732.3356874797</v>
      </c>
      <c r="P36" s="21">
        <f>INDEX(KumIndPotrS,NscenInfl,P$1)*'Лист1_Базовые цены'!P41</f>
        <v>1602386.7991702659</v>
      </c>
      <c r="Q36" s="21">
        <f>INDEX(KumIndPotrS,NscenInfl,Q$1)*'Лист1_Базовые цены'!Q41</f>
        <v>1964674.0063350704</v>
      </c>
      <c r="R36" s="21">
        <f>INDEX(KumIndPotrS,NscenInfl,R$1)*'Лист1_Базовые цены'!R41</f>
        <v>2281170.5986076072</v>
      </c>
      <c r="S36" s="21">
        <f>INDEX(KumIndPotrS,NscenInfl,S$1)*'Лист1_Базовые цены'!S41</f>
        <v>2571633.4050662019</v>
      </c>
      <c r="T36" s="21">
        <f>INDEX(KumIndPotrS,NscenInfl,T$1)*'Лист1_Базовые цены'!T41</f>
        <v>2932452.0106236422</v>
      </c>
      <c r="U36" s="21">
        <f>INDEX(KumIndPotrS,NscenInfl,U$1)*'Лист1_Базовые цены'!U41</f>
        <v>3170304.3738181642</v>
      </c>
      <c r="V36" s="21">
        <f>INDEX(KumIndPotrS,NscenInfl,V$1)*'Лист1_Базовые цены'!V41</f>
        <v>3405330.9427920701</v>
      </c>
      <c r="W36" s="21">
        <f>INDEX(KumIndPotrS,NscenInfl,W$1)*'Лист1_Базовые цены'!W41</f>
        <v>3765016.8966657734</v>
      </c>
      <c r="X36" s="21">
        <f>INDEX(KumIndPotrS,NscenInfl,X$1)*'Лист1_Базовые цены'!X41</f>
        <v>4209684.0883364398</v>
      </c>
      <c r="Y36" s="21">
        <f>INDEX(KumIndPotrS,NscenInfl,Y$1)*'Лист1_Базовые цены'!Y41</f>
        <v>4668514.94906257</v>
      </c>
      <c r="Z36" s="21">
        <f>INDEX(KumIndPotrS,NscenInfl,Z$1)*'Лист1_Базовые цены'!Z41</f>
        <v>5146927.1746633481</v>
      </c>
      <c r="AA36" s="21">
        <f>INDEX(KumIndPotrS,NscenInfl,AA$1)*'Лист1_Базовые цены'!AA41</f>
        <v>5605577.3445549728</v>
      </c>
      <c r="AB36" s="21">
        <f>INDEX(KumIndPotrS,NscenInfl,AB$1)*'Лист1_Базовые цены'!AB41</f>
        <v>6044594.3892769823</v>
      </c>
      <c r="AC36" s="21">
        <f>INDEX(KumIndPotrS,NscenInfl,AC$1)*'Лист1_Базовые цены'!AC41</f>
        <v>6524095.5731262537</v>
      </c>
      <c r="AD36" s="21">
        <f>INDEX(KumIndPotrS,NscenInfl,AD$1)*'Лист1_Базовые цены'!AD41</f>
        <v>7095989.8556278376</v>
      </c>
      <c r="AE36" s="21">
        <f>INDEX(KumIndPotrS,NscenInfl,AE$1)*'Лист1_Базовые цены'!AE41</f>
        <v>7709556.2198953638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28168.922395655438</v>
      </c>
      <c r="P40" s="21">
        <f>'Лист1_Базовые цены'!P46</f>
        <v>28708.066581974224</v>
      </c>
      <c r="Q40" s="21">
        <f>'Лист1_Базовые цены'!Q46</f>
        <v>29396.822516014636</v>
      </c>
      <c r="R40" s="21">
        <f>'Лист1_Базовые цены'!R46</f>
        <v>30078.957365458395</v>
      </c>
      <c r="S40" s="21">
        <f>'Лист1_Базовые цены'!S46</f>
        <v>29501.205507743784</v>
      </c>
      <c r="T40" s="21">
        <f>'Лист1_Базовые цены'!T46</f>
        <v>29452.776517143189</v>
      </c>
      <c r="U40" s="21">
        <f>'Лист1_Базовые цены'!U46</f>
        <v>29594.587176619541</v>
      </c>
      <c r="V40" s="21">
        <f>'Лист1_Базовые цены'!V46</f>
        <v>29889.111299898075</v>
      </c>
      <c r="W40" s="21">
        <f>'Лист1_Базовые цены'!W46</f>
        <v>30248.649830122449</v>
      </c>
      <c r="X40" s="21">
        <f>'Лист1_Базовые цены'!X46</f>
        <v>30676.511050551169</v>
      </c>
      <c r="Y40" s="21">
        <f>'Лист1_Базовые цены'!Y46</f>
        <v>31137.761412823325</v>
      </c>
      <c r="Z40" s="21">
        <f>'Лист1_Базовые цены'!Z46</f>
        <v>31608.011560026302</v>
      </c>
      <c r="AA40" s="21">
        <f>'Лист1_Базовые цены'!AA46</f>
        <v>32089.415417140459</v>
      </c>
      <c r="AB40" s="21">
        <f>'Лист1_Базовые цены'!AB46</f>
        <v>32601.5101480347</v>
      </c>
      <c r="AC40" s="21">
        <f>'Лист1_Базовые цены'!AC46</f>
        <v>33147.920321477519</v>
      </c>
      <c r="AD40" s="21">
        <f>'Лист1_Базовые цены'!AD46</f>
        <v>33713.173210404406</v>
      </c>
      <c r="AE40" s="21">
        <f>'Лист1_Базовые цены'!AE46</f>
        <v>34285.186123458741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1792681.4576175471</v>
      </c>
      <c r="P41" s="21">
        <f t="shared" si="6"/>
        <v>2137581.5861733626</v>
      </c>
      <c r="Q41" s="21">
        <f t="shared" si="6"/>
        <v>2582861.7005925635</v>
      </c>
      <c r="R41" s="21">
        <f t="shared" si="6"/>
        <v>3039214.6964277187</v>
      </c>
      <c r="S41" s="21">
        <f t="shared" si="6"/>
        <v>3368346.8733596588</v>
      </c>
      <c r="T41" s="21">
        <f t="shared" si="6"/>
        <v>3732727.3324690214</v>
      </c>
      <c r="U41" s="21">
        <f t="shared" si="6"/>
        <v>4125769.834341649</v>
      </c>
      <c r="V41" s="21">
        <f t="shared" si="6"/>
        <v>4583512.2600123379</v>
      </c>
      <c r="W41" s="21">
        <f t="shared" si="6"/>
        <v>5009739.5145138325</v>
      </c>
      <c r="X41" s="21">
        <f t="shared" si="6"/>
        <v>5537855.414376731</v>
      </c>
      <c r="Y41" s="21">
        <f t="shared" si="6"/>
        <v>6183234.5400088774</v>
      </c>
      <c r="Z41" s="21">
        <f t="shared" si="6"/>
        <v>6967042.9518963052</v>
      </c>
      <c r="AA41" s="21">
        <f t="shared" si="6"/>
        <v>7639006.3922533281</v>
      </c>
      <c r="AB41" s="21">
        <f t="shared" si="6"/>
        <v>8304176.3479701113</v>
      </c>
      <c r="AC41" s="21">
        <f t="shared" si="6"/>
        <v>9034391.5633008648</v>
      </c>
      <c r="AD41" s="21">
        <f t="shared" si="6"/>
        <v>9831641.4724428896</v>
      </c>
      <c r="AE41" s="21">
        <f t="shared" si="6"/>
        <v>10698347.247693608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1133398.1823106792</v>
      </c>
      <c r="P42" s="21">
        <f>'Лист1_Базовые цены'!P48*INDEX(KumIndPotrS,NscenInfl,P$1)</f>
        <v>1345681.0870757492</v>
      </c>
      <c r="Q42" s="21">
        <f>'Лист1_Базовые цены'!Q48*INDEX(KumIndPotrS,NscenInfl,Q$1)</f>
        <v>1612220.5625150648</v>
      </c>
      <c r="R42" s="21">
        <f>'Лист1_Базовые цены'!R48*INDEX(KumIndPotrS,NscenInfl,R$1)</f>
        <v>1880579.4889020415</v>
      </c>
      <c r="S42" s="21">
        <f>'Лист1_Базовые цены'!S48*INDEX(KumIndPotrS,NscenInfl,S$1)</f>
        <v>2047347.9530842295</v>
      </c>
      <c r="T42" s="21">
        <f>'Лист1_Базовые цены'!T48*INDEX(KumIndPotrS,NscenInfl,T$1)</f>
        <v>2227945.8733345484</v>
      </c>
      <c r="U42" s="21">
        <f>'Лист1_Базовые цены'!U48*INDEX(KumIndPotrS,NscenInfl,U$1)</f>
        <v>2395380.2120573535</v>
      </c>
      <c r="V42" s="21">
        <f>'Лист1_Базовые цены'!V48*INDEX(KumIndPotrS,NscenInfl,V$1)</f>
        <v>2564372.0744155957</v>
      </c>
      <c r="W42" s="21">
        <f>'Лист1_Базовые цены'!W48*INDEX(KumIndPotrS,NscenInfl,W$1)</f>
        <v>2828788.8330628681</v>
      </c>
      <c r="X42" s="21">
        <f>'Лист1_Базовые цены'!X48*INDEX(KumIndPotrS,NscenInfl,X$1)</f>
        <v>3155681.6460543252</v>
      </c>
      <c r="Y42" s="21">
        <f>'Лист1_Базовые цены'!Y48*INDEX(KumIndPotrS,NscenInfl,Y$1)</f>
        <v>3491412.0321649383</v>
      </c>
      <c r="Z42" s="21">
        <f>'Лист1_Базовые цены'!Z48*INDEX(KumIndPotrS,NscenInfl,Z$1)</f>
        <v>3839012.6615887443</v>
      </c>
      <c r="AA42" s="21">
        <f>'Лист1_Базовые цены'!AA48*INDEX(KumIndPotrS,NscenInfl,AA$1)</f>
        <v>4170306.2809032467</v>
      </c>
      <c r="AB42" s="21">
        <f>'Лист1_Базовые цены'!AB48*INDEX(KumIndPotrS,NscenInfl,AB$1)</f>
        <v>4491069.0212367615</v>
      </c>
      <c r="AC42" s="21">
        <f>'Лист1_Базовые цены'!AC48*INDEX(KumIndPotrS,NscenInfl,AC$1)</f>
        <v>4840320.9925592234</v>
      </c>
      <c r="AD42" s="21">
        <f>'Лист1_Базовые цены'!AD48*INDEX(KumIndPotrS,NscenInfl,AD$1)</f>
        <v>5259583.9135115966</v>
      </c>
      <c r="AE42" s="21">
        <f>'Лист1_Базовые цены'!AE48*INDEX(KumIndPotrS,NscenInfl,AE$1)</f>
        <v>5714683.0362516772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147341.76370038831</v>
      </c>
      <c r="P43" s="21">
        <f t="shared" si="7"/>
        <v>174938.5413198474</v>
      </c>
      <c r="Q43" s="21">
        <f t="shared" si="7"/>
        <v>209588.67312695843</v>
      </c>
      <c r="R43" s="21">
        <f t="shared" si="7"/>
        <v>244475.3335572654</v>
      </c>
      <c r="S43" s="21">
        <f t="shared" si="7"/>
        <v>266155.23390094982</v>
      </c>
      <c r="T43" s="21">
        <f t="shared" si="7"/>
        <v>289632.9635334913</v>
      </c>
      <c r="U43" s="21">
        <f t="shared" si="7"/>
        <v>311399.42756745598</v>
      </c>
      <c r="V43" s="21">
        <f t="shared" si="7"/>
        <v>333368.36967402743</v>
      </c>
      <c r="W43" s="21">
        <f t="shared" si="7"/>
        <v>367742.54829817289</v>
      </c>
      <c r="X43" s="21">
        <f t="shared" si="7"/>
        <v>410238.6139870623</v>
      </c>
      <c r="Y43" s="21">
        <f t="shared" si="7"/>
        <v>453883.56418144197</v>
      </c>
      <c r="Z43" s="21">
        <f t="shared" si="7"/>
        <v>499071.64600653679</v>
      </c>
      <c r="AA43" s="21">
        <f t="shared" si="7"/>
        <v>542139.81651742209</v>
      </c>
      <c r="AB43" s="21">
        <f t="shared" si="7"/>
        <v>583838.97276077897</v>
      </c>
      <c r="AC43" s="21">
        <f t="shared" si="7"/>
        <v>629241.72903269902</v>
      </c>
      <c r="AD43" s="21">
        <f t="shared" si="7"/>
        <v>683745.90875650756</v>
      </c>
      <c r="AE43" s="21">
        <f t="shared" si="7"/>
        <v>742908.79471271811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1143317.2186174062</v>
      </c>
      <c r="P44" s="21">
        <f>INDEX(KumIndPotrS,NscenInfl,P$1)*'Лист1_Базовые цены'!P50</f>
        <v>1357457.9363492918</v>
      </c>
      <c r="Q44" s="21">
        <f>INDEX(KumIndPotrS,NscenInfl,Q$1)*'Лист1_Базовые цены'!Q50</f>
        <v>1626330.0560219591</v>
      </c>
      <c r="R44" s="21">
        <f>INDEX(KumIndPotrS,NscenInfl,R$1)*'Лист1_Базовые цены'!R50</f>
        <v>1897037.5497311808</v>
      </c>
      <c r="S44" s="21">
        <f>INDEX(KumIndPotrS,NscenInfl,S$1)*'Лист1_Базовые цены'!S50</f>
        <v>2065265.5031527709</v>
      </c>
      <c r="T44" s="21">
        <f>INDEX(KumIndPotrS,NscenInfl,T$1)*'Лист1_Базовые цены'!T50</f>
        <v>2247443.942373246</v>
      </c>
      <c r="U44" s="21">
        <f>INDEX(KumIndPotrS,NscenInfl,U$1)*'Лист1_Базовые цены'!U50</f>
        <v>2416343.5977964876</v>
      </c>
      <c r="V44" s="21">
        <f>INDEX(KumIndPotrS,NscenInfl,V$1)*'Лист1_Базовые цены'!V50</f>
        <v>2586814.4076635875</v>
      </c>
      <c r="W44" s="21">
        <f>INDEX(KumIndPotrS,NscenInfl,W$1)*'Лист1_Базовые цены'!W50</f>
        <v>2853545.233396959</v>
      </c>
      <c r="X44" s="21">
        <f>INDEX(KumIndPotrS,NscenInfl,X$1)*'Лист1_Базовые цены'!X50</f>
        <v>3183298.8782929289</v>
      </c>
      <c r="Y44" s="21">
        <f>INDEX(KumIndPotrS,NscenInfl,Y$1)*'Лист1_Базовые цены'!Y50</f>
        <v>3521967.4391254322</v>
      </c>
      <c r="Z44" s="21">
        <f>INDEX(KumIndPotrS,NscenInfl,Z$1)*'Лист1_Базовые цены'!Z50</f>
        <v>3872610.126774943</v>
      </c>
      <c r="AA44" s="21">
        <f>INDEX(KumIndPotrS,NscenInfl,AA$1)*'Лист1_Базовые цены'!AA50</f>
        <v>4206803.0920469863</v>
      </c>
      <c r="AB44" s="21">
        <f>INDEX(KumIndPotrS,NscenInfl,AB$1)*'Лист1_Базовые цены'!AB50</f>
        <v>4530373.0164018543</v>
      </c>
      <c r="AC44" s="21">
        <f>INDEX(KumIndPotrS,NscenInfl,AC$1)*'Лист1_Базовые цены'!AC50</f>
        <v>4882681.4978174251</v>
      </c>
      <c r="AD44" s="21">
        <f>INDEX(KumIndPotrS,NscenInfl,AD$1)*'Лист1_Базовые цены'!AD50</f>
        <v>5308593.2018719735</v>
      </c>
      <c r="AE44" s="21">
        <f>INDEX(KumIndPotrS,NscenInfl,AE$1)*'Лист1_Базовые цены'!AE50</f>
        <v>5771172.1788465902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1143317.2186174062</v>
      </c>
      <c r="P45" s="21">
        <f>INDEX(KumIndPotrS,NscenInfl,P$1)*'Лист1_Базовые цены'!P51</f>
        <v>1357457.9363492918</v>
      </c>
      <c r="Q45" s="21">
        <f>INDEX(KumIndPotrS,NscenInfl,Q$1)*'Лист1_Базовые цены'!Q51</f>
        <v>1626330.0560219591</v>
      </c>
      <c r="R45" s="21">
        <f>INDEX(KumIndPotrS,NscenInfl,R$1)*'Лист1_Базовые цены'!R51</f>
        <v>1897037.5497311808</v>
      </c>
      <c r="S45" s="21">
        <f>INDEX(KumIndPotrS,NscenInfl,S$1)*'Лист1_Базовые цены'!S51</f>
        <v>2065265.5031527709</v>
      </c>
      <c r="T45" s="21">
        <f>INDEX(KumIndPotrS,NscenInfl,T$1)*'Лист1_Базовые цены'!T51</f>
        <v>2247443.942373246</v>
      </c>
      <c r="U45" s="21">
        <f>INDEX(KumIndPotrS,NscenInfl,U$1)*'Лист1_Базовые цены'!U51</f>
        <v>2416343.5977964876</v>
      </c>
      <c r="V45" s="21">
        <f>INDEX(KumIndPotrS,NscenInfl,V$1)*'Лист1_Базовые цены'!V51</f>
        <v>2586814.4076635875</v>
      </c>
      <c r="W45" s="21">
        <f>INDEX(KumIndPotrS,NscenInfl,W$1)*'Лист1_Базовые цены'!W51</f>
        <v>2853545.233396959</v>
      </c>
      <c r="X45" s="21">
        <f>INDEX(KumIndPotrS,NscenInfl,X$1)*'Лист1_Базовые цены'!X51</f>
        <v>3183298.8782929289</v>
      </c>
      <c r="Y45" s="21">
        <f>INDEX(KumIndPotrS,NscenInfl,Y$1)*'Лист1_Базовые цены'!Y51</f>
        <v>3521967.4391254322</v>
      </c>
      <c r="Z45" s="21">
        <f>INDEX(KumIndPotrS,NscenInfl,Z$1)*'Лист1_Базовые цены'!Z51</f>
        <v>3872610.126774943</v>
      </c>
      <c r="AA45" s="21">
        <f>INDEX(KumIndPotrS,NscenInfl,AA$1)*'Лист1_Базовые цены'!AA51</f>
        <v>4206803.0920469863</v>
      </c>
      <c r="AB45" s="21">
        <f>INDEX(KumIndPotrS,NscenInfl,AB$1)*'Лист1_Базовые цены'!AB51</f>
        <v>4530373.0164018543</v>
      </c>
      <c r="AC45" s="21">
        <f>INDEX(KumIndPotrS,NscenInfl,AC$1)*'Лист1_Базовые цены'!AC51</f>
        <v>4882681.4978174251</v>
      </c>
      <c r="AD45" s="21">
        <f>INDEX(KumIndPotrS,NscenInfl,AD$1)*'Лист1_Базовые цены'!AD51</f>
        <v>5308593.2018719735</v>
      </c>
      <c r="AE45" s="21">
        <f>INDEX(KumIndPotrS,NscenInfl,AE$1)*'Лист1_Базовые цены'!AE51</f>
        <v>5771172.1788465902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159830.73044803337</v>
      </c>
      <c r="P50" s="21">
        <f>'Лист1_Базовые цены'!P58</f>
        <v>169959.42314355305</v>
      </c>
      <c r="Q50" s="21">
        <f>'Лист1_Базовые цены'!Q58</f>
        <v>169841.44478896525</v>
      </c>
      <c r="R50" s="21">
        <f>'Лист1_Базовые цены'!R58</f>
        <v>170235.7217081406</v>
      </c>
      <c r="S50" s="21">
        <f>'Лист1_Базовые цены'!S58</f>
        <v>177656.36449105918</v>
      </c>
      <c r="T50" s="21">
        <f>'Лист1_Базовые цены'!T58</f>
        <v>178484.72856451652</v>
      </c>
      <c r="U50" s="21">
        <f>'Лист1_Базовые цены'!U58</f>
        <v>180129.75679937133</v>
      </c>
      <c r="V50" s="21">
        <f>'Лист1_Базовые цены'!V58</f>
        <v>181618.39463274393</v>
      </c>
      <c r="W50" s="21">
        <f>'Лист1_Базовые цены'!W58</f>
        <v>180415.69455515363</v>
      </c>
      <c r="X50" s="21">
        <f>'Лист1_Базовые цены'!X58</f>
        <v>182105.17524129016</v>
      </c>
      <c r="Y50" s="21">
        <f>'Лист1_Базовые цены'!Y58</f>
        <v>183813.54578932788</v>
      </c>
      <c r="Z50" s="21">
        <f>'Лист1_Базовые цены'!Z58</f>
        <v>182826.70134782235</v>
      </c>
      <c r="AA50" s="21">
        <f>'Лист1_Базовые цены'!AA58</f>
        <v>184632.8999722251</v>
      </c>
      <c r="AB50" s="21">
        <f>'Лист1_Базовые цены'!AB58</f>
        <v>186370.94119382196</v>
      </c>
      <c r="AC50" s="21">
        <f>'Лист1_Базовые цены'!AC58</f>
        <v>185397.90373358701</v>
      </c>
      <c r="AD50" s="21">
        <f>'Лист1_Базовые цены'!AD58</f>
        <v>187219.30675771768</v>
      </c>
      <c r="AE50" s="21">
        <f>'Лист1_Базовые цены'!AE58</f>
        <v>188889.76810039344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2676760.9055036716</v>
      </c>
      <c r="P51" s="21">
        <f t="shared" si="8"/>
        <v>3330277.3728011409</v>
      </c>
      <c r="Q51" s="21">
        <f t="shared" si="8"/>
        <v>3926999.4560927087</v>
      </c>
      <c r="R51" s="21">
        <f t="shared" si="8"/>
        <v>4526533.1173671195</v>
      </c>
      <c r="S51" s="21">
        <f t="shared" si="8"/>
        <v>5337946.5397816459</v>
      </c>
      <c r="T51" s="21">
        <f t="shared" si="8"/>
        <v>5952747.9107847037</v>
      </c>
      <c r="U51" s="21">
        <f t="shared" si="8"/>
        <v>6608373.423819432</v>
      </c>
      <c r="V51" s="21">
        <f t="shared" si="8"/>
        <v>7329285.3610801091</v>
      </c>
      <c r="W51" s="21">
        <f t="shared" si="8"/>
        <v>7863209.8946859129</v>
      </c>
      <c r="X51" s="21">
        <f t="shared" si="8"/>
        <v>8651159.9176780954</v>
      </c>
      <c r="Y51" s="21">
        <f t="shared" si="8"/>
        <v>9605550.2832749709</v>
      </c>
      <c r="Z51" s="21">
        <f t="shared" si="8"/>
        <v>10604918.601468917</v>
      </c>
      <c r="AA51" s="21">
        <f t="shared" si="8"/>
        <v>11566462.720148377</v>
      </c>
      <c r="AB51" s="21">
        <f t="shared" si="8"/>
        <v>12492617.631120455</v>
      </c>
      <c r="AC51" s="21">
        <f t="shared" si="8"/>
        <v>13297311.606343823</v>
      </c>
      <c r="AD51" s="21">
        <f t="shared" si="8"/>
        <v>14367904.648784559</v>
      </c>
      <c r="AE51" s="21">
        <f t="shared" si="8"/>
        <v>15510829.197542664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709320.4781716984</v>
      </c>
      <c r="P52" s="21">
        <f>'Лист1_Базовые цены'!P60*INDEX(KumIndPotrS,NscenInfl,P$1)</f>
        <v>878725.82002082968</v>
      </c>
      <c r="Q52" s="21">
        <f>'Лист1_Базовые цены'!Q60*INDEX(KumIndPotrS,NscenInfl,Q$1)</f>
        <v>1027395.5412403946</v>
      </c>
      <c r="R52" s="21">
        <f>'Лист1_Базовые цены'!R60*INDEX(KumIndPotrS,NscenInfl,R$1)</f>
        <v>1173949.8606627986</v>
      </c>
      <c r="S52" s="21">
        <f>'Лист1_Базовые цены'!S60*INDEX(KumIndPotrS,NscenInfl,S$1)</f>
        <v>1359886.3099628945</v>
      </c>
      <c r="T52" s="21">
        <f>'Лист1_Базовые цены'!T60*INDEX(KumIndPotrS,NscenInfl,T$1)</f>
        <v>1489187.5344423892</v>
      </c>
      <c r="U52" s="21">
        <f>'Лист1_Базовые цены'!U60*INDEX(KumIndPotrS,NscenInfl,U$1)</f>
        <v>1608116.7274350661</v>
      </c>
      <c r="V52" s="21">
        <f>'Лист1_Базовые цены'!V60*INDEX(KumIndPotrS,NscenInfl,V$1)</f>
        <v>1718691.0071097605</v>
      </c>
      <c r="W52" s="21">
        <f>'Лист1_Базовые цены'!W60*INDEX(KumIndPotrS,NscenInfl,W$1)</f>
        <v>1860967.4824869027</v>
      </c>
      <c r="X52" s="21">
        <f>'Лист1_Базовые цены'!X60*INDEX(KumIndPotrS,NscenInfl,X$1)</f>
        <v>2066233.7131336525</v>
      </c>
      <c r="Y52" s="21">
        <f>'Лист1_Базовые цены'!Y60*INDEX(KumIndPotrS,NscenInfl,Y$1)</f>
        <v>2273323.1044294285</v>
      </c>
      <c r="Z52" s="21">
        <f>'Лист1_Базовые цены'!Z60*INDEX(KumIndPotrS,NscenInfl,Z$1)</f>
        <v>2449243.2960558766</v>
      </c>
      <c r="AA52" s="21">
        <f>'Лист1_Базовые цены'!AA60*INDEX(KumIndPotrS,NscenInfl,AA$1)</f>
        <v>2646580.895434801</v>
      </c>
      <c r="AB52" s="21">
        <f>'Лист1_Базовые цены'!AB60*INDEX(KumIndPotrS,NscenInfl,AB$1)</f>
        <v>2831784.1449280749</v>
      </c>
      <c r="AC52" s="21">
        <f>'Лист1_Базовые цены'!AC60*INDEX(KumIndPotrS,NscenInfl,AC$1)</f>
        <v>2986019.4480353971</v>
      </c>
      <c r="AD52" s="21">
        <f>'Лист1_Базовые цены'!AD60*INDEX(KumIndPotrS,NscenInfl,AD$1)</f>
        <v>3223414.4662488778</v>
      </c>
      <c r="AE52" s="21">
        <f>'Лист1_Базовые цены'!AE60*INDEX(KumIndPotrS,NscenInfl,AE$1)</f>
        <v>3476575.4293919047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92211.66216232079</v>
      </c>
      <c r="P53" s="21">
        <f t="shared" si="9"/>
        <v>114234.35660270786</v>
      </c>
      <c r="Q53" s="21">
        <f t="shared" si="9"/>
        <v>133561.42036125131</v>
      </c>
      <c r="R53" s="21">
        <f t="shared" si="9"/>
        <v>152613.48188616382</v>
      </c>
      <c r="S53" s="21">
        <f t="shared" si="9"/>
        <v>176785.22029517629</v>
      </c>
      <c r="T53" s="21">
        <f t="shared" si="9"/>
        <v>193594.37947751061</v>
      </c>
      <c r="U53" s="21">
        <f t="shared" si="9"/>
        <v>209055.17456655859</v>
      </c>
      <c r="V53" s="21">
        <f t="shared" si="9"/>
        <v>223429.83092426887</v>
      </c>
      <c r="W53" s="21">
        <f t="shared" si="9"/>
        <v>241925.77272329736</v>
      </c>
      <c r="X53" s="21">
        <f t="shared" si="9"/>
        <v>268610.38270737481</v>
      </c>
      <c r="Y53" s="21">
        <f t="shared" si="9"/>
        <v>295532.00357582571</v>
      </c>
      <c r="Z53" s="21">
        <f t="shared" si="9"/>
        <v>318401.62848726398</v>
      </c>
      <c r="AA53" s="21">
        <f t="shared" si="9"/>
        <v>344055.51640652417</v>
      </c>
      <c r="AB53" s="21">
        <f t="shared" si="9"/>
        <v>368131.93884064973</v>
      </c>
      <c r="AC53" s="21">
        <f t="shared" si="9"/>
        <v>388182.52824460162</v>
      </c>
      <c r="AD53" s="21">
        <f t="shared" si="9"/>
        <v>419043.88061235414</v>
      </c>
      <c r="AE53" s="21">
        <f t="shared" si="9"/>
        <v>451954.80582094763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404918.31612064445</v>
      </c>
      <c r="P54" s="21">
        <f>INDEX(KumIndPotrS,NscenInfl,P$1)*'Лист1_Базовые цены'!P62</f>
        <v>501624.00540258863</v>
      </c>
      <c r="Q54" s="21">
        <f>INDEX(KumIndPotrS,NscenInfl,Q$1)*'Лист1_Базовые цены'!Q62</f>
        <v>586492.68610037072</v>
      </c>
      <c r="R54" s="21">
        <f>INDEX(KumIndPotrS,NscenInfl,R$1)*'Лист1_Базовые цены'!R62</f>
        <v>670153.78156695666</v>
      </c>
      <c r="S54" s="21">
        <f>INDEX(KumIndPotrS,NscenInfl,S$1)*'Лист1_Базовые цены'!S62</f>
        <v>776296.31695534266</v>
      </c>
      <c r="T54" s="21">
        <f>INDEX(KumIndPotrS,NscenInfl,T$1)*'Лист1_Базовые цены'!T62</f>
        <v>850108.4169859594</v>
      </c>
      <c r="U54" s="21">
        <f>INDEX(KumIndPotrS,NscenInfl,U$1)*'Лист1_Базовые цены'!U62</f>
        <v>917999.60305224592</v>
      </c>
      <c r="V54" s="21">
        <f>INDEX(KumIndPotrS,NscenInfl,V$1)*'Лист1_Базовые цены'!V62</f>
        <v>981121.35479912313</v>
      </c>
      <c r="W54" s="21">
        <f>INDEX(KumIndPotrS,NscenInfl,W$1)*'Лист1_Базовые цены'!W62</f>
        <v>1062340.4265814377</v>
      </c>
      <c r="X54" s="21">
        <f>INDEX(KumIndPotrS,NscenInfl,X$1)*'Лист1_Базовые цены'!X62</f>
        <v>1179517.4418061336</v>
      </c>
      <c r="Y54" s="21">
        <f>INDEX(KumIndPotrS,NscenInfl,Y$1)*'Лист1_Базовые цены'!Y62</f>
        <v>1297735.2152814921</v>
      </c>
      <c r="Z54" s="21">
        <f>INDEX(KumIndPotrS,NscenInfl,Z$1)*'Лист1_Базовые цены'!Z62</f>
        <v>1398159.931551646</v>
      </c>
      <c r="AA54" s="21">
        <f>INDEX(KumIndPotrS,NscenInfl,AA$1)*'Лист1_Базовые цены'!AA62</f>
        <v>1510810.8572006051</v>
      </c>
      <c r="AB54" s="21">
        <f>INDEX(KumIndPotrS,NscenInfl,AB$1)*'Лист1_Базовые цены'!AB62</f>
        <v>1616534.8426665028</v>
      </c>
      <c r="AC54" s="21">
        <f>INDEX(KumIndPotrS,NscenInfl,AC$1)*'Лист1_Базовые цены'!AC62</f>
        <v>1704580.6571360757</v>
      </c>
      <c r="AD54" s="21">
        <f>INDEX(KumIndPotrS,NscenInfl,AD$1)*'Лист1_Базовые цены'!AD62</f>
        <v>1841131.3101709592</v>
      </c>
      <c r="AE54" s="21">
        <f>INDEX(KumIndPotrS,NscenInfl,AE$1)*'Лист1_Базовые цены'!AE62</f>
        <v>1986844.8663304511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404918.31612064445</v>
      </c>
      <c r="P55" s="21">
        <f>INDEX(KumIndPotrS,NscenInfl,P$1)*'Лист1_Базовые цены'!P63</f>
        <v>501624.00540258863</v>
      </c>
      <c r="Q55" s="21">
        <f>INDEX(KumIndPotrS,NscenInfl,Q$1)*'Лист1_Базовые цены'!Q63</f>
        <v>586492.68610037072</v>
      </c>
      <c r="R55" s="21">
        <f>INDEX(KumIndPotrS,NscenInfl,R$1)*'Лист1_Базовые цены'!R63</f>
        <v>670153.78156695666</v>
      </c>
      <c r="S55" s="21">
        <f>INDEX(KumIndPotrS,NscenInfl,S$1)*'Лист1_Базовые цены'!S63</f>
        <v>776296.31695534266</v>
      </c>
      <c r="T55" s="21">
        <f>INDEX(KumIndPotrS,NscenInfl,T$1)*'Лист1_Базовые цены'!T63</f>
        <v>850108.4169859594</v>
      </c>
      <c r="U55" s="21">
        <f>INDEX(KumIndPotrS,NscenInfl,U$1)*'Лист1_Базовые цены'!U63</f>
        <v>917999.60305224592</v>
      </c>
      <c r="V55" s="21">
        <f>INDEX(KumIndPotrS,NscenInfl,V$1)*'Лист1_Базовые цены'!V63</f>
        <v>981121.35479912313</v>
      </c>
      <c r="W55" s="21">
        <f>INDEX(KumIndPotrS,NscenInfl,W$1)*'Лист1_Базовые цены'!W63</f>
        <v>1062340.4265814377</v>
      </c>
      <c r="X55" s="21">
        <f>INDEX(KumIndPotrS,NscenInfl,X$1)*'Лист1_Базовые цены'!X63</f>
        <v>1179517.4418061336</v>
      </c>
      <c r="Y55" s="21">
        <f>INDEX(KumIndPotrS,NscenInfl,Y$1)*'Лист1_Базовые цены'!Y63</f>
        <v>1297735.2152814921</v>
      </c>
      <c r="Z55" s="21">
        <f>INDEX(KumIndPotrS,NscenInfl,Z$1)*'Лист1_Базовые цены'!Z63</f>
        <v>1398159.931551646</v>
      </c>
      <c r="AA55" s="21">
        <f>INDEX(KumIndPotrS,NscenInfl,AA$1)*'Лист1_Базовые цены'!AA63</f>
        <v>1510810.8572006051</v>
      </c>
      <c r="AB55" s="21">
        <f>INDEX(KumIndPotrS,NscenInfl,AB$1)*'Лист1_Базовые цены'!AB63</f>
        <v>1616534.8426665028</v>
      </c>
      <c r="AC55" s="21">
        <f>INDEX(KumIndPotrS,NscenInfl,AC$1)*'Лист1_Базовые цены'!AC63</f>
        <v>1704580.6571360757</v>
      </c>
      <c r="AD55" s="21">
        <f>INDEX(KumIndPotrS,NscenInfl,AD$1)*'Лист1_Базовые цены'!AD63</f>
        <v>1841131.3101709592</v>
      </c>
      <c r="AE55" s="21">
        <f>INDEX(KumIndPotrS,NscenInfl,AE$1)*'Лист1_Базовые цены'!AE63</f>
        <v>1986844.8663304511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167664.70313536559</v>
      </c>
      <c r="P60" s="21">
        <f>'Лист1_Базовые цены'!P69</f>
        <v>170911.05610401192</v>
      </c>
      <c r="Q60" s="21">
        <f>'Лист1_Базовые цены'!Q69</f>
        <v>173329.94554297181</v>
      </c>
      <c r="R60" s="21">
        <f>'Лист1_Базовые цены'!R69</f>
        <v>182572.64608754212</v>
      </c>
      <c r="S60" s="21">
        <f>'Лист1_Базовые цены'!S69</f>
        <v>183295.01880597466</v>
      </c>
      <c r="T60" s="21">
        <f>'Лист1_Базовые цены'!T69</f>
        <v>184883.97696086453</v>
      </c>
      <c r="U60" s="21">
        <f>'Лист1_Базовые цены'!U69</f>
        <v>183242.55175526332</v>
      </c>
      <c r="V60" s="21">
        <f>'Лист1_Базовые цены'!V69</f>
        <v>181960.53033793755</v>
      </c>
      <c r="W60" s="21">
        <f>'Лист1_Базовые цены'!W69</f>
        <v>185773.92503455817</v>
      </c>
      <c r="X60" s="21">
        <f>'Лист1_Базовые цены'!X69</f>
        <v>184303.73250940704</v>
      </c>
      <c r="Y60" s="21">
        <f>'Лист1_Базовые цены'!Y69</f>
        <v>183214.9603451851</v>
      </c>
      <c r="Z60" s="21">
        <f>'Лист1_Базовые цены'!Z69</f>
        <v>187382.81074173324</v>
      </c>
      <c r="AA60" s="21">
        <f>'Лист1_Базовые цены'!AA69</f>
        <v>186095.60206766688</v>
      </c>
      <c r="AB60" s="21">
        <f>'Лист1_Базовые цены'!AB69</f>
        <v>185090.69629462011</v>
      </c>
      <c r="AC60" s="21">
        <f>'Лист1_Базовые цены'!AC69</f>
        <v>189257.78933167391</v>
      </c>
      <c r="AD60" s="21">
        <f>'Лист1_Базовые цены'!AD69</f>
        <v>188019.0118988438</v>
      </c>
      <c r="AE60" s="21">
        <f>'Лист1_Базовые цены'!AE69</f>
        <v>186847.3923113285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673910.43711441313</v>
      </c>
      <c r="P61" s="21">
        <f>P60*INDEX([1]!explzaNS,$A$58,P$1)*INDEX(KumIndPPP,NscenInfl,P$1)</f>
        <v>803741.80478217639</v>
      </c>
      <c r="Q61" s="21">
        <f>Q60*INDEX([1]!explzaNS,$A$58,Q$1)*INDEX(KumIndPPP,NscenInfl,Q$1)</f>
        <v>961838.17001922149</v>
      </c>
      <c r="R61" s="21">
        <f>R60*INDEX([1]!explzaNS,$A$58,R$1)*INDEX(KumIndPPP,NscenInfl,R$1)</f>
        <v>1165096.660862929</v>
      </c>
      <c r="S61" s="21">
        <f>S60*INDEX([1]!explzaNS,$A$58,S$1)*INDEX(KumIndPPP,NscenInfl,S$1)</f>
        <v>1321768.3667421502</v>
      </c>
      <c r="T61" s="21">
        <f>T60*INDEX([1]!explzaNS,$A$58,T$1)*INDEX(KumIndPPP,NscenInfl,T$1)</f>
        <v>1479881.5111313462</v>
      </c>
      <c r="U61" s="21">
        <f>U60*INDEX([1]!explzaNS,$A$58,U$1)*INDEX(KumIndPPP,NscenInfl,U$1)</f>
        <v>1613417.2129897398</v>
      </c>
      <c r="V61" s="21">
        <f>V60*INDEX([1]!explzaNS,$A$58,V$1)*INDEX(KumIndPPP,NscenInfl,V$1)</f>
        <v>1762342.1733205128</v>
      </c>
      <c r="W61" s="21">
        <f>W60*INDEX([1]!explzaNS,$A$58,W$1)*INDEX(KumIndPPP,NscenInfl,W$1)</f>
        <v>1943218.1251523821</v>
      </c>
      <c r="X61" s="21">
        <f>X60*INDEX([1]!explzaNS,$A$58,X$1)*INDEX(KumIndPPP,NscenInfl,X$1)</f>
        <v>2101345.3060863833</v>
      </c>
      <c r="Y61" s="21">
        <f>Y60*INDEX([1]!explzaNS,$A$58,Y$1)*INDEX(KumIndPPP,NscenInfl,Y$1)</f>
        <v>2297824.7963434909</v>
      </c>
      <c r="Z61" s="21">
        <f>Z60*INDEX([1]!explzaNS,$A$58,Z$1)*INDEX(KumIndPPP,NscenInfl,Z$1)</f>
        <v>2608607.3081195992</v>
      </c>
      <c r="AA61" s="21">
        <f>AA60*INDEX([1]!explzaNS,$A$58,AA$1)*INDEX(KumIndPPP,NscenInfl,AA$1)</f>
        <v>2797942.742412264</v>
      </c>
      <c r="AB61" s="21">
        <f>AB60*INDEX([1]!explzaNS,$A$58,AB$1)*INDEX(KumIndPPP,NscenInfl,AB$1)</f>
        <v>2977632.3897813945</v>
      </c>
      <c r="AC61" s="21">
        <f>AC60*INDEX([1]!explzaNS,$A$58,AC$1)*INDEX(KumIndPPP,NscenInfl,AC$1)</f>
        <v>3257797.092188105</v>
      </c>
      <c r="AD61" s="21">
        <f>AD60*INDEX([1]!explzaNS,$A$58,AD$1)*INDEX(KumIndPPP,NscenInfl,AD$1)</f>
        <v>3463026.4776492128</v>
      </c>
      <c r="AE61" s="21">
        <f>AE60*INDEX([1]!explzaNS,$A$58,AE$1)*INDEX(KumIndPPP,NscenInfl,AE$1)</f>
        <v>3682348.3037242088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847064.33221831615</v>
      </c>
      <c r="P62" s="21">
        <f>'Лист1_Базовые цены'!P71*INDEX(KumIndPotrS,NscenInfl,P$1)</f>
        <v>1005937.1190758956</v>
      </c>
      <c r="Q62" s="21">
        <f>'Лист1_Базовые цены'!Q71*INDEX(KumIndPotrS,NscenInfl,Q$1)</f>
        <v>1193603.650641965</v>
      </c>
      <c r="R62" s="21">
        <f>'Лист1_Базовые цены'!R71*INDEX(KumIndPotrS,NscenInfl,R$1)</f>
        <v>1433266.9918176788</v>
      </c>
      <c r="S62" s="21">
        <f>'Лист1_Базовые цены'!S71*INDEX(KumIndPotrS,NscenInfl,S$1)</f>
        <v>1597221.0705841035</v>
      </c>
      <c r="T62" s="21">
        <f>'Лист1_Базовые цены'!T71*INDEX(KumIndPotrS,NscenInfl,T$1)</f>
        <v>1756063.1938469345</v>
      </c>
      <c r="U62" s="21">
        <f>'Лист1_Базовые цены'!U71*INDEX(KumIndPotrS,NscenInfl,U$1)</f>
        <v>1862305.7086486886</v>
      </c>
      <c r="V62" s="21">
        <f>'Лист1_Базовые цены'!V71*INDEX(KumIndPotrS,NscenInfl,V$1)</f>
        <v>1960233.030047792</v>
      </c>
      <c r="W62" s="21">
        <f>'Лист1_Базовые цены'!W71*INDEX(KumIndPotrS,NscenInfl,W$1)</f>
        <v>2181432.4227065514</v>
      </c>
      <c r="X62" s="21">
        <f>'Лист1_Базовые цены'!X71*INDEX(KumIndPotrS,NscenInfl,X$1)</f>
        <v>2380585.7114327149</v>
      </c>
      <c r="Y62" s="21">
        <f>'Лист1_Базовые цены'!Y71*INDEX(KumIndPotrS,NscenInfl,Y$1)</f>
        <v>2579509.4475303423</v>
      </c>
      <c r="Z62" s="21">
        <f>'Лист1_Базовые цены'!Z71*INDEX(KumIndPotrS,NscenInfl,Z$1)</f>
        <v>2857686.5470683691</v>
      </c>
      <c r="AA62" s="21">
        <f>'Лист1_Базовые цены'!AA71*INDEX(KumIndPotrS,NscenInfl,AA$1)</f>
        <v>3036719.8524760059</v>
      </c>
      <c r="AB62" s="21">
        <f>'Лист1_Базовые цены'!AB71*INDEX(KumIndPotrS,NscenInfl,AB$1)</f>
        <v>3201541.0404305556</v>
      </c>
      <c r="AC62" s="21">
        <f>'Лист1_Базовые цены'!AC71*INDEX(KumIndPotrS,NscenInfl,AC$1)</f>
        <v>3470037.0543215331</v>
      </c>
      <c r="AD62" s="21">
        <f>'Лист1_Базовые цены'!AD71*INDEX(KumIndPotrS,NscenInfl,AD$1)</f>
        <v>3687257.8569649952</v>
      </c>
      <c r="AE62" s="21">
        <f>'Лист1_Базовые цены'!AE71*INDEX(KumIndPotrS,NscenInfl,AE$1)</f>
        <v>3919315.0851065214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110118.3631883811</v>
      </c>
      <c r="P63" s="21">
        <f t="shared" si="10"/>
        <v>130771.82547986644</v>
      </c>
      <c r="Q63" s="21">
        <f t="shared" si="10"/>
        <v>155168.47458345545</v>
      </c>
      <c r="R63" s="21">
        <f t="shared" si="10"/>
        <v>186324.70893629824</v>
      </c>
      <c r="S63" s="21">
        <f t="shared" si="10"/>
        <v>207638.73917593347</v>
      </c>
      <c r="T63" s="21">
        <f t="shared" si="10"/>
        <v>228288.21520010149</v>
      </c>
      <c r="U63" s="21">
        <f t="shared" si="10"/>
        <v>242099.74212432952</v>
      </c>
      <c r="V63" s="21">
        <f t="shared" si="10"/>
        <v>254830.29390621296</v>
      </c>
      <c r="W63" s="21">
        <f t="shared" si="10"/>
        <v>283586.2149518517</v>
      </c>
      <c r="X63" s="21">
        <f t="shared" si="10"/>
        <v>309476.14248625294</v>
      </c>
      <c r="Y63" s="21">
        <f t="shared" si="10"/>
        <v>335336.2281789445</v>
      </c>
      <c r="Z63" s="21">
        <f t="shared" si="10"/>
        <v>371499.25111888797</v>
      </c>
      <c r="AA63" s="21">
        <f t="shared" si="10"/>
        <v>394773.58082188078</v>
      </c>
      <c r="AB63" s="21">
        <f t="shared" si="10"/>
        <v>416200.33525597223</v>
      </c>
      <c r="AC63" s="21">
        <f t="shared" si="10"/>
        <v>451104.81706179929</v>
      </c>
      <c r="AD63" s="21">
        <f t="shared" si="10"/>
        <v>479343.52140544937</v>
      </c>
      <c r="AE63" s="21">
        <f t="shared" si="10"/>
        <v>509510.96106384782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90473.809727722735</v>
      </c>
      <c r="P64" s="21">
        <f>INDEX(KumIndPotrS,NscenInfl,P$1)*'Лист1_Базовые цены'!P73</f>
        <v>107442.79985321072</v>
      </c>
      <c r="Q64" s="21">
        <f>INDEX(KumIndPotrS,NscenInfl,Q$1)*'Лист1_Базовые цены'!Q73</f>
        <v>127487.21138533766</v>
      </c>
      <c r="R64" s="21">
        <f>INDEX(KumIndPotrS,NscenInfl,R$1)*'Лист1_Базовые цены'!R73</f>
        <v>153085.33268913181</v>
      </c>
      <c r="S64" s="21">
        <f>INDEX(KumIndPotrS,NscenInfl,S$1)*'Лист1_Базовые цены'!S73</f>
        <v>170597.04881528605</v>
      </c>
      <c r="T64" s="21">
        <f>INDEX(KumIndPotrS,NscenInfl,T$1)*'Лист1_Базовые цены'!T73</f>
        <v>187562.76380318266</v>
      </c>
      <c r="U64" s="21">
        <f>INDEX(KumIndPotrS,NscenInfl,U$1)*'Лист1_Базовые цены'!U73</f>
        <v>198910.38487937182</v>
      </c>
      <c r="V64" s="21">
        <f>INDEX(KumIndPotrS,NscenInfl,V$1)*'Лист1_Базовые цены'!V73</f>
        <v>209369.87125652283</v>
      </c>
      <c r="W64" s="21">
        <f>INDEX(KumIndPotrS,NscenInfl,W$1)*'Лист1_Базовые цены'!W73</f>
        <v>232995.88288528126</v>
      </c>
      <c r="X64" s="21">
        <f>INDEX(KumIndPotrS,NscenInfl,X$1)*'Лист1_Базовые цены'!X73</f>
        <v>254267.17960447457</v>
      </c>
      <c r="Y64" s="21">
        <f>INDEX(KumIndPotrS,NscenInfl,Y$1)*'Лист1_Базовые цены'!Y73</f>
        <v>275513.95811407419</v>
      </c>
      <c r="Z64" s="21">
        <f>INDEX(KumIndPotrS,NscenInfl,Z$1)*'Лист1_Базовые цены'!Z73</f>
        <v>305225.68249786826</v>
      </c>
      <c r="AA64" s="21">
        <f>INDEX(KumIndPotrS,NscenInfl,AA$1)*'Лист1_Базовые цены'!AA73</f>
        <v>324347.99067717331</v>
      </c>
      <c r="AB64" s="21">
        <f>INDEX(KumIndPotrS,NscenInfl,AB$1)*'Лист1_Базовые цены'!AB73</f>
        <v>341952.32157733652</v>
      </c>
      <c r="AC64" s="21">
        <f>INDEX(KumIndPotrS,NscenInfl,AC$1)*'Лист1_Базовые цены'!AC73</f>
        <v>370630.02213616908</v>
      </c>
      <c r="AD64" s="21">
        <f>INDEX(KumIndPotrS,NscenInfl,AD$1)*'Лист1_Базовые цены'!AD73</f>
        <v>394052.00832948025</v>
      </c>
      <c r="AE64" s="21">
        <f>INDEX(KumIndPotrS,NscenInfl,AE$1)*'Лист1_Базовые цены'!AE73</f>
        <v>419086.59250499168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90473.809727722735</v>
      </c>
      <c r="P65" s="21">
        <f>INDEX(KumIndPotrS,NscenInfl,P$1)*'Лист1_Базовые цены'!P74</f>
        <v>107442.79985321072</v>
      </c>
      <c r="Q65" s="21">
        <f>INDEX(KumIndPotrS,NscenInfl,Q$1)*'Лист1_Базовые цены'!Q74</f>
        <v>127487.21138533766</v>
      </c>
      <c r="R65" s="21">
        <f>INDEX(KumIndPotrS,NscenInfl,R$1)*'Лист1_Базовые цены'!R74</f>
        <v>153085.33268913181</v>
      </c>
      <c r="S65" s="21">
        <f>INDEX(KumIndPotrS,NscenInfl,S$1)*'Лист1_Базовые цены'!S74</f>
        <v>170597.04881528605</v>
      </c>
      <c r="T65" s="21">
        <f>INDEX(KumIndPotrS,NscenInfl,T$1)*'Лист1_Базовые цены'!T74</f>
        <v>187562.76380318266</v>
      </c>
      <c r="U65" s="21">
        <f>INDEX(KumIndPotrS,NscenInfl,U$1)*'Лист1_Базовые цены'!U74</f>
        <v>198910.38487937182</v>
      </c>
      <c r="V65" s="21">
        <f>INDEX(KumIndPotrS,NscenInfl,V$1)*'Лист1_Базовые цены'!V74</f>
        <v>209369.87125652283</v>
      </c>
      <c r="W65" s="21">
        <f>INDEX(KumIndPotrS,NscenInfl,W$1)*'Лист1_Базовые цены'!W74</f>
        <v>232995.88288528126</v>
      </c>
      <c r="X65" s="21">
        <f>INDEX(KumIndPotrS,NscenInfl,X$1)*'Лист1_Базовые цены'!X74</f>
        <v>254267.17960447457</v>
      </c>
      <c r="Y65" s="21">
        <f>INDEX(KumIndPotrS,NscenInfl,Y$1)*'Лист1_Базовые цены'!Y74</f>
        <v>275513.95811407419</v>
      </c>
      <c r="Z65" s="21">
        <f>INDEX(KumIndPotrS,NscenInfl,Z$1)*'Лист1_Базовые цены'!Z74</f>
        <v>305225.68249786826</v>
      </c>
      <c r="AA65" s="21">
        <f>INDEX(KumIndPotrS,NscenInfl,AA$1)*'Лист1_Базовые цены'!AA74</f>
        <v>324347.99067717331</v>
      </c>
      <c r="AB65" s="21">
        <f>INDEX(KumIndPotrS,NscenInfl,AB$1)*'Лист1_Базовые цены'!AB74</f>
        <v>341952.32157733652</v>
      </c>
      <c r="AC65" s="21">
        <f>INDEX(KumIndPotrS,NscenInfl,AC$1)*'Лист1_Базовые цены'!AC74</f>
        <v>370630.02213616908</v>
      </c>
      <c r="AD65" s="21">
        <f>INDEX(KumIndPotrS,NscenInfl,AD$1)*'Лист1_Базовые цены'!AD74</f>
        <v>394052.00832948025</v>
      </c>
      <c r="AE65" s="21">
        <f>INDEX(KumIndPotrS,NscenInfl,AE$1)*'Лист1_Базовые цены'!AE74</f>
        <v>419086.59250499168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27477.406206946594</v>
      </c>
      <c r="P28" s="438">
        <f>MAX(0,[1]Демография!M$72*1000-P8-'Лист1_Базовые цены'!P14)</f>
        <v>27997.4058607599</v>
      </c>
      <c r="Q28" s="438">
        <f>MAX(0,[1]Демография!N$72*1000-Q8-'Лист1_Базовые цены'!Q14)</f>
        <v>28119.689700725423</v>
      </c>
      <c r="R28" s="438">
        <f>MAX(0,[1]Демография!O$72*1000-R8-'Лист1_Базовые цены'!R14)</f>
        <v>27902.079081617354</v>
      </c>
      <c r="S28" s="21">
        <f>S65/$G18</f>
        <v>51.69307942034731</v>
      </c>
      <c r="T28" s="21">
        <f t="shared" ref="T28:AF28" si="7">T65/$G18</f>
        <v>185.53270371303637</v>
      </c>
      <c r="U28" s="21">
        <f t="shared" si="7"/>
        <v>269.50953005203138</v>
      </c>
      <c r="V28" s="21">
        <f t="shared" si="7"/>
        <v>149.47849900132132</v>
      </c>
      <c r="W28" s="21">
        <f t="shared" si="7"/>
        <v>184.50835187322988</v>
      </c>
      <c r="X28" s="21">
        <f t="shared" si="7"/>
        <v>138.93841059286711</v>
      </c>
      <c r="Y28" s="21">
        <f t="shared" si="7"/>
        <v>190.21403620244001</v>
      </c>
      <c r="Z28" s="21">
        <f t="shared" si="7"/>
        <v>182.55890408245335</v>
      </c>
      <c r="AA28" s="21">
        <f t="shared" si="7"/>
        <v>80.464437593206483</v>
      </c>
      <c r="AB28" s="21">
        <f t="shared" si="7"/>
        <v>35.292105378105092</v>
      </c>
      <c r="AC28" s="21">
        <f t="shared" si="7"/>
        <v>48.979243374771968</v>
      </c>
      <c r="AD28" s="21">
        <f t="shared" si="7"/>
        <v>41.24620351467302</v>
      </c>
      <c r="AE28" s="21">
        <f t="shared" si="7"/>
        <v>38.52371677929856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4919.2560910797038</v>
      </c>
      <c r="P29" s="455">
        <f>MAX(0,[1]Демография!M$73*1000-P9-'Лист1_Базовые цены'!P24)</f>
        <v>6046.2538783698983</v>
      </c>
      <c r="Q29" s="455">
        <f>MAX(0,[1]Демография!N$73*1000-Q9-'Лист1_Базовые цены'!Q24)</f>
        <v>7731.7921295208507</v>
      </c>
      <c r="R29" s="455">
        <f>MAX(0,[1]Демография!O$73*1000-R9-'Лист1_Базовые цены'!R24)</f>
        <v>9689.4783744449378</v>
      </c>
      <c r="S29" s="21">
        <f t="shared" ref="S29:AF29" si="8">S66/$G19</f>
        <v>2455.738002265452</v>
      </c>
      <c r="T29" s="21">
        <f t="shared" si="8"/>
        <v>1426.3955933869929</v>
      </c>
      <c r="U29" s="21">
        <f t="shared" si="8"/>
        <v>1429.0731506151797</v>
      </c>
      <c r="V29" s="21">
        <f t="shared" si="8"/>
        <v>842.58348293610163</v>
      </c>
      <c r="W29" s="21">
        <f t="shared" si="8"/>
        <v>913.03918620130219</v>
      </c>
      <c r="X29" s="21">
        <f t="shared" si="8"/>
        <v>716.59245318153546</v>
      </c>
      <c r="Y29" s="21">
        <f t="shared" si="8"/>
        <v>804.54623786822867</v>
      </c>
      <c r="Z29" s="21">
        <f t="shared" si="8"/>
        <v>608.86332129131745</v>
      </c>
      <c r="AA29" s="21">
        <f t="shared" si="8"/>
        <v>363.11130711904843</v>
      </c>
      <c r="AB29" s="21">
        <f t="shared" si="8"/>
        <v>657.14491036092932</v>
      </c>
      <c r="AC29" s="21">
        <f t="shared" si="8"/>
        <v>613.41790534996665</v>
      </c>
      <c r="AD29" s="21">
        <f t="shared" si="8"/>
        <v>321.29785956697953</v>
      </c>
      <c r="AE29" s="21">
        <f t="shared" si="8"/>
        <v>232.94299122526118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16955.156156776186</v>
      </c>
      <c r="P30" s="437">
        <f>MAX(0,[1]Демография!M$71*1000*0.003*10-P10-'Лист1_Базовые цены'!P35)</f>
        <v>16537.669791375858</v>
      </c>
      <c r="Q30" s="437">
        <f>MAX(0,[1]Демография!N$71*1000*0.003*10-Q10-'Лист1_Базовые цены'!Q35)</f>
        <v>15567.141457345217</v>
      </c>
      <c r="R30" s="437">
        <f>MAX(0,[1]Демография!O$71*1000*0.003*10-R10-'Лист1_Базовые цены'!R35)</f>
        <v>14987.715811751945</v>
      </c>
      <c r="S30" s="21">
        <f t="shared" ref="S30:AF30" si="9">S67/$G20</f>
        <v>1879.9406145087262</v>
      </c>
      <c r="T30" s="21">
        <f t="shared" si="9"/>
        <v>1235.6419469357088</v>
      </c>
      <c r="U30" s="21">
        <f t="shared" si="9"/>
        <v>1181.511804420704</v>
      </c>
      <c r="V30" s="21">
        <f t="shared" si="9"/>
        <v>756.87970138449396</v>
      </c>
      <c r="W30" s="21">
        <f t="shared" si="9"/>
        <v>879.13454526946612</v>
      </c>
      <c r="X30" s="21">
        <f t="shared" si="9"/>
        <v>726.57298249229791</v>
      </c>
      <c r="Y30" s="21">
        <f t="shared" si="9"/>
        <v>873.70898090695778</v>
      </c>
      <c r="Z30" s="21">
        <f t="shared" si="9"/>
        <v>742.13097725977309</v>
      </c>
      <c r="AA30" s="21">
        <f t="shared" si="9"/>
        <v>518.22525236747617</v>
      </c>
      <c r="AB30" s="21">
        <f t="shared" si="9"/>
        <v>909.07037945233446</v>
      </c>
      <c r="AC30" s="21">
        <f t="shared" si="9"/>
        <v>822.6907261737764</v>
      </c>
      <c r="AD30" s="21">
        <f t="shared" si="9"/>
        <v>424.29564636501829</v>
      </c>
      <c r="AE30" s="21">
        <f t="shared" si="9"/>
        <v>300.97603251685484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65840.206156776185</v>
      </c>
      <c r="P31" s="437">
        <f>MAX(0,[1]Демография!M$71*1000*0.08-P11-'Лист1_Базовые цены'!P35)</f>
        <v>64985.869791375851</v>
      </c>
      <c r="Q31" s="437">
        <f>MAX(0,[1]Демография!N$71*1000*0.08-Q11-'Лист1_Базовые цены'!Q35)</f>
        <v>63558.89145734522</v>
      </c>
      <c r="R31" s="437">
        <f>MAX(0,[1]Демография!O$71*1000*0.08-R11-'Лист1_Базовые цены'!R35)</f>
        <v>64483.365811751952</v>
      </c>
      <c r="S31" s="21">
        <f t="shared" ref="S31:AF31" si="10">S68/$G21</f>
        <v>0</v>
      </c>
      <c r="T31" s="21">
        <f t="shared" si="10"/>
        <v>398.5765381357445</v>
      </c>
      <c r="U31" s="21">
        <f t="shared" si="10"/>
        <v>660.36238303651726</v>
      </c>
      <c r="V31" s="21">
        <f t="shared" si="10"/>
        <v>473.30428059708356</v>
      </c>
      <c r="W31" s="21">
        <f t="shared" si="10"/>
        <v>561.39670298198394</v>
      </c>
      <c r="X31" s="21">
        <f t="shared" si="10"/>
        <v>464.40918417141131</v>
      </c>
      <c r="Y31" s="21">
        <f t="shared" si="10"/>
        <v>552.90717354966921</v>
      </c>
      <c r="Z31" s="21">
        <f t="shared" si="10"/>
        <v>464.05805948629387</v>
      </c>
      <c r="AA31" s="21">
        <f t="shared" si="10"/>
        <v>326.08964703638429</v>
      </c>
      <c r="AB31" s="21">
        <f t="shared" si="10"/>
        <v>576.91351245998601</v>
      </c>
      <c r="AC31" s="21">
        <f t="shared" si="10"/>
        <v>522.95527742559182</v>
      </c>
      <c r="AD31" s="21">
        <f t="shared" si="10"/>
        <v>272.33679349125271</v>
      </c>
      <c r="AE31" s="21">
        <f t="shared" si="10"/>
        <v>194.01723750289051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852870.26955196657</v>
      </c>
      <c r="P32" s="437">
        <f>[1]Демография!M$52*1000-P12-'Лист1_Базовые цены'!P58</f>
        <v>829004.57685644692</v>
      </c>
      <c r="Q32" s="437">
        <f>[1]Демография!N$52*1000-Q12-'Лист1_Базовые цены'!Q58</f>
        <v>814993.55521103472</v>
      </c>
      <c r="R32" s="437">
        <f>[1]Демография!O$52*1000-R12-'Лист1_Базовые цены'!R58</f>
        <v>874677.27829185943</v>
      </c>
      <c r="S32" s="21">
        <f t="shared" ref="S32:AF32" si="11">S69/$G22</f>
        <v>2450.7201083330669</v>
      </c>
      <c r="T32" s="21">
        <f t="shared" si="11"/>
        <v>1164.3350136700169</v>
      </c>
      <c r="U32" s="21">
        <f t="shared" si="11"/>
        <v>1252.2906712115325</v>
      </c>
      <c r="V32" s="21">
        <f t="shared" si="11"/>
        <v>764.71373271309812</v>
      </c>
      <c r="W32" s="21">
        <f t="shared" si="11"/>
        <v>850.55732810423683</v>
      </c>
      <c r="X32" s="21">
        <f t="shared" si="11"/>
        <v>728.73199001883449</v>
      </c>
      <c r="Y32" s="21">
        <f t="shared" si="11"/>
        <v>875.70655110306359</v>
      </c>
      <c r="Z32" s="21">
        <f t="shared" si="11"/>
        <v>739.26091028436872</v>
      </c>
      <c r="AA32" s="21">
        <f t="shared" si="11"/>
        <v>541.13458629399724</v>
      </c>
      <c r="AB32" s="21">
        <f t="shared" si="11"/>
        <v>961.94282443291195</v>
      </c>
      <c r="AC32" s="21">
        <f t="shared" si="11"/>
        <v>871.05198263389559</v>
      </c>
      <c r="AD32" s="21">
        <f t="shared" si="11"/>
        <v>468.54387799913536</v>
      </c>
      <c r="AE32" s="21">
        <f t="shared" si="11"/>
        <v>338.48948784377615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845036.29686463438</v>
      </c>
      <c r="P33" s="437">
        <f>MAX(0,[1]Демография!M$52*1000-P13-'Лист1_Базовые цены'!P69)</f>
        <v>828052.94389598805</v>
      </c>
      <c r="Q33" s="437">
        <f>MAX(0,[1]Демография!N$52*1000-Q13-'Лист1_Базовые цены'!Q69)</f>
        <v>811505.05445702816</v>
      </c>
      <c r="R33" s="437">
        <f>MAX(0,[1]Демография!O$52*1000-R13-'Лист1_Базовые цены'!R69)</f>
        <v>862340.35391245782</v>
      </c>
      <c r="S33" s="21">
        <f t="shared" ref="S33:AF33" si="12">S70/$G23</f>
        <v>1632.5570941519541</v>
      </c>
      <c r="T33" s="21">
        <f t="shared" si="12"/>
        <v>1002.5148476408618</v>
      </c>
      <c r="U33" s="21">
        <f t="shared" si="12"/>
        <v>1094.5955177815526</v>
      </c>
      <c r="V33" s="21">
        <f t="shared" si="12"/>
        <v>734.7199047729988</v>
      </c>
      <c r="W33" s="21">
        <f t="shared" si="12"/>
        <v>882.47577400434852</v>
      </c>
      <c r="X33" s="21">
        <f t="shared" si="12"/>
        <v>678.23497883471998</v>
      </c>
      <c r="Y33" s="21">
        <f t="shared" si="12"/>
        <v>844.64434806295617</v>
      </c>
      <c r="Z33" s="21">
        <f t="shared" si="12"/>
        <v>760.44890285159272</v>
      </c>
      <c r="AA33" s="21">
        <f t="shared" si="12"/>
        <v>511.56683025052644</v>
      </c>
      <c r="AB33" s="21">
        <f t="shared" si="12"/>
        <v>929.91884925297074</v>
      </c>
      <c r="AC33" s="21">
        <f t="shared" si="12"/>
        <v>888.74115184974357</v>
      </c>
      <c r="AD33" s="21">
        <f t="shared" si="12"/>
        <v>448.91948359298613</v>
      </c>
      <c r="AE33" s="21">
        <f t="shared" si="12"/>
        <v>328.19560373175216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8.7234367243634509E-2</v>
      </c>
      <c r="Q43">
        <f>'распределение '!M87/'Лист1_Базовые цены'!O14</f>
        <v>9.9576312311066076E-2</v>
      </c>
      <c r="R43">
        <f>'распределение '!N87/'Лист1_Базовые цены'!P14</f>
        <v>0.10835351829843239</v>
      </c>
      <c r="S43">
        <f>'распределение '!O87/'Лист1_Базовые цены'!Q14</f>
        <v>4.4425591564051644E-3</v>
      </c>
      <c r="T43">
        <f>'распределение '!P87/'Лист1_Базовые цены'!R14</f>
        <v>3.3016387325377046E-2</v>
      </c>
      <c r="U43">
        <f>'распределение '!Q87/'Лист1_Базовые цены'!S14</f>
        <v>5.2771174572345529E-2</v>
      </c>
      <c r="V43">
        <f>'распределение '!R87/'Лист1_Базовые цены'!T14</f>
        <v>5.4688290223574104E-2</v>
      </c>
      <c r="W43">
        <f>'распределение '!S87/'Лист1_Базовые цены'!U14</f>
        <v>6.7180025773457636E-2</v>
      </c>
      <c r="X43">
        <f>'распределение '!T87/'Лист1_Базовые цены'!V14</f>
        <v>6.7726146034575122E-2</v>
      </c>
      <c r="Y43">
        <f>'распределение '!U87/'Лист1_Базовые цены'!W14</f>
        <v>8.220120486589301E-2</v>
      </c>
      <c r="Z43">
        <f>'распределение '!V87/'Лист1_Базовые цены'!X14</f>
        <v>9.703399321568805E-2</v>
      </c>
      <c r="AA43">
        <f>'распределение '!W87/'Лист1_Базовые цены'!Y14</f>
        <v>6.5142500951016993E-2</v>
      </c>
      <c r="AB43">
        <f>'распределение '!X87/'Лист1_Базовые цены'!Z14</f>
        <v>1.7248266423911199E-2</v>
      </c>
      <c r="AC43">
        <f>'распределение '!Y87/'Лист1_Базовые цены'!AA14</f>
        <v>2.7779927799444604E-2</v>
      </c>
      <c r="AD43">
        <f>'распределение '!Z87/'Лист1_Базовые цены'!AB14</f>
        <v>4.8187993759213038E-2</v>
      </c>
      <c r="AE43">
        <f>'распределение '!AA87/'Лист1_Базовые цены'!AC14</f>
        <v>6.6544407121802526E-2</v>
      </c>
      <c r="AF43">
        <f>'распределение '!AB87/'Лист1_Базовые цены'!AD14</f>
        <v>3.4592367270659639E-2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6.808901198390048E-2</v>
      </c>
      <c r="Q44">
        <f>'распределение '!M88/'Лист1_Базовые цены'!O24</f>
        <v>7.6830278074875386E-2</v>
      </c>
      <c r="R44">
        <f>'распределение '!N88/'Лист1_Базовые цены'!P24</f>
        <v>8.9450111059721879E-2</v>
      </c>
      <c r="S44">
        <f>'распределение '!O88/'Лист1_Базовые цены'!Q24</f>
        <v>9.044947715603191E-2</v>
      </c>
      <c r="T44">
        <f>'распределение '!P88/'Лист1_Базовые цены'!R24</f>
        <v>0.10878581768985665</v>
      </c>
      <c r="U44">
        <f>'распределение '!Q88/'Лист1_Базовые цены'!S24</f>
        <v>0.11992239918174871</v>
      </c>
      <c r="V44">
        <f>'распределение '!R88/'Лист1_Базовые цены'!T24</f>
        <v>0.1321148918987208</v>
      </c>
      <c r="W44">
        <f>'распределение '!S88/'Лист1_Базовые цены'!U24</f>
        <v>0.14247437761359541</v>
      </c>
      <c r="X44">
        <f>'распределение '!T88/'Лист1_Базовые цены'!V24</f>
        <v>0.14970264755961693</v>
      </c>
      <c r="Y44">
        <f>'распределение '!U88/'Лист1_Базовые цены'!W24</f>
        <v>0.14900808909068913</v>
      </c>
      <c r="Z44">
        <f>'распределение '!V88/'Лист1_Базовые цены'!X24</f>
        <v>0.13869599204800637</v>
      </c>
      <c r="AA44">
        <f>'распределение '!W88/'Лист1_Базовые цены'!Y24</f>
        <v>0.12598633300542372</v>
      </c>
      <c r="AB44">
        <f>'распределение '!X88/'Лист1_Базовые цены'!Z24</f>
        <v>0.13764240357020602</v>
      </c>
      <c r="AC44">
        <f>'распределение '!Y88/'Лист1_Базовые цены'!AA24</f>
        <v>0.14910723062641448</v>
      </c>
      <c r="AD44">
        <f>'распределение '!Z88/'Лист1_Базовые цены'!AB24</f>
        <v>0.16087401920678868</v>
      </c>
      <c r="AE44">
        <f>'распределение '!AA88/'Лист1_Базовые цены'!AC24</f>
        <v>0.17244723740742524</v>
      </c>
      <c r="AF44">
        <f>'распределение '!AB88/'Лист1_Базовые цены'!AD24</f>
        <v>0.18457390899358897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7.8913214636666368E-2</v>
      </c>
      <c r="Q45">
        <f>'распределение '!M89/'Лист1_Базовые цены'!O35</f>
        <v>0.13030011800297747</v>
      </c>
      <c r="R45">
        <f>'распределение '!N89/'Лист1_Базовые цены'!P35</f>
        <v>0.14662137080677465</v>
      </c>
      <c r="S45">
        <f>'распределение '!O89/'Лист1_Базовые цены'!Q35</f>
        <v>0.11540294981918518</v>
      </c>
      <c r="T45">
        <f>'распределение '!P89/'Лист1_Базовые цены'!R35</f>
        <v>0.15706292629300794</v>
      </c>
      <c r="U45">
        <f>'распределение '!Q89/'Лист1_Базовые цены'!S35</f>
        <v>0.16524664976817791</v>
      </c>
      <c r="V45">
        <f>'распределение '!R89/'Лист1_Базовые цены'!T35</f>
        <v>0.19779460424167</v>
      </c>
      <c r="W45">
        <f>'распределение '!S89/'Лист1_Базовые цены'!U35</f>
        <v>0.22863959741786116</v>
      </c>
      <c r="X45">
        <f>'распределение '!T89/'Лист1_Базовые цены'!V35</f>
        <v>0.25297945073583161</v>
      </c>
      <c r="Y45">
        <f>'распределение '!U89/'Лист1_Базовые цены'!W35</f>
        <v>0.26969592618086025</v>
      </c>
      <c r="Z45">
        <f>'распределение '!V89/'Лист1_Базовые цены'!X35</f>
        <v>0.28175615260224768</v>
      </c>
      <c r="AA45">
        <f>'распределение '!W89/'Лист1_Базовые цены'!Y35</f>
        <v>0.29967532423505183</v>
      </c>
      <c r="AB45">
        <f>'распределение '!X89/'Лист1_Базовые цены'!Z35</f>
        <v>0.31734916218497933</v>
      </c>
      <c r="AC45">
        <f>'распределение '!Y89/'Лист1_Базовые цены'!AA35</f>
        <v>0.33329408540773026</v>
      </c>
      <c r="AD45">
        <f>'распределение '!Z89/'Лист1_Базовые цены'!AB35</f>
        <v>0.35407511509038081</v>
      </c>
      <c r="AE45">
        <f>'распределение '!AA89/'Лист1_Базовые цены'!AC35</f>
        <v>0.3713532730360059</v>
      </c>
      <c r="AF45">
        <f>'распределение '!AB89/'Лист1_Базовые цены'!AD35</f>
        <v>0.34951386011748847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7.124268333868268E-2</v>
      </c>
      <c r="Q46">
        <f>'распределение '!M90/'Лист1_Базовые цены'!O46</f>
        <v>9.4549275406550656E-2</v>
      </c>
      <c r="R46">
        <f>'распределение '!N90/'Лист1_Базовые цены'!P46</f>
        <v>0.11288263034766113</v>
      </c>
      <c r="S46">
        <f>'распределение '!O90/'Лист1_Базовые цены'!Q46</f>
        <v>0</v>
      </c>
      <c r="T46">
        <f>'распределение '!P90/'Лист1_Базовые цены'!R46</f>
        <v>5.0663218083995577E-2</v>
      </c>
      <c r="U46">
        <f>'распределение '!Q90/'Лист1_Базовые цены'!S46</f>
        <v>9.2358511376208915E-2</v>
      </c>
      <c r="V46">
        <f>'распределение '!R90/'Лист1_Базовые цены'!T46</f>
        <v>0.12368812731447683</v>
      </c>
      <c r="W46">
        <f>'распределение '!S90/'Лист1_Базовые цены'!U46</f>
        <v>0.14600440495962103</v>
      </c>
      <c r="X46">
        <f>'распределение '!T90/'Лист1_Базовые цены'!V46</f>
        <v>0.16169880130328781</v>
      </c>
      <c r="Y46">
        <f>'распределение '!U90/'Лист1_Базовые цены'!W46</f>
        <v>0.17067103065339703</v>
      </c>
      <c r="Z46">
        <f>'распределение '!V90/'Лист1_Базовые цены'!X46</f>
        <v>0.17618347357996814</v>
      </c>
      <c r="AA46">
        <f>'распределение '!W90/'Лист1_Базовые цены'!Y46</f>
        <v>0.18856862003325844</v>
      </c>
      <c r="AB46">
        <f>'распределение '!X90/'Лист1_Базовые цены'!Z46</f>
        <v>0.20139586985846766</v>
      </c>
      <c r="AC46">
        <f>'распределение '!Y90/'Лист1_Базовые цены'!AA46</f>
        <v>0.21186321342084954</v>
      </c>
      <c r="AD46">
        <f>'распределение '!Z90/'Лист1_Базовые цены'!AB46</f>
        <v>0.22726530975480383</v>
      </c>
      <c r="AE46">
        <f>'распределение '!AA90/'Лист1_Базовые цены'!AC46</f>
        <v>0.23938429771170466</v>
      </c>
      <c r="AF46">
        <f>'распределение '!AB90/'Лист1_Базовые цены'!AD46</f>
        <v>0.22043538098163751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0.11168114202079159</v>
      </c>
      <c r="Q47">
        <f>'распределение '!M91/'Лист1_Базовые цены'!O58</f>
        <v>9.8323134711150867E-2</v>
      </c>
      <c r="R47">
        <f>'распределение '!N91/'Лист1_Базовые цены'!P58</f>
        <v>0.13879554836727367</v>
      </c>
      <c r="S47">
        <f>'распределение '!O91/'Лист1_Базовые цены'!Q58</f>
        <v>0.15044109771347045</v>
      </c>
      <c r="T47">
        <f>'распределение '!P91/'Лист1_Базовые цены'!R58</f>
        <v>0.14799907439686269</v>
      </c>
      <c r="U47">
        <f>'распределение '!Q91/'Лист1_Базовые цены'!S58</f>
        <v>0.17514580656696005</v>
      </c>
      <c r="V47">
        <f>'распределение '!R91/'Лист1_Базовые цены'!T58</f>
        <v>0.19984186369838911</v>
      </c>
      <c r="W47">
        <f>'распределение '!S91/'Лист1_Базовые цены'!U58</f>
        <v>0.22120742055353598</v>
      </c>
      <c r="X47">
        <f>'распределение '!T91/'Лист1_Базовые цены'!V58</f>
        <v>0.25373117774930276</v>
      </c>
      <c r="Y47">
        <f>'распределение '!U91/'Лист1_Базовые цены'!W58</f>
        <v>0.27031253486398354</v>
      </c>
      <c r="Z47">
        <f>'распределение '!V91/'Лист1_Базовые цены'!X58</f>
        <v>0.2806665079795605</v>
      </c>
      <c r="AA47">
        <f>'распределение '!W91/'Лист1_Базовые цены'!Y58</f>
        <v>0.31292315814718819</v>
      </c>
      <c r="AB47">
        <f>'распределение '!X91/'Лист1_Базовые цены'!Z58</f>
        <v>0.33580650772885912</v>
      </c>
      <c r="AC47">
        <f>'распределение '!Y91/'Лист1_Базовые цены'!AA58</f>
        <v>0.35288652789946612</v>
      </c>
      <c r="AD47">
        <f>'распределение '!Z91/'Лист1_Базовые цены'!AB58</f>
        <v>0.39100030591573626</v>
      </c>
      <c r="AE47">
        <f>'распределение '!AA91/'Лист1_Базовые цены'!AC58</f>
        <v>0.41763850147113746</v>
      </c>
      <c r="AF47">
        <f>'распределение '!AB91/'Лист1_Базовые цены'!AD58</f>
        <v>0.40516129959007591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9.1990371851155231E-2</v>
      </c>
      <c r="Q48">
        <f>'распределение '!M92/'Лист1_Базовые цены'!O69</f>
        <v>0.1167411539912111</v>
      </c>
      <c r="R48">
        <f>'распределение '!N92/'Лист1_Базовые цены'!P69</f>
        <v>0.14365253312114848</v>
      </c>
      <c r="S48">
        <f>'распределение '!O92/'Лист1_Базовые цены'!Q69</f>
        <v>0.10021694459886259</v>
      </c>
      <c r="T48">
        <f>'распределение '!P92/'Лист1_Базовые цены'!R69</f>
        <v>0.1274300504390819</v>
      </c>
      <c r="U48">
        <f>'распределение '!Q92/'Лист1_Базовые цены'!S69</f>
        <v>0.1530905078458783</v>
      </c>
      <c r="V48">
        <f>'распределение '!R92/'Лист1_Базовые цены'!T69</f>
        <v>0.19200360708210956</v>
      </c>
      <c r="W48">
        <f>'распределение '!S92/'Лист1_Базовые цены'!U69</f>
        <v>0.22950856246642537</v>
      </c>
      <c r="X48">
        <f>'распределение '!T92/'Лист1_Базовые цены'!V69</f>
        <v>0.23614904015131705</v>
      </c>
      <c r="Y48">
        <f>'распределение '!U92/'Лист1_Базовые цены'!W69</f>
        <v>0.26072427401146997</v>
      </c>
      <c r="Z48">
        <f>'распределение '!V92/'Лист1_Базовые цены'!X69</f>
        <v>0.28871070428726481</v>
      </c>
      <c r="AA48">
        <f>'распределение '!W92/'Лист1_Базовые цены'!Y69</f>
        <v>0.29582494296228473</v>
      </c>
      <c r="AB48">
        <f>'распределение '!X92/'Лист1_Базовые цены'!Z69</f>
        <v>0.32462719540838791</v>
      </c>
      <c r="AC48">
        <f>'распределение '!Y92/'Лист1_Базовые цены'!AA69</f>
        <v>0.36005288493723014</v>
      </c>
      <c r="AD48">
        <f>'распределение '!Z92/'Лист1_Базовые цены'!AB69</f>
        <v>0.37462373036643504</v>
      </c>
      <c r="AE48">
        <f>'распределение '!AA92/'Лист1_Базовые цены'!AC69</f>
        <v>0.40493759792979189</v>
      </c>
      <c r="AF48">
        <f>'распределение '!AB92/'Лист1_Базовые цены'!AD69</f>
        <v>0.41419199515516203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0.50915079107483086</v>
      </c>
      <c r="Q49">
        <f t="shared" si="13"/>
        <v>0.61632027249783161</v>
      </c>
      <c r="R49">
        <f t="shared" si="13"/>
        <v>0.7397557120010122</v>
      </c>
      <c r="S49">
        <f t="shared" si="13"/>
        <v>0.4609530284439553</v>
      </c>
      <c r="T49">
        <f t="shared" si="13"/>
        <v>0.62495747422818182</v>
      </c>
      <c r="U49">
        <f t="shared" si="13"/>
        <v>0.75853504931131943</v>
      </c>
      <c r="V49">
        <f t="shared" si="13"/>
        <v>0.90013138445894048</v>
      </c>
      <c r="W49">
        <f t="shared" si="13"/>
        <v>1.0350143887844965</v>
      </c>
      <c r="X49">
        <f t="shared" si="13"/>
        <v>1.1219872635339312</v>
      </c>
      <c r="Y49">
        <f t="shared" si="13"/>
        <v>1.2026130596662929</v>
      </c>
      <c r="Z49">
        <f t="shared" si="13"/>
        <v>1.2630468237127355</v>
      </c>
      <c r="AA49">
        <f t="shared" si="13"/>
        <v>1.2881208793342238</v>
      </c>
      <c r="AB49">
        <f t="shared" si="13"/>
        <v>1.3340694051748112</v>
      </c>
      <c r="AC49">
        <f t="shared" si="13"/>
        <v>1.4349838700911353</v>
      </c>
      <c r="AD49">
        <f t="shared" si="13"/>
        <v>1.5560264740933576</v>
      </c>
      <c r="AE49">
        <f t="shared" si="13"/>
        <v>1.6723053146778675</v>
      </c>
      <c r="AF49">
        <f t="shared" si="13"/>
        <v>1.6084688121086126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0.17133306826349112</v>
      </c>
      <c r="Q53">
        <f t="shared" si="14"/>
        <v>0.16156585586176125</v>
      </c>
      <c r="R53">
        <f t="shared" si="14"/>
        <v>0.1464720265631205</v>
      </c>
      <c r="S53">
        <f t="shared" si="14"/>
        <v>9.6377697558511864E-3</v>
      </c>
      <c r="T53">
        <f t="shared" si="14"/>
        <v>5.2829814326410061E-2</v>
      </c>
      <c r="U53">
        <f t="shared" si="14"/>
        <v>6.9569856554758988E-2</v>
      </c>
      <c r="V53">
        <f t="shared" si="14"/>
        <v>6.0755897603155633E-2</v>
      </c>
      <c r="W53">
        <f t="shared" si="14"/>
        <v>6.4907335107053668E-2</v>
      </c>
      <c r="X53">
        <f t="shared" si="14"/>
        <v>6.036266919934332E-2</v>
      </c>
      <c r="Y53">
        <f t="shared" si="14"/>
        <v>6.8352163819593484E-2</v>
      </c>
      <c r="Z53">
        <f t="shared" si="14"/>
        <v>7.6825333308274277E-2</v>
      </c>
      <c r="AA53">
        <f t="shared" si="14"/>
        <v>5.0571729715837267E-2</v>
      </c>
      <c r="AB53">
        <f t="shared" si="14"/>
        <v>1.2929062278923228E-2</v>
      </c>
      <c r="AC53">
        <f t="shared" si="14"/>
        <v>1.9359052306058541E-2</v>
      </c>
      <c r="AD53">
        <f t="shared" si="14"/>
        <v>3.0968620753892059E-2</v>
      </c>
      <c r="AE53">
        <f t="shared" si="14"/>
        <v>3.9792020355218949E-2</v>
      </c>
      <c r="AF53">
        <f t="shared" si="14"/>
        <v>2.1506396027232248E-2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0.13373054344109486</v>
      </c>
      <c r="Q54">
        <f t="shared" si="15"/>
        <v>0.12465966398200165</v>
      </c>
      <c r="R54">
        <f t="shared" si="15"/>
        <v>0.12091844592556453</v>
      </c>
      <c r="S54">
        <f t="shared" si="15"/>
        <v>0.19622276365416949</v>
      </c>
      <c r="T54">
        <f t="shared" si="15"/>
        <v>0.17406915218384481</v>
      </c>
      <c r="U54">
        <f t="shared" si="15"/>
        <v>0.15809737373457866</v>
      </c>
      <c r="V54">
        <f t="shared" si="15"/>
        <v>0.14677289802325211</v>
      </c>
      <c r="W54">
        <f t="shared" si="15"/>
        <v>0.13765448979015155</v>
      </c>
      <c r="X54">
        <f t="shared" si="15"/>
        <v>0.13342633417076183</v>
      </c>
      <c r="Y54">
        <f t="shared" si="15"/>
        <v>0.12390360132296969</v>
      </c>
      <c r="Z54">
        <f t="shared" si="15"/>
        <v>0.10981064948986489</v>
      </c>
      <c r="AA54">
        <f t="shared" si="15"/>
        <v>9.7806296774368584E-2</v>
      </c>
      <c r="AB54">
        <f t="shared" si="15"/>
        <v>0.10317484460425798</v>
      </c>
      <c r="AC54">
        <f t="shared" si="15"/>
        <v>0.10390864575846748</v>
      </c>
      <c r="AD54">
        <f t="shared" si="15"/>
        <v>0.10338771343882459</v>
      </c>
      <c r="AE54">
        <f t="shared" si="15"/>
        <v>0.10311946980844426</v>
      </c>
      <c r="AF54">
        <f t="shared" si="15"/>
        <v>0.11475131354994873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0.15498986944531398</v>
      </c>
      <c r="Q55">
        <f t="shared" si="16"/>
        <v>0.21141624544475113</v>
      </c>
      <c r="R55">
        <f t="shared" si="16"/>
        <v>0.19820241794439031</v>
      </c>
      <c r="S55">
        <f t="shared" si="16"/>
        <v>0.25035728739813751</v>
      </c>
      <c r="T55">
        <f t="shared" si="16"/>
        <v>0.25131778204105737</v>
      </c>
      <c r="U55">
        <f t="shared" si="16"/>
        <v>0.21784972219570709</v>
      </c>
      <c r="V55">
        <f t="shared" si="16"/>
        <v>0.21973970428834927</v>
      </c>
      <c r="W55">
        <f t="shared" si="16"/>
        <v>0.22090475252848579</v>
      </c>
      <c r="X55">
        <f t="shared" si="16"/>
        <v>0.22547444071603848</v>
      </c>
      <c r="Y55">
        <f t="shared" si="16"/>
        <v>0.22425827161372822</v>
      </c>
      <c r="Z55">
        <f t="shared" si="16"/>
        <v>0.22307656954001387</v>
      </c>
      <c r="AA55">
        <f t="shared" si="16"/>
        <v>0.23264534333916051</v>
      </c>
      <c r="AB55">
        <f t="shared" si="16"/>
        <v>0.23788054875855213</v>
      </c>
      <c r="AC55">
        <f t="shared" si="16"/>
        <v>0.23226329741710816</v>
      </c>
      <c r="AD55">
        <f t="shared" si="16"/>
        <v>0.2275508296198418</v>
      </c>
      <c r="AE55">
        <f t="shared" si="16"/>
        <v>0.22206069057882463</v>
      </c>
      <c r="AF55">
        <f t="shared" si="16"/>
        <v>0.21729601313145472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0.1399245264615763</v>
      </c>
      <c r="Q56">
        <f t="shared" si="17"/>
        <v>0.15340932243451932</v>
      </c>
      <c r="R56">
        <f t="shared" si="17"/>
        <v>0.15259446938546475</v>
      </c>
      <c r="S56">
        <f t="shared" si="17"/>
        <v>0</v>
      </c>
      <c r="T56">
        <f t="shared" si="17"/>
        <v>8.1066664810376582E-2</v>
      </c>
      <c r="U56">
        <f t="shared" si="17"/>
        <v>0.12175905577476218</v>
      </c>
      <c r="V56">
        <f t="shared" si="17"/>
        <v>0.13741119291027104</v>
      </c>
      <c r="W56">
        <f t="shared" si="17"/>
        <v>0.1410650968157903</v>
      </c>
      <c r="X56">
        <f t="shared" si="17"/>
        <v>0.14411821467026636</v>
      </c>
      <c r="Y56">
        <f t="shared" si="17"/>
        <v>0.14191682792864038</v>
      </c>
      <c r="Z56">
        <f t="shared" si="17"/>
        <v>0.13949084885236124</v>
      </c>
      <c r="AA56">
        <f t="shared" si="17"/>
        <v>0.1463904692940943</v>
      </c>
      <c r="AB56">
        <f t="shared" si="17"/>
        <v>0.15096356237333661</v>
      </c>
      <c r="AC56">
        <f t="shared" si="17"/>
        <v>0.14764152952283302</v>
      </c>
      <c r="AD56">
        <f t="shared" si="17"/>
        <v>0.14605491200734447</v>
      </c>
      <c r="AE56">
        <f t="shared" si="17"/>
        <v>0.14314628770872306</v>
      </c>
      <c r="AF56">
        <f t="shared" si="17"/>
        <v>0.13704672376746868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0.21934787096182198</v>
      </c>
      <c r="Q57">
        <f t="shared" si="18"/>
        <v>0.15953253381178825</v>
      </c>
      <c r="R57">
        <f t="shared" si="18"/>
        <v>0.18762348991106373</v>
      </c>
      <c r="S57">
        <f t="shared" si="18"/>
        <v>0.32636969155255641</v>
      </c>
      <c r="T57">
        <f t="shared" si="18"/>
        <v>0.2368146321949994</v>
      </c>
      <c r="U57">
        <f t="shared" si="18"/>
        <v>0.2309000839525826</v>
      </c>
      <c r="V57">
        <f t="shared" si="18"/>
        <v>0.222014104994808</v>
      </c>
      <c r="W57">
        <f t="shared" si="18"/>
        <v>0.21372400514481568</v>
      </c>
      <c r="X57">
        <f t="shared" si="18"/>
        <v>0.22614443674710163</v>
      </c>
      <c r="Y57">
        <f t="shared" si="18"/>
        <v>0.22477099570080439</v>
      </c>
      <c r="Z57">
        <f t="shared" si="18"/>
        <v>0.22221385835446641</v>
      </c>
      <c r="AA57">
        <f t="shared" si="18"/>
        <v>0.2429299634588061</v>
      </c>
      <c r="AB57">
        <f t="shared" si="18"/>
        <v>0.25171592004604615</v>
      </c>
      <c r="AC57">
        <f t="shared" si="18"/>
        <v>0.24591672091551414</v>
      </c>
      <c r="AD57">
        <f t="shared" si="18"/>
        <v>0.25128126829818787</v>
      </c>
      <c r="AE57">
        <f t="shared" si="18"/>
        <v>0.24973818943557341</v>
      </c>
      <c r="AF57">
        <f t="shared" si="18"/>
        <v>0.25189254310683967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0.18067412142670172</v>
      </c>
      <c r="Q58">
        <f t="shared" si="19"/>
        <v>0.18941637846517831</v>
      </c>
      <c r="R58">
        <f t="shared" si="19"/>
        <v>0.19418915027039618</v>
      </c>
      <c r="S58">
        <f t="shared" si="19"/>
        <v>0.21741248763928536</v>
      </c>
      <c r="T58">
        <f t="shared" si="19"/>
        <v>0.20390195444331174</v>
      </c>
      <c r="U58">
        <f t="shared" si="19"/>
        <v>0.20182390778761047</v>
      </c>
      <c r="V58">
        <f t="shared" si="19"/>
        <v>0.21330620218016386</v>
      </c>
      <c r="W58">
        <f t="shared" si="19"/>
        <v>0.22174432061370314</v>
      </c>
      <c r="X58">
        <f t="shared" si="19"/>
        <v>0.21047390449648845</v>
      </c>
      <c r="Y58">
        <f t="shared" si="19"/>
        <v>0.21679813961426384</v>
      </c>
      <c r="Z58">
        <f t="shared" si="19"/>
        <v>0.22858274045501936</v>
      </c>
      <c r="AA58">
        <f t="shared" si="19"/>
        <v>0.2296561974177333</v>
      </c>
      <c r="AB58">
        <f t="shared" si="19"/>
        <v>0.24333606193888394</v>
      </c>
      <c r="AC58">
        <f t="shared" si="19"/>
        <v>0.25091075408001856</v>
      </c>
      <c r="AD58">
        <f t="shared" si="19"/>
        <v>0.24075665588190923</v>
      </c>
      <c r="AE58">
        <f t="shared" si="19"/>
        <v>0.24214334211321581</v>
      </c>
      <c r="AF58">
        <f t="shared" si="19"/>
        <v>0.25750701041705593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180.92577797121558</v>
      </c>
      <c r="T65" s="21">
        <f t="shared" ref="T65:AF65" si="20">T$61*T53</f>
        <v>649.36446299562726</v>
      </c>
      <c r="U65" s="21">
        <f t="shared" si="20"/>
        <v>943.28335518210974</v>
      </c>
      <c r="V65" s="21">
        <f t="shared" si="20"/>
        <v>523.17474650462464</v>
      </c>
      <c r="W65" s="21">
        <f t="shared" si="20"/>
        <v>645.77923155630458</v>
      </c>
      <c r="X65" s="21">
        <f t="shared" si="20"/>
        <v>486.28443707503493</v>
      </c>
      <c r="Y65" s="21">
        <f t="shared" si="20"/>
        <v>665.74912670854008</v>
      </c>
      <c r="Z65" s="21">
        <f t="shared" si="20"/>
        <v>638.95616428858671</v>
      </c>
      <c r="AA65" s="21">
        <f t="shared" si="20"/>
        <v>281.62553157622267</v>
      </c>
      <c r="AB65" s="21">
        <f t="shared" si="20"/>
        <v>123.52236882336783</v>
      </c>
      <c r="AC65" s="21">
        <f t="shared" si="20"/>
        <v>171.4273518117019</v>
      </c>
      <c r="AD65" s="21">
        <f t="shared" si="20"/>
        <v>144.36171230135557</v>
      </c>
      <c r="AE65" s="21">
        <f t="shared" si="20"/>
        <v>134.83300872754495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3683.6070033981782</v>
      </c>
      <c r="T66" s="21">
        <f t="shared" si="21"/>
        <v>2139.5933900804894</v>
      </c>
      <c r="U66" s="21">
        <f t="shared" si="21"/>
        <v>2143.6097259227695</v>
      </c>
      <c r="V66" s="21">
        <f t="shared" si="21"/>
        <v>1263.8752244041525</v>
      </c>
      <c r="W66" s="21">
        <f t="shared" si="21"/>
        <v>1369.5587793019533</v>
      </c>
      <c r="X66" s="21">
        <f t="shared" si="21"/>
        <v>1074.8886797723032</v>
      </c>
      <c r="Y66" s="21">
        <f t="shared" si="21"/>
        <v>1206.819356802343</v>
      </c>
      <c r="Z66" s="21">
        <f t="shared" si="21"/>
        <v>913.29498193697611</v>
      </c>
      <c r="AA66" s="21">
        <f t="shared" si="21"/>
        <v>544.66696067857265</v>
      </c>
      <c r="AB66" s="21">
        <f t="shared" si="21"/>
        <v>985.71736554139397</v>
      </c>
      <c r="AC66" s="21">
        <f t="shared" si="21"/>
        <v>920.12685802495002</v>
      </c>
      <c r="AD66" s="21">
        <f t="shared" si="21"/>
        <v>481.94678935046926</v>
      </c>
      <c r="AE66" s="21">
        <f t="shared" si="21"/>
        <v>349.41448683789179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4699.8515362718153</v>
      </c>
      <c r="T67" s="21">
        <f t="shared" si="22"/>
        <v>3089.104867339272</v>
      </c>
      <c r="U67" s="21">
        <f t="shared" si="22"/>
        <v>2953.77951105176</v>
      </c>
      <c r="V67" s="21">
        <f t="shared" si="22"/>
        <v>1892.1992534612348</v>
      </c>
      <c r="W67" s="21">
        <f t="shared" si="22"/>
        <v>2197.8363631736652</v>
      </c>
      <c r="X67" s="21">
        <f t="shared" si="22"/>
        <v>1816.4324562307447</v>
      </c>
      <c r="Y67" s="21">
        <f t="shared" si="22"/>
        <v>2184.2724522673943</v>
      </c>
      <c r="Z67" s="21">
        <f t="shared" si="22"/>
        <v>1855.3274431494326</v>
      </c>
      <c r="AA67" s="21">
        <f t="shared" si="22"/>
        <v>1295.5631309186904</v>
      </c>
      <c r="AB67" s="21">
        <f t="shared" si="22"/>
        <v>2272.675948630836</v>
      </c>
      <c r="AC67" s="21">
        <f t="shared" si="22"/>
        <v>2056.7268154344411</v>
      </c>
      <c r="AD67" s="21">
        <f t="shared" si="22"/>
        <v>1060.7391159125457</v>
      </c>
      <c r="AE67" s="21">
        <f t="shared" si="22"/>
        <v>752.44008129213717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0</v>
      </c>
      <c r="T68" s="21">
        <f t="shared" si="23"/>
        <v>996.44134533936131</v>
      </c>
      <c r="U68" s="21">
        <f t="shared" si="23"/>
        <v>1650.9059575912931</v>
      </c>
      <c r="V68" s="21">
        <f t="shared" si="23"/>
        <v>1183.2607014927089</v>
      </c>
      <c r="W68" s="21">
        <f t="shared" si="23"/>
        <v>1403.4917574549597</v>
      </c>
      <c r="X68" s="21">
        <f t="shared" si="23"/>
        <v>1161.0229604285282</v>
      </c>
      <c r="Y68" s="21">
        <f t="shared" si="23"/>
        <v>1382.267933874173</v>
      </c>
      <c r="Z68" s="21">
        <f t="shared" si="23"/>
        <v>1160.1451487157346</v>
      </c>
      <c r="AA68" s="21">
        <f t="shared" si="23"/>
        <v>815.22411759096076</v>
      </c>
      <c r="AB68" s="21">
        <f t="shared" si="23"/>
        <v>1442.2837811499651</v>
      </c>
      <c r="AC68" s="21">
        <f t="shared" si="23"/>
        <v>1307.3881935639795</v>
      </c>
      <c r="AD68" s="21">
        <f t="shared" si="23"/>
        <v>680.84198372813182</v>
      </c>
      <c r="AE68" s="21">
        <f t="shared" si="23"/>
        <v>485.04309375722625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6126.8002708326676</v>
      </c>
      <c r="T69" s="21">
        <f t="shared" si="24"/>
        <v>2910.837534175042</v>
      </c>
      <c r="U69" s="21">
        <f t="shared" si="24"/>
        <v>3130.7266780288314</v>
      </c>
      <c r="V69" s="21">
        <f t="shared" si="24"/>
        <v>1911.7843317827453</v>
      </c>
      <c r="W69" s="21">
        <f t="shared" si="24"/>
        <v>2126.3933202605922</v>
      </c>
      <c r="X69" s="21">
        <f t="shared" si="24"/>
        <v>1821.8299750470862</v>
      </c>
      <c r="Y69" s="21">
        <f t="shared" si="24"/>
        <v>2189.266377757659</v>
      </c>
      <c r="Z69" s="21">
        <f t="shared" si="24"/>
        <v>1848.1522757109219</v>
      </c>
      <c r="AA69" s="21">
        <f t="shared" si="24"/>
        <v>1352.836465734993</v>
      </c>
      <c r="AB69" s="21">
        <f t="shared" si="24"/>
        <v>2404.8570610822799</v>
      </c>
      <c r="AC69" s="21">
        <f t="shared" si="24"/>
        <v>2177.6299565847389</v>
      </c>
      <c r="AD69" s="21">
        <f t="shared" si="24"/>
        <v>1171.3596949978385</v>
      </c>
      <c r="AE69" s="21">
        <f t="shared" si="24"/>
        <v>846.22371960944042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4081.3927353798849</v>
      </c>
      <c r="T70" s="21">
        <f t="shared" si="25"/>
        <v>2506.2871191021545</v>
      </c>
      <c r="U70" s="21">
        <f t="shared" si="25"/>
        <v>2736.4887944538818</v>
      </c>
      <c r="V70" s="21">
        <f t="shared" si="25"/>
        <v>1836.7997619324969</v>
      </c>
      <c r="W70" s="21">
        <f t="shared" si="25"/>
        <v>2206.1894350108714</v>
      </c>
      <c r="X70" s="21">
        <f t="shared" si="25"/>
        <v>1695.5874470868</v>
      </c>
      <c r="Y70" s="21">
        <f t="shared" si="25"/>
        <v>2111.6108701573903</v>
      </c>
      <c r="Z70" s="21">
        <f t="shared" si="25"/>
        <v>1901.1222571289818</v>
      </c>
      <c r="AA70" s="21">
        <f t="shared" si="25"/>
        <v>1278.9170756263161</v>
      </c>
      <c r="AB70" s="21">
        <f t="shared" si="25"/>
        <v>2324.7971231324268</v>
      </c>
      <c r="AC70" s="21">
        <f t="shared" si="25"/>
        <v>2221.852879624359</v>
      </c>
      <c r="AD70" s="21">
        <f t="shared" si="25"/>
        <v>1122.2987089824653</v>
      </c>
      <c r="AE70" s="21">
        <f t="shared" si="25"/>
        <v>820.48900932938034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750.16552063143286</v>
      </c>
      <c r="T74" s="21">
        <f t="shared" ref="T74:AF74" si="26">MIN(T65,S8*$G18)*T$5</f>
        <v>2988.6024417127774</v>
      </c>
      <c r="U74" s="21">
        <f t="shared" si="26"/>
        <v>4732.0388134823934</v>
      </c>
      <c r="V74" s="21">
        <f t="shared" si="26"/>
        <v>2808.2558826142367</v>
      </c>
      <c r="W74" s="21">
        <f t="shared" si="26"/>
        <v>3674.3442574103433</v>
      </c>
      <c r="X74" s="21">
        <f t="shared" si="26"/>
        <v>3015.8701492090177</v>
      </c>
      <c r="Y74" s="21">
        <f t="shared" si="26"/>
        <v>4541.7744051136315</v>
      </c>
      <c r="Z74" s="21">
        <f t="shared" si="26"/>
        <v>4751.3006834273947</v>
      </c>
      <c r="AA74" s="21">
        <f t="shared" si="26"/>
        <v>2268.4129966450228</v>
      </c>
      <c r="AB74" s="21">
        <f t="shared" si="26"/>
        <v>1064.5829141071101</v>
      </c>
      <c r="AC74" s="21">
        <f t="shared" si="26"/>
        <v>1566.10134161977</v>
      </c>
      <c r="AD74" s="21">
        <f t="shared" si="26"/>
        <v>1397.9693033801045</v>
      </c>
      <c r="AE74" s="21">
        <f t="shared" si="26"/>
        <v>1384.0370035471158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15273.196536678242</v>
      </c>
      <c r="T75" s="21">
        <f t="shared" si="27"/>
        <v>9847.1573272868318</v>
      </c>
      <c r="U75" s="21">
        <f t="shared" si="27"/>
        <v>10753.54968186264</v>
      </c>
      <c r="V75" s="21">
        <f t="shared" si="27"/>
        <v>6784.1291223179787</v>
      </c>
      <c r="W75" s="21">
        <f t="shared" si="27"/>
        <v>7792.4934559858157</v>
      </c>
      <c r="X75" s="21">
        <f t="shared" si="27"/>
        <v>6666.313860560118</v>
      </c>
      <c r="Y75" s="21">
        <f t="shared" si="27"/>
        <v>8232.9830358458148</v>
      </c>
      <c r="Z75" s="21">
        <f t="shared" si="27"/>
        <v>6791.29385453129</v>
      </c>
      <c r="AA75" s="21">
        <f t="shared" si="27"/>
        <v>4387.1363705247677</v>
      </c>
      <c r="AB75" s="21">
        <f t="shared" si="27"/>
        <v>8495.4480349596452</v>
      </c>
      <c r="AC75" s="21">
        <f t="shared" si="27"/>
        <v>8405.9625933910738</v>
      </c>
      <c r="AD75" s="21">
        <f t="shared" si="27"/>
        <v>4667.074161382242</v>
      </c>
      <c r="AE75" s="21">
        <f t="shared" si="27"/>
        <v>3586.6779501767064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10156.796978662671</v>
      </c>
      <c r="W76" s="21">
        <f t="shared" si="28"/>
        <v>11105.732104226767</v>
      </c>
      <c r="X76" s="21">
        <f t="shared" si="28"/>
        <v>11265.267825043369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10435.389958082196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10271.980702506291</v>
      </c>
      <c r="AE76" s="21">
        <f t="shared" si="28"/>
        <v>7723.6644445476186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0</v>
      </c>
      <c r="T77" s="21">
        <f t="shared" si="29"/>
        <v>4585.9716806289616</v>
      </c>
      <c r="U77" s="21">
        <f t="shared" si="29"/>
        <v>8281.871004946448</v>
      </c>
      <c r="V77" s="21">
        <f t="shared" si="29"/>
        <v>6351.4128841916026</v>
      </c>
      <c r="W77" s="21">
        <f t="shared" si="29"/>
        <v>7985.5647678532659</v>
      </c>
      <c r="X77" s="21">
        <f t="shared" si="29"/>
        <v>7200.5069912660829</v>
      </c>
      <c r="Y77" s="21">
        <f t="shared" si="29"/>
        <v>9429.9021526579618</v>
      </c>
      <c r="Z77" s="21">
        <f t="shared" si="29"/>
        <v>8626.8804435204456</v>
      </c>
      <c r="AA77" s="21">
        <f t="shared" si="29"/>
        <v>6566.3967793392248</v>
      </c>
      <c r="AB77" s="21">
        <f t="shared" si="29"/>
        <v>12430.385567667159</v>
      </c>
      <c r="AC77" s="21">
        <f t="shared" si="29"/>
        <v>11943.848996789029</v>
      </c>
      <c r="AD77" s="21">
        <f t="shared" si="29"/>
        <v>6593.1345543856332</v>
      </c>
      <c r="AE77" s="21">
        <f t="shared" si="29"/>
        <v>4978.881628544651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25403.313814713631</v>
      </c>
      <c r="T78" s="21">
        <f t="shared" si="30"/>
        <v>13396.692701558126</v>
      </c>
      <c r="U78" s="21">
        <f t="shared" si="30"/>
        <v>15705.482423123118</v>
      </c>
      <c r="V78" s="21">
        <f t="shared" si="30"/>
        <v>10261.924207710521</v>
      </c>
      <c r="W78" s="21">
        <f t="shared" si="30"/>
        <v>12098.718421876047</v>
      </c>
      <c r="X78" s="21">
        <f t="shared" si="30"/>
        <v>11298.742504956859</v>
      </c>
      <c r="Y78" s="21">
        <f t="shared" si="30"/>
        <v>14935.286584053762</v>
      </c>
      <c r="Z78" s="21">
        <f t="shared" si="30"/>
        <v>13742.925824090134</v>
      </c>
      <c r="AA78" s="21">
        <f t="shared" si="30"/>
        <v>10896.71026640566</v>
      </c>
      <c r="AB78" s="21">
        <f t="shared" si="30"/>
        <v>20726.36529306669</v>
      </c>
      <c r="AC78" s="21">
        <f t="shared" si="30"/>
        <v>19894.078514989709</v>
      </c>
      <c r="AD78" s="21">
        <f t="shared" si="30"/>
        <v>11343.207771083522</v>
      </c>
      <c r="AE78" s="21">
        <f t="shared" si="30"/>
        <v>8686.336916098795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16922.52005529419</v>
      </c>
      <c r="T79" s="21">
        <f t="shared" si="31"/>
        <v>11534.810157654747</v>
      </c>
      <c r="U79" s="21">
        <f t="shared" si="31"/>
        <v>13727.763897111756</v>
      </c>
      <c r="V79" s="21">
        <f t="shared" si="31"/>
        <v>9859.4279848057777</v>
      </c>
      <c r="W79" s="21">
        <f t="shared" si="31"/>
        <v>12552.74106873285</v>
      </c>
      <c r="X79" s="21">
        <f t="shared" si="31"/>
        <v>10515.803462271921</v>
      </c>
      <c r="Y79" s="21">
        <f t="shared" si="31"/>
        <v>14405.516761329813</v>
      </c>
      <c r="Z79" s="21">
        <f t="shared" si="31"/>
        <v>14136.812483268048</v>
      </c>
      <c r="AA79" s="21">
        <f t="shared" si="31"/>
        <v>10301.310750288943</v>
      </c>
      <c r="AB79" s="21">
        <f t="shared" si="31"/>
        <v>20036.365231881293</v>
      </c>
      <c r="AC79" s="21">
        <f t="shared" si="31"/>
        <v>20298.083934024417</v>
      </c>
      <c r="AD79" s="21">
        <f t="shared" si="31"/>
        <v>10868.111214318669</v>
      </c>
      <c r="AE79" s="21">
        <f t="shared" si="31"/>
        <v>8422.1746635517211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112.52482809471492</v>
      </c>
      <c r="T82">
        <f t="shared" ref="T82:AF82" si="32">$H18*0.01*T74</f>
        <v>448.29036625691657</v>
      </c>
      <c r="U82">
        <f t="shared" si="32"/>
        <v>709.80582202235894</v>
      </c>
      <c r="V82">
        <f t="shared" si="32"/>
        <v>421.23838239213552</v>
      </c>
      <c r="W82">
        <f t="shared" si="32"/>
        <v>551.15163861155145</v>
      </c>
      <c r="X82">
        <f t="shared" si="32"/>
        <v>452.38052238135265</v>
      </c>
      <c r="Y82">
        <f t="shared" si="32"/>
        <v>681.26616076704465</v>
      </c>
      <c r="Z82">
        <f t="shared" si="32"/>
        <v>712.69510251410918</v>
      </c>
      <c r="AA82">
        <f t="shared" si="32"/>
        <v>340.2619494967534</v>
      </c>
      <c r="AB82">
        <f t="shared" si="32"/>
        <v>159.68743711606652</v>
      </c>
      <c r="AC82">
        <f t="shared" si="32"/>
        <v>234.91520124296548</v>
      </c>
      <c r="AD82">
        <f t="shared" si="32"/>
        <v>209.69539550701566</v>
      </c>
      <c r="AE82">
        <f t="shared" si="32"/>
        <v>207.60555053206735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1221.8557229342593</v>
      </c>
      <c r="T83">
        <f t="shared" si="33"/>
        <v>787.77258618294661</v>
      </c>
      <c r="U83">
        <f t="shared" si="33"/>
        <v>860.28397454901119</v>
      </c>
      <c r="V83">
        <f t="shared" si="33"/>
        <v>542.73032978543836</v>
      </c>
      <c r="W83">
        <f t="shared" si="33"/>
        <v>623.39947647886527</v>
      </c>
      <c r="X83">
        <f t="shared" si="33"/>
        <v>533.30510884480941</v>
      </c>
      <c r="Y83">
        <f t="shared" si="33"/>
        <v>658.63864286766523</v>
      </c>
      <c r="Z83">
        <f t="shared" si="33"/>
        <v>543.30350836250318</v>
      </c>
      <c r="AA83">
        <f t="shared" si="33"/>
        <v>350.97090964198145</v>
      </c>
      <c r="AB83">
        <f t="shared" si="33"/>
        <v>679.63584279677161</v>
      </c>
      <c r="AC83">
        <f t="shared" si="33"/>
        <v>672.4770074712859</v>
      </c>
      <c r="AD83">
        <f t="shared" si="33"/>
        <v>373.36593291057937</v>
      </c>
      <c r="AE83">
        <f t="shared" si="33"/>
        <v>286.9342360141365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1523.5195467994006</v>
      </c>
      <c r="W84">
        <f t="shared" si="34"/>
        <v>1665.8598156340149</v>
      </c>
      <c r="X84">
        <f t="shared" si="34"/>
        <v>1689.7901737565053</v>
      </c>
      <c r="Y84">
        <f t="shared" si="34"/>
        <v>1764.8725259799646</v>
      </c>
      <c r="Z84">
        <f t="shared" si="34"/>
        <v>1808.2883901190717</v>
      </c>
      <c r="AA84">
        <f t="shared" si="34"/>
        <v>1565.3084937123294</v>
      </c>
      <c r="AB84">
        <f t="shared" si="34"/>
        <v>1851.8927446160919</v>
      </c>
      <c r="AC84">
        <f t="shared" si="34"/>
        <v>1845.2259307354745</v>
      </c>
      <c r="AD84">
        <f t="shared" si="34"/>
        <v>1540.7971053759436</v>
      </c>
      <c r="AE84">
        <f t="shared" si="34"/>
        <v>1158.5496666821427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0</v>
      </c>
      <c r="T85">
        <f t="shared" si="35"/>
        <v>687.89575209434418</v>
      </c>
      <c r="U85">
        <f t="shared" si="35"/>
        <v>1242.2806507419671</v>
      </c>
      <c r="V85">
        <f t="shared" si="35"/>
        <v>952.71193262874033</v>
      </c>
      <c r="W85">
        <f t="shared" si="35"/>
        <v>1197.8347151779899</v>
      </c>
      <c r="X85">
        <f t="shared" si="35"/>
        <v>1080.0760486899123</v>
      </c>
      <c r="Y85">
        <f t="shared" si="35"/>
        <v>1414.4853228986942</v>
      </c>
      <c r="Z85">
        <f t="shared" si="35"/>
        <v>1294.0320665280667</v>
      </c>
      <c r="AA85">
        <f t="shared" si="35"/>
        <v>984.95951690088373</v>
      </c>
      <c r="AB85">
        <f t="shared" si="35"/>
        <v>1864.5578351500737</v>
      </c>
      <c r="AC85">
        <f t="shared" si="35"/>
        <v>1791.5773495183544</v>
      </c>
      <c r="AD85">
        <f t="shared" si="35"/>
        <v>988.97018315784499</v>
      </c>
      <c r="AE85">
        <f t="shared" si="35"/>
        <v>746.83224428169763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3810.4970722070443</v>
      </c>
      <c r="T86">
        <f t="shared" si="36"/>
        <v>2009.5039052337188</v>
      </c>
      <c r="U86">
        <f t="shared" si="36"/>
        <v>2355.8223634684678</v>
      </c>
      <c r="V86">
        <f t="shared" si="36"/>
        <v>1539.288631156578</v>
      </c>
      <c r="W86">
        <f t="shared" si="36"/>
        <v>1814.807763281407</v>
      </c>
      <c r="X86">
        <f t="shared" si="36"/>
        <v>1694.8113757435287</v>
      </c>
      <c r="Y86">
        <f t="shared" si="36"/>
        <v>2240.2929876080643</v>
      </c>
      <c r="Z86">
        <f t="shared" si="36"/>
        <v>2061.4388736135202</v>
      </c>
      <c r="AA86">
        <f t="shared" si="36"/>
        <v>1634.5065399608491</v>
      </c>
      <c r="AB86">
        <f t="shared" si="36"/>
        <v>3108.9547939600034</v>
      </c>
      <c r="AC86">
        <f t="shared" si="36"/>
        <v>2984.1117772484563</v>
      </c>
      <c r="AD86">
        <f t="shared" si="36"/>
        <v>1701.4811656625282</v>
      </c>
      <c r="AE86">
        <f t="shared" si="36"/>
        <v>1302.9505374148191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2538.3780082941284</v>
      </c>
      <c r="T87">
        <f t="shared" si="37"/>
        <v>1730.221523648212</v>
      </c>
      <c r="U87">
        <f t="shared" si="37"/>
        <v>2059.1645845667631</v>
      </c>
      <c r="V87">
        <f t="shared" si="37"/>
        <v>1478.9141977208667</v>
      </c>
      <c r="W87">
        <f t="shared" si="37"/>
        <v>1882.9111603099275</v>
      </c>
      <c r="X87">
        <f t="shared" si="37"/>
        <v>1577.370519340788</v>
      </c>
      <c r="Y87">
        <f t="shared" si="37"/>
        <v>2160.8275141994718</v>
      </c>
      <c r="Z87">
        <f t="shared" si="37"/>
        <v>2120.521872490207</v>
      </c>
      <c r="AA87">
        <f t="shared" si="37"/>
        <v>1545.1966125433414</v>
      </c>
      <c r="AB87">
        <f t="shared" si="37"/>
        <v>3005.4547847821937</v>
      </c>
      <c r="AC87">
        <f t="shared" si="37"/>
        <v>3044.7125901036625</v>
      </c>
      <c r="AD87">
        <f t="shared" si="37"/>
        <v>1630.2166821478004</v>
      </c>
      <c r="AE87">
        <f t="shared" si="37"/>
        <v>1263.3261995327582</v>
      </c>
      <c r="AF87">
        <f t="shared" si="37"/>
        <v>0</v>
      </c>
    </row>
    <row r="88" spans="2:34" ht="13.5" thickBot="1" x14ac:dyDescent="0.25">
      <c r="S88" s="439">
        <f>SUM(S82:S87)</f>
        <v>9238.1035553099337</v>
      </c>
      <c r="T88" s="442">
        <f t="shared" ref="T88:AF88" si="38">SUM(T82:T87)</f>
        <v>7286.0124570879689</v>
      </c>
      <c r="U88" s="442">
        <f t="shared" si="38"/>
        <v>8889.5949957827252</v>
      </c>
      <c r="V88" s="442">
        <f t="shared" si="38"/>
        <v>6458.4030204831588</v>
      </c>
      <c r="W88" s="442">
        <f t="shared" si="38"/>
        <v>7735.9645694937562</v>
      </c>
      <c r="X88" s="433">
        <f t="shared" si="38"/>
        <v>7027.7337487568957</v>
      </c>
      <c r="Y88" s="433">
        <f t="shared" si="38"/>
        <v>8920.3831543209053</v>
      </c>
      <c r="Z88" s="433">
        <f t="shared" si="38"/>
        <v>8540.2798136274796</v>
      </c>
      <c r="AA88" s="433">
        <f t="shared" si="38"/>
        <v>6421.2040222561391</v>
      </c>
      <c r="AB88" s="433">
        <f t="shared" si="38"/>
        <v>10670.183438421202</v>
      </c>
      <c r="AC88" s="433">
        <f t="shared" si="38"/>
        <v>10573.019856320199</v>
      </c>
      <c r="AD88" s="433">
        <f t="shared" si="38"/>
        <v>6444.5264647617123</v>
      </c>
      <c r="AE88" s="433">
        <f t="shared" si="38"/>
        <v>4966.1984344576222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23</v>
      </c>
      <c r="T105" s="163">
        <f>ROUND(T74/'[1]НачСост_НС_БД '!Q76,0)</f>
        <v>93</v>
      </c>
      <c r="U105" s="163">
        <f>ROUND(U74/'[1]НачСост_НС_БД '!R76,0)</f>
        <v>148</v>
      </c>
      <c r="V105" s="163">
        <f>ROUND(V74/'[1]НачСост_НС_БД '!S76,0)</f>
        <v>88</v>
      </c>
      <c r="W105" s="163">
        <f>ROUND(W74/'[1]НачСост_НС_БД '!T76,0)</f>
        <v>115</v>
      </c>
      <c r="X105" s="163">
        <f>ROUND(X74/'[1]НачСост_НС_БД '!U76,0)</f>
        <v>94</v>
      </c>
      <c r="Y105" s="163">
        <f>ROUND(Y74/'[1]НачСост_НС_БД '!V76,0)</f>
        <v>142</v>
      </c>
      <c r="Z105" s="163">
        <f>ROUND(Z74/'[1]НачСост_НС_БД '!W76,0)</f>
        <v>148</v>
      </c>
      <c r="AA105" s="163">
        <f>ROUND(AA74/'[1]НачСост_НС_БД '!X76,0)</f>
        <v>71</v>
      </c>
      <c r="AB105" s="163">
        <f>ROUND(AB74/'[1]НачСост_НС_БД '!Y76,0)</f>
        <v>33</v>
      </c>
      <c r="AC105" s="163">
        <f>ROUND(AC74/'[1]НачСост_НС_БД '!Z76,0)</f>
        <v>49</v>
      </c>
      <c r="AD105" s="163">
        <f>ROUND(AD74/'[1]НачСост_НС_БД '!AA76,0)</f>
        <v>44</v>
      </c>
      <c r="AE105" s="163">
        <f>ROUND(AE74/'[1]НачСост_НС_БД '!AB76,0)</f>
        <v>43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61</v>
      </c>
      <c r="T106" s="163">
        <f>ROUND(T75/'[1]НачСост_НС_БД '!Q77,0)</f>
        <v>39</v>
      </c>
      <c r="U106" s="163">
        <f>ROUND(U75/'[1]НачСост_НС_БД '!R77,0)</f>
        <v>43</v>
      </c>
      <c r="V106" s="163">
        <f>ROUND(V75/'[1]НачСост_НС_БД '!S77,0)</f>
        <v>27</v>
      </c>
      <c r="W106" s="163">
        <f>ROUND(W75/'[1]НачСост_НС_БД '!T77,0)</f>
        <v>31</v>
      </c>
      <c r="X106" s="163">
        <f>ROUND(X75/'[1]НачСост_НС_БД '!U77,0)</f>
        <v>27</v>
      </c>
      <c r="Y106" s="163">
        <f>ROUND(Y75/'[1]НачСост_НС_БД '!V77,0)</f>
        <v>33</v>
      </c>
      <c r="Z106" s="163">
        <f>ROUND(Z75/'[1]НачСост_НС_БД '!W77,0)</f>
        <v>27</v>
      </c>
      <c r="AA106" s="163">
        <f>ROUND(AA75/'[1]НачСост_НС_БД '!X77,0)</f>
        <v>18</v>
      </c>
      <c r="AB106" s="163">
        <f>ROUND(AB75/'[1]НачСост_НС_БД '!Y77,0)</f>
        <v>34</v>
      </c>
      <c r="AC106" s="163">
        <f>ROUND(AC75/'[1]НачСост_НС_БД '!Z77,0)</f>
        <v>34</v>
      </c>
      <c r="AD106" s="163">
        <f>ROUND(AD75/'[1]НачСост_НС_БД '!AA77,0)</f>
        <v>19</v>
      </c>
      <c r="AE106" s="163">
        <f>ROUND(AE75/'[1]НачСост_НС_БД '!AB77,0)</f>
        <v>14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92</v>
      </c>
      <c r="W107" s="163">
        <f>ROUND(W76/'[1]НачСост_НС_БД '!T78,0)</f>
        <v>101</v>
      </c>
      <c r="X107" s="163">
        <f>ROUND(X76/'[1]НачСост_НС_БД '!U78,0)</f>
        <v>102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95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93</v>
      </c>
      <c r="AE107" s="163">
        <f>ROUND(AE76/'[1]НачСост_НС_БД '!AB78,0)</f>
        <v>70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0</v>
      </c>
      <c r="T108" s="163">
        <f>ROUND(T77/'[1]НачСост_НС_БД '!Q79,0)</f>
        <v>10</v>
      </c>
      <c r="U108" s="163">
        <f>ROUND(U77/'[1]НачСост_НС_БД '!R79,0)</f>
        <v>18</v>
      </c>
      <c r="V108" s="163">
        <f>ROUND(V77/'[1]НачСост_НС_БД '!S79,0)</f>
        <v>14</v>
      </c>
      <c r="W108" s="163">
        <f>ROUND(W77/'[1]НачСост_НС_БД '!T79,0)</f>
        <v>18</v>
      </c>
      <c r="X108" s="163">
        <f>ROUND(X77/'[1]НачСост_НС_БД '!U79,0)</f>
        <v>16</v>
      </c>
      <c r="Y108" s="163">
        <f>ROUND(Y77/'[1]НачСост_НС_БД '!V79,0)</f>
        <v>21</v>
      </c>
      <c r="Z108" s="163">
        <f>ROUND(Z77/'[1]НачСост_НС_БД '!W79,0)</f>
        <v>19</v>
      </c>
      <c r="AA108" s="163">
        <f>ROUND(AA77/'[1]НачСост_НС_БД '!X79,0)</f>
        <v>15</v>
      </c>
      <c r="AB108" s="163">
        <f>ROUND(AB77/'[1]НачСост_НС_БД '!Y79,0)</f>
        <v>28</v>
      </c>
      <c r="AC108" s="163">
        <f>ROUND(AC77/'[1]НачСост_НС_БД '!Z79,0)</f>
        <v>27</v>
      </c>
      <c r="AD108" s="163">
        <f>ROUND(AD77/'[1]НачСост_НС_БД '!AA79,0)</f>
        <v>15</v>
      </c>
      <c r="AE108" s="163">
        <f>ROUND(AE77/'[1]НачСост_НС_БД '!AB79,0)</f>
        <v>11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169</v>
      </c>
      <c r="T109" s="163">
        <f>ROUND(T78/'[1]НачСост_НС_БД '!Q80,0)</f>
        <v>89</v>
      </c>
      <c r="U109" s="163">
        <f>ROUND(U78/'[1]НачСост_НС_БД '!R80,0)</f>
        <v>105</v>
      </c>
      <c r="V109" s="163">
        <f>ROUND(V78/'[1]НачСост_НС_БД '!S80,0)</f>
        <v>68</v>
      </c>
      <c r="W109" s="163">
        <f>ROUND(W78/'[1]НачСост_НС_БД '!T80,0)</f>
        <v>81</v>
      </c>
      <c r="X109" s="163">
        <f>ROUND(X78/'[1]НачСост_НС_БД '!U80,0)</f>
        <v>75</v>
      </c>
      <c r="Y109" s="163">
        <f>ROUND(Y78/'[1]НачСост_НС_БД '!V80,0)</f>
        <v>100</v>
      </c>
      <c r="Z109" s="163">
        <f>ROUND(Z78/'[1]НачСост_НС_БД '!W80,0)</f>
        <v>92</v>
      </c>
      <c r="AA109" s="163">
        <f>ROUND(AA78/'[1]НачСост_НС_БД '!X80,0)</f>
        <v>73</v>
      </c>
      <c r="AB109" s="163">
        <f>ROUND(AB78/'[1]НачСост_НС_БД '!Y80,0)</f>
        <v>138</v>
      </c>
      <c r="AC109" s="163">
        <f>ROUND(AC78/'[1]НачСост_НС_БД '!Z80,0)</f>
        <v>133</v>
      </c>
      <c r="AD109" s="163">
        <f>ROUND(AD78/'[1]НачСост_НС_БД '!AA80,0)</f>
        <v>76</v>
      </c>
      <c r="AE109" s="163">
        <f>ROUND(AE78/'[1]НачСост_НС_БД '!AB80,0)</f>
        <v>58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169</v>
      </c>
      <c r="T110" s="163">
        <f>ROUND(T79/'[1]НачСост_НС_БД '!Q81,0)</f>
        <v>115</v>
      </c>
      <c r="U110" s="163">
        <f>ROUND(U79/'[1]НачСост_НС_БД '!R81,0)</f>
        <v>137</v>
      </c>
      <c r="V110" s="163">
        <f>ROUND(V79/'[1]НачСост_НС_БД '!S81,0)</f>
        <v>99</v>
      </c>
      <c r="W110" s="163">
        <f>ROUND(W79/'[1]НачСост_НС_БД '!T81,0)</f>
        <v>126</v>
      </c>
      <c r="X110" s="163">
        <f>ROUND(X79/'[1]НачСост_НС_БД '!U81,0)</f>
        <v>105</v>
      </c>
      <c r="Y110" s="163">
        <f>ROUND(Y79/'[1]НачСост_НС_БД '!V81,0)</f>
        <v>144</v>
      </c>
      <c r="Z110" s="163">
        <f>ROUND(Z79/'[1]НачСост_НС_БД '!W81,0)</f>
        <v>141</v>
      </c>
      <c r="AA110" s="163">
        <f>ROUND(AA79/'[1]НачСост_НС_БД '!X81,0)</f>
        <v>103</v>
      </c>
      <c r="AB110" s="163">
        <f>ROUND(AB79/'[1]НачСост_НС_БД '!Y81,0)</f>
        <v>200</v>
      </c>
      <c r="AC110" s="163">
        <f>ROUND(AC79/'[1]НачСост_НС_БД '!Z81,0)</f>
        <v>203</v>
      </c>
      <c r="AD110" s="163">
        <f>ROUND(AD79/'[1]НачСост_НС_БД '!AA81,0)</f>
        <v>109</v>
      </c>
      <c r="AE110" s="163">
        <f>ROUND(AE79/'[1]НачСост_НС_БД '!AB81,0)</f>
        <v>84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14794886.89414284</v>
      </c>
      <c r="M10" s="98">
        <f>'Лист2_прогнозные цены'!P6</f>
        <v>17331998.285806227</v>
      </c>
      <c r="N10" s="98">
        <f>'Лист2_прогнозные цены'!Q6</f>
        <v>20446596.59812592</v>
      </c>
      <c r="O10" s="98">
        <f>'Лист2_прогнозные цены'!R6</f>
        <v>23478714.952860344</v>
      </c>
      <c r="P10" s="389">
        <f>'Лист2_прогнозные цены'!S6</f>
        <v>26889689.531597532</v>
      </c>
      <c r="Q10" s="98">
        <f>'Лист2_прогнозные цены'!T6</f>
        <v>30042559.926735379</v>
      </c>
      <c r="R10" s="98">
        <f>'Лист2_прогнозные цены'!U6</f>
        <v>32976924.338647574</v>
      </c>
      <c r="S10" s="98">
        <f>'Лист2_прогнозные цены'!V6</f>
        <v>36048825.914738715</v>
      </c>
      <c r="T10" s="98">
        <f>'Лист2_прогнозные цены'!W6</f>
        <v>38747624.886648722</v>
      </c>
      <c r="U10" s="98">
        <f>'Лист2_прогнозные цены'!X6</f>
        <v>41963634.967754841</v>
      </c>
      <c r="V10" s="98">
        <f>'Лист2_прогнозные цены'!Y6</f>
        <v>45860707.63975504</v>
      </c>
      <c r="W10" s="98">
        <f>'Лист2_прогнозные цены'!Z6</f>
        <v>50565180.787834011</v>
      </c>
      <c r="X10" s="98">
        <f>'Лист2_прогнозные цены'!AA6</f>
        <v>54255634.923681751</v>
      </c>
      <c r="Y10" s="98">
        <f>'Лист2_прогнозные цены'!AB6</f>
        <v>57764418.135257356</v>
      </c>
      <c r="Z10" s="98">
        <f>'Лист2_прогнозные цены'!AC6</f>
        <v>61382022.73496028</v>
      </c>
      <c r="AA10" s="98">
        <f>'Лист2_прогнозные цены'!AD6</f>
        <v>65368824.575816177</v>
      </c>
      <c r="AB10" s="98">
        <f>'Лист2_прогнозные цены'!AE6</f>
        <v>69863327.89264679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2148630.9173039938</v>
      </c>
      <c r="M11" s="98">
        <f>'Лист2_прогнозные цены'!P14</f>
        <v>2533273.2745038066</v>
      </c>
      <c r="N11" s="98">
        <f>'Лист2_прогнозные цены'!Q14</f>
        <v>3002953.1749533932</v>
      </c>
      <c r="O11" s="98">
        <f>'Лист2_прогнозные цены'!R14</f>
        <v>3458348.9124729712</v>
      </c>
      <c r="P11" s="389">
        <f>'Лист2_прогнозные цены'!S14</f>
        <v>3828610.3404380763</v>
      </c>
      <c r="Q11" s="98">
        <f>'Лист2_прогнозные цены'!T14</f>
        <v>4188493.5360584869</v>
      </c>
      <c r="R11" s="98">
        <f>'Лист2_прогнозные цены'!U14</f>
        <v>4546330.9574993597</v>
      </c>
      <c r="S11" s="98">
        <f>'Лист2_прогнозные цены'!V14</f>
        <v>4938630.021686893</v>
      </c>
      <c r="T11" s="98">
        <f>'Лист2_прогнозные цены'!W14</f>
        <v>5263202.778312888</v>
      </c>
      <c r="U11" s="98">
        <f>'Лист2_прогнозные цены'!X14</f>
        <v>5664371.3831879236</v>
      </c>
      <c r="V11" s="98">
        <f>'Лист2_прогнозные цены'!Y14</f>
        <v>6155065.5960717779</v>
      </c>
      <c r="W11" s="98">
        <f>'Лист2_прогнозные цены'!Z14</f>
        <v>6763414.8326915791</v>
      </c>
      <c r="X11" s="98">
        <f>'Лист2_прогнозные цены'!AA14</f>
        <v>7213920.7463325979</v>
      </c>
      <c r="Y11" s="98">
        <f>'Лист2_прогнозные цены'!AB14</f>
        <v>7572353.2065852555</v>
      </c>
      <c r="Z11" s="98">
        <f>'Лист2_прогнозные цены'!AC14</f>
        <v>7944480.4207791891</v>
      </c>
      <c r="AA11" s="98">
        <f>'Лист2_прогнозные цены'!AD14</f>
        <v>8350952.8827503258</v>
      </c>
      <c r="AB11" s="98">
        <f>'Лист2_прогнозные цены'!AE14</f>
        <v>8789180.1487231161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15768774.698941534</v>
      </c>
      <c r="M12" s="98">
        <f>'Лист2_прогнозные цены'!P23</f>
        <v>18415814.996933963</v>
      </c>
      <c r="N12" s="98">
        <f>'Лист2_прогнозные цены'!Q23</f>
        <v>21635110.983253606</v>
      </c>
      <c r="O12" s="98">
        <f>'Лист2_прогнозные цены'!R23</f>
        <v>24744092.835211098</v>
      </c>
      <c r="P12" s="389">
        <f>'Лист2_прогнозные цены'!S23</f>
        <v>27854025.369932514</v>
      </c>
      <c r="Q12" s="98">
        <f>'Лист2_прогнозные цены'!T23</f>
        <v>30874698.74476365</v>
      </c>
      <c r="R12" s="98">
        <f>'Лист2_прогнозные цены'!U23</f>
        <v>33709445.645283498</v>
      </c>
      <c r="S12" s="98">
        <f>'Лист2_прогнозные цены'!V23</f>
        <v>36797768.368991852</v>
      </c>
      <c r="T12" s="98">
        <f>'Лист2_прогнозные цены'!W23</f>
        <v>39426853.507300816</v>
      </c>
      <c r="U12" s="98">
        <f>'Лист2_прогнозные цены'!X23</f>
        <v>42642828.499143742</v>
      </c>
      <c r="V12" s="98">
        <f>'Лист2_прогнозные цены'!Y23</f>
        <v>46526799.468860582</v>
      </c>
      <c r="W12" s="98">
        <f>'Лист2_прогнозные цены'!Z23</f>
        <v>51160722.917346433</v>
      </c>
      <c r="X12" s="98">
        <f>'Лист2_прогнозные цены'!AA23</f>
        <v>54630877.356148399</v>
      </c>
      <c r="Y12" s="98">
        <f>'Лист2_прогнозные цены'!AB23</f>
        <v>57809570.652577803</v>
      </c>
      <c r="Z12" s="98">
        <f>'Лист2_прогнозные цены'!AC23</f>
        <v>61204058.043247804</v>
      </c>
      <c r="AA12" s="98">
        <f>'Лист2_прогнозные цены'!AD23</f>
        <v>64813197.233834945</v>
      </c>
      <c r="AB12" s="98">
        <f>'Лист2_прогнозные цены'!AE23</f>
        <v>68652302.306981429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2889114.7762230202</v>
      </c>
      <c r="M13" s="98">
        <f>'Лист2_прогнозные цены'!P32</f>
        <v>3416798.6362781557</v>
      </c>
      <c r="N13" s="98">
        <f>'Лист2_прогнозные цены'!Q32</f>
        <v>4225116.3352081971</v>
      </c>
      <c r="O13" s="98">
        <f>'Лист2_прогнозные цены'!R32</f>
        <v>4948788.8780270014</v>
      </c>
      <c r="P13" s="389">
        <f>'Лист2_прогнозные цены'!S32</f>
        <v>5679442.204507974</v>
      </c>
      <c r="Q13" s="98">
        <f>'Лист2_прогнозные цены'!T32</f>
        <v>6595140.0195803307</v>
      </c>
      <c r="R13" s="98">
        <f>'Лист2_прогнозные цены'!U32</f>
        <v>7329983.1121196235</v>
      </c>
      <c r="S13" s="98">
        <f>'Лист2_прогнозные цены'!V32</f>
        <v>8170491.0527519835</v>
      </c>
      <c r="T13" s="98">
        <f>'Лист2_прогнозные цены'!W32</f>
        <v>8950617.9745793715</v>
      </c>
      <c r="U13" s="98">
        <f>'Лист2_прогнозные цены'!X32</f>
        <v>9916751.0366985742</v>
      </c>
      <c r="V13" s="98">
        <f>'Лист2_прогнозные цены'!Y32</f>
        <v>11098514.286795607</v>
      </c>
      <c r="W13" s="98">
        <f>'Лист2_прогнозные цены'!Z32</f>
        <v>12538582.517187804</v>
      </c>
      <c r="X13" s="98">
        <f>'Лист2_прогнозные цены'!AA32</f>
        <v>13783539.213428171</v>
      </c>
      <c r="Y13" s="98">
        <f>'Лист2_прогнозные цены'!AB32</f>
        <v>15003254.386982156</v>
      </c>
      <c r="Z13" s="98">
        <f>'Лист2_прогнозные цены'!AC32</f>
        <v>16346189.758702271</v>
      </c>
      <c r="AA13" s="98">
        <f>'Лист2_прогнозные цены'!AD32</f>
        <v>17805702.219739094</v>
      </c>
      <c r="AB13" s="98">
        <f>'Лист2_прогнозные цены'!AE32</f>
        <v>19374272.247518875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1792681.4576175471</v>
      </c>
      <c r="M14" s="98">
        <f>'Лист2_прогнозные цены'!P41</f>
        <v>2137581.5861733626</v>
      </c>
      <c r="N14" s="98">
        <f>'Лист2_прогнозные цены'!Q41</f>
        <v>2582861.7005925635</v>
      </c>
      <c r="O14" s="98">
        <f>'Лист2_прогнозные цены'!R41</f>
        <v>3039214.6964277187</v>
      </c>
      <c r="P14" s="389">
        <f>'Лист2_прогнозные цены'!S41</f>
        <v>3368346.8733596588</v>
      </c>
      <c r="Q14" s="98">
        <f>'Лист2_прогнозные цены'!T41</f>
        <v>3732727.3324690214</v>
      </c>
      <c r="R14" s="98">
        <f>'Лист2_прогнозные цены'!U41</f>
        <v>4125769.834341649</v>
      </c>
      <c r="S14" s="98">
        <f>'Лист2_прогнозные цены'!V41</f>
        <v>4583512.2600123379</v>
      </c>
      <c r="T14" s="98">
        <f>'Лист2_прогнозные цены'!W41</f>
        <v>5009739.5145138325</v>
      </c>
      <c r="U14" s="98">
        <f>'Лист2_прогнозные цены'!X41</f>
        <v>5537855.414376731</v>
      </c>
      <c r="V14" s="98">
        <f>'Лист2_прогнозные цены'!Y41</f>
        <v>6183234.5400088774</v>
      </c>
      <c r="W14" s="98">
        <f>'Лист2_прогнозные цены'!Z41</f>
        <v>6967042.9518963052</v>
      </c>
      <c r="X14" s="98">
        <f>'Лист2_прогнозные цены'!AA41</f>
        <v>7639006.3922533281</v>
      </c>
      <c r="Y14" s="98">
        <f>'Лист2_прогнозные цены'!AB41</f>
        <v>8304176.3479701113</v>
      </c>
      <c r="Z14" s="98">
        <f>'Лист2_прогнозные цены'!AC41</f>
        <v>9034391.5633008648</v>
      </c>
      <c r="AA14" s="98">
        <f>'Лист2_прогнозные цены'!AD41</f>
        <v>9831641.4724428896</v>
      </c>
      <c r="AB14" s="98">
        <f>'Лист2_прогнозные цены'!AE41</f>
        <v>10698347.247693608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2676760.9055036716</v>
      </c>
      <c r="M15" s="98">
        <f>'Лист2_прогнозные цены'!P51</f>
        <v>3330277.3728011409</v>
      </c>
      <c r="N15" s="98">
        <f>'Лист2_прогнозные цены'!Q51</f>
        <v>3926999.4560927087</v>
      </c>
      <c r="O15" s="98">
        <f>'Лист2_прогнозные цены'!R51</f>
        <v>4526533.1173671195</v>
      </c>
      <c r="P15" s="389">
        <f>'Лист2_прогнозные цены'!S51</f>
        <v>5337946.5397816459</v>
      </c>
      <c r="Q15" s="98">
        <f>'Лист2_прогнозные цены'!T51</f>
        <v>5952747.9107847037</v>
      </c>
      <c r="R15" s="98">
        <f>'Лист2_прогнозные цены'!U51</f>
        <v>6608373.423819432</v>
      </c>
      <c r="S15" s="98">
        <f>'Лист2_прогнозные цены'!V51</f>
        <v>7329285.3610801091</v>
      </c>
      <c r="T15" s="98">
        <f>'Лист2_прогнозные цены'!W51</f>
        <v>7863209.8946859129</v>
      </c>
      <c r="U15" s="98">
        <f>'Лист2_прогнозные цены'!X51</f>
        <v>8651159.9176780954</v>
      </c>
      <c r="V15" s="98">
        <f>'Лист2_прогнозные цены'!Y51</f>
        <v>9605550.2832749709</v>
      </c>
      <c r="W15" s="98">
        <f>'Лист2_прогнозные цены'!Z51</f>
        <v>10604918.601468917</v>
      </c>
      <c r="X15" s="98">
        <f>'Лист2_прогнозные цены'!AA51</f>
        <v>11566462.720148377</v>
      </c>
      <c r="Y15" s="98">
        <f>'Лист2_прогнозные цены'!AB51</f>
        <v>12492617.631120455</v>
      </c>
      <c r="Z15" s="98">
        <f>'Лист2_прогнозные цены'!AC51</f>
        <v>13297311.606343823</v>
      </c>
      <c r="AA15" s="98">
        <f>'Лист2_прогнозные цены'!AD51</f>
        <v>14367904.648784559</v>
      </c>
      <c r="AB15" s="98">
        <f>'Лист2_прогнозные цены'!AE51</f>
        <v>15510829.197542664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673910.43711441313</v>
      </c>
      <c r="M16" s="98">
        <f>'Лист2_прогнозные цены'!P61</f>
        <v>803741.80478217639</v>
      </c>
      <c r="N16" s="98">
        <f>'Лист2_прогнозные цены'!Q61</f>
        <v>961838.17001922149</v>
      </c>
      <c r="O16" s="98">
        <f>'Лист2_прогнозные цены'!R61</f>
        <v>1165096.660862929</v>
      </c>
      <c r="P16" s="389">
        <f>'Лист2_прогнозные цены'!S61</f>
        <v>1321768.3667421502</v>
      </c>
      <c r="Q16" s="98">
        <f>'Лист2_прогнозные цены'!T61</f>
        <v>1479881.5111313462</v>
      </c>
      <c r="R16" s="98">
        <f>'Лист2_прогнозные цены'!U61</f>
        <v>1613417.2129897398</v>
      </c>
      <c r="S16" s="98">
        <f>'Лист2_прогнозные цены'!V61</f>
        <v>1762342.1733205128</v>
      </c>
      <c r="T16" s="98">
        <f>'Лист2_прогнозные цены'!W61</f>
        <v>1943218.1251523821</v>
      </c>
      <c r="U16" s="98">
        <f>'Лист2_прогнозные цены'!X61</f>
        <v>2101345.3060863833</v>
      </c>
      <c r="V16" s="98">
        <f>'Лист2_прогнозные цены'!Y61</f>
        <v>2297824.7963434909</v>
      </c>
      <c r="W16" s="98">
        <f>'Лист2_прогнозные цены'!Z61</f>
        <v>2608607.3081195992</v>
      </c>
      <c r="X16" s="98">
        <f>'Лист2_прогнозные цены'!AA61</f>
        <v>2797942.742412264</v>
      </c>
      <c r="Y16" s="98">
        <f>'Лист2_прогнозные цены'!AB61</f>
        <v>2977632.3897813945</v>
      </c>
      <c r="Z16" s="98">
        <f>'Лист2_прогнозные цены'!AC61</f>
        <v>3257797.092188105</v>
      </c>
      <c r="AA16" s="98">
        <f>'Лист2_прогнозные цены'!AD61</f>
        <v>3463026.4776492128</v>
      </c>
      <c r="AB16" s="98">
        <f>'Лист2_прогнозные цены'!AE61</f>
        <v>3682348.3037242088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1976699.3223848888</v>
      </c>
      <c r="M25" s="62">
        <f>'Лист2_прогнозные цены'!P15</f>
        <v>2320603.2588987201</v>
      </c>
      <c r="N25" s="62">
        <f>'Лист2_прогнозные цены'!Q15</f>
        <v>2727540.8966732458</v>
      </c>
      <c r="O25" s="62">
        <f>'Лист2_прогнозные цены'!R15</f>
        <v>3113856.0292693372</v>
      </c>
      <c r="P25" s="389">
        <f>'Лист2_прогнозные цены'!S15</f>
        <v>3386221.9851877191</v>
      </c>
      <c r="Q25" s="62">
        <f>'Лист2_прогнозные цены'!T15</f>
        <v>3637773.2559465491</v>
      </c>
      <c r="R25" s="62">
        <f>'Лист2_прогнозные цены'!U15</f>
        <v>3840872.7276326925</v>
      </c>
      <c r="S25" s="62">
        <f>'Лист2_прогнозные цены'!V15</f>
        <v>4020578.4544344228</v>
      </c>
      <c r="T25" s="62">
        <f>'Лист2_прогнозные цены'!W15</f>
        <v>4324489.9681616295</v>
      </c>
      <c r="U25" s="62">
        <f>'Лист2_прогнозные цены'!X15</f>
        <v>4696806.8264823975</v>
      </c>
      <c r="V25" s="62">
        <f>'Лист2_прогнозные цены'!Y15</f>
        <v>5057285.5625603292</v>
      </c>
      <c r="W25" s="62">
        <f>'Лист2_прогнозные цены'!Z15</f>
        <v>5422961.1041845633</v>
      </c>
      <c r="X25" s="62">
        <f>'Лист2_прогнозные цены'!AA15</f>
        <v>5730623.1892657476</v>
      </c>
      <c r="Y25" s="62">
        <f>'Лист2_прогнозные цены'!AB15</f>
        <v>5959137.9170989282</v>
      </c>
      <c r="Z25" s="62">
        <f>'Лист2_прогнозные цены'!AC15</f>
        <v>6193557.3065486643</v>
      </c>
      <c r="AA25" s="62">
        <f>'Лист2_прогнозные цены'!AD15</f>
        <v>6486107.1901396858</v>
      </c>
      <c r="AB25" s="62">
        <f>'Лист2_прогнозные цены'!AE15</f>
        <v>6800954.6891958844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4869155.6337981708</v>
      </c>
      <c r="M26" s="98">
        <f>'Лист2_прогнозные цены'!P24</f>
        <v>5662219.6833630726</v>
      </c>
      <c r="N26" s="98">
        <f>'Лист2_прогнозные цены'!Q24</f>
        <v>6595667.494072522</v>
      </c>
      <c r="O26" s="98">
        <f>'Лист2_прогнозные цены'!R24</f>
        <v>7477874.5232276749</v>
      </c>
      <c r="P26" s="389">
        <f>'Лист2_прогнозные цены'!S24</f>
        <v>8268736.2484422401</v>
      </c>
      <c r="Q26" s="98">
        <f>'Лист2_прогнозные цены'!T24</f>
        <v>9000309.0075400937</v>
      </c>
      <c r="R26" s="98">
        <f>'Лист2_прогнозные цены'!U24</f>
        <v>9558668.3768523913</v>
      </c>
      <c r="S26" s="98">
        <f>'Лист2_прогнозные цены'!V24</f>
        <v>10054962.275979746</v>
      </c>
      <c r="T26" s="98">
        <f>'Лист2_прогнозные цены'!W24</f>
        <v>10873111.107362822</v>
      </c>
      <c r="U26" s="98">
        <f>'Лист2_прогнозные цены'!X24</f>
        <v>11867900.529558428</v>
      </c>
      <c r="V26" s="98">
        <f>'Лист2_прогнозные цены'!Y24</f>
        <v>12831129.423027202</v>
      </c>
      <c r="W26" s="98">
        <f>'Лист2_прогнозные цены'!Z24</f>
        <v>13768418.297994953</v>
      </c>
      <c r="X26" s="98">
        <f>'Лист2_прогнозные цены'!AA24</f>
        <v>14566176.788732955</v>
      </c>
      <c r="Y26" s="98">
        <f>'Лист2_прогнозные цены'!AB24</f>
        <v>15269655.286246859</v>
      </c>
      <c r="Z26" s="98">
        <f>'Лист2_прогнозные цены'!AC24</f>
        <v>16015178.920752632</v>
      </c>
      <c r="AA26" s="98">
        <f>'Лист2_прогнозные цены'!AD24</f>
        <v>16915197.043417148</v>
      </c>
      <c r="AB26" s="98">
        <f>'Лист2_прогнозные цены'!AE24</f>
        <v>17870255.446851302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4456909.9916094756</v>
      </c>
      <c r="M27" s="98">
        <f>'Лист2_прогнозные цены'!P33</f>
        <v>5248419.2139351964</v>
      </c>
      <c r="N27" s="98">
        <f>'Лист2_прогнозные цены'!Q33</f>
        <v>6435046.0259079728</v>
      </c>
      <c r="O27" s="98">
        <f>'Лист2_прогнозные цены'!R33</f>
        <v>7471691.3582886048</v>
      </c>
      <c r="P27" s="389">
        <f>'Лист2_прогнозные цены'!S33</f>
        <v>8423066.254250193</v>
      </c>
      <c r="Q27" s="98">
        <f>'Лист2_прогнозные цены'!T33</f>
        <v>9604882.8438111935</v>
      </c>
      <c r="R27" s="98">
        <f>'Лист2_прогнозные цены'!U33</f>
        <v>10383938.758223638</v>
      </c>
      <c r="S27" s="98">
        <f>'Лист2_прогнозные цены'!V33</f>
        <v>11153739.134154493</v>
      </c>
      <c r="T27" s="98">
        <f>'Лист2_прогнозные цены'!W33</f>
        <v>12331845.863610119</v>
      </c>
      <c r="U27" s="98">
        <f>'Лист2_прогнозные цены'!X33</f>
        <v>13788298.097102933</v>
      </c>
      <c r="V27" s="98">
        <f>'Лист2_прогнозные цены'!Y33</f>
        <v>15291141.671843072</v>
      </c>
      <c r="W27" s="98">
        <f>'Лист2_прогнозные цены'!Z33</f>
        <v>16858121.578520283</v>
      </c>
      <c r="X27" s="98">
        <f>'Лист2_прогнозные цены'!AA33</f>
        <v>18360373.322843388</v>
      </c>
      <c r="Y27" s="98">
        <f>'Лист2_прогнозные цены'!AB33</f>
        <v>19798319.200803168</v>
      </c>
      <c r="Z27" s="98">
        <f>'Лист2_прогнозные цены'!AC33</f>
        <v>21368865.855157986</v>
      </c>
      <c r="AA27" s="98">
        <f>'Лист2_прогнозные цены'!AD33</f>
        <v>23228982.210194238</v>
      </c>
      <c r="AB27" s="98">
        <f>'Лист2_прогнозные цены'!AE33</f>
        <v>25223341.06414666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1133398.1823106792</v>
      </c>
      <c r="M28" s="98">
        <f>'Лист2_прогнозные цены'!P42</f>
        <v>1345681.0870757492</v>
      </c>
      <c r="N28" s="98">
        <f>'Лист2_прогнозные цены'!Q42</f>
        <v>1612220.5625150648</v>
      </c>
      <c r="O28" s="98">
        <f>'Лист2_прогнозные цены'!R42</f>
        <v>1880579.4889020415</v>
      </c>
      <c r="P28" s="389">
        <f>'Лист2_прогнозные цены'!S42</f>
        <v>2047347.9530842295</v>
      </c>
      <c r="Q28" s="98">
        <f>'Лист2_прогнозные цены'!T42</f>
        <v>2227945.8733345484</v>
      </c>
      <c r="R28" s="98">
        <f>'Лист2_прогнозные цены'!U42</f>
        <v>2395380.2120573535</v>
      </c>
      <c r="S28" s="98">
        <f>'Лист2_прогнозные цены'!V42</f>
        <v>2564372.0744155957</v>
      </c>
      <c r="T28" s="98">
        <f>'Лист2_прогнозные цены'!W42</f>
        <v>2828788.8330628681</v>
      </c>
      <c r="U28" s="98">
        <f>'Лист2_прогнозные цены'!X42</f>
        <v>3155681.6460543252</v>
      </c>
      <c r="V28" s="98">
        <f>'Лист2_прогнозные цены'!Y42</f>
        <v>3491412.0321649383</v>
      </c>
      <c r="W28" s="98">
        <f>'Лист2_прогнозные цены'!Z42</f>
        <v>3839012.6615887443</v>
      </c>
      <c r="X28" s="98">
        <f>'Лист2_прогнозные цены'!AA42</f>
        <v>4170306.2809032467</v>
      </c>
      <c r="Y28" s="98">
        <f>'Лист2_прогнозные цены'!AB42</f>
        <v>4491069.0212367615</v>
      </c>
      <c r="Z28" s="98">
        <f>'Лист2_прогнозные цены'!AC42</f>
        <v>4840320.9925592234</v>
      </c>
      <c r="AA28" s="98">
        <f>'Лист2_прогнозные цены'!AD42</f>
        <v>5259583.9135115966</v>
      </c>
      <c r="AB28" s="98">
        <f>'Лист2_прогнозные цены'!AE42</f>
        <v>5714683.0362516772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709320.4781716984</v>
      </c>
      <c r="M29" s="62">
        <f>'Лист2_прогнозные цены'!P52</f>
        <v>878725.82002082968</v>
      </c>
      <c r="N29" s="62">
        <f>'Лист2_прогнозные цены'!Q52</f>
        <v>1027395.5412403946</v>
      </c>
      <c r="O29" s="62">
        <f>'Лист2_прогнозные цены'!R52</f>
        <v>1173949.8606627986</v>
      </c>
      <c r="P29" s="389">
        <f>'Лист2_прогнозные цены'!S52</f>
        <v>1359886.3099628945</v>
      </c>
      <c r="Q29" s="62">
        <f>'Лист2_прогнозные цены'!T52</f>
        <v>1489187.5344423892</v>
      </c>
      <c r="R29" s="62">
        <f>'Лист2_прогнозные цены'!U52</f>
        <v>1608116.7274350661</v>
      </c>
      <c r="S29" s="62">
        <f>'Лист2_прогнозные цены'!V52</f>
        <v>1718691.0071097605</v>
      </c>
      <c r="T29" s="62">
        <f>'Лист2_прогнозные цены'!W52</f>
        <v>1860967.4824869027</v>
      </c>
      <c r="U29" s="62">
        <f>'Лист2_прогнозные цены'!X52</f>
        <v>2066233.7131336525</v>
      </c>
      <c r="V29" s="62">
        <f>'Лист2_прогнозные цены'!Y52</f>
        <v>2273323.1044294285</v>
      </c>
      <c r="W29" s="62">
        <f>'Лист2_прогнозные цены'!Z52</f>
        <v>2449243.2960558766</v>
      </c>
      <c r="X29" s="62">
        <f>'Лист2_прогнозные цены'!AA52</f>
        <v>2646580.895434801</v>
      </c>
      <c r="Y29" s="62">
        <f>'Лист2_прогнозные цены'!AB52</f>
        <v>2831784.1449280749</v>
      </c>
      <c r="Z29" s="62">
        <f>'Лист2_прогнозные цены'!AC52</f>
        <v>2986019.4480353971</v>
      </c>
      <c r="AA29" s="62">
        <f>'Лист2_прогнозные цены'!AD52</f>
        <v>3223414.4662488778</v>
      </c>
      <c r="AB29" s="62">
        <f>'Лист2_прогнозные цены'!AE52</f>
        <v>3476575.4293919047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847064.33221831615</v>
      </c>
      <c r="M30" s="98">
        <f>'Лист2_прогнозные цены'!P62</f>
        <v>1005937.1190758956</v>
      </c>
      <c r="N30" s="98">
        <f>'Лист2_прогнозные цены'!Q62</f>
        <v>1193603.650641965</v>
      </c>
      <c r="O30" s="98">
        <f>'Лист2_прогнозные цены'!R62</f>
        <v>1433266.9918176788</v>
      </c>
      <c r="P30" s="389">
        <f>'Лист2_прогнозные цены'!S62</f>
        <v>1597221.0705841035</v>
      </c>
      <c r="Q30" s="98">
        <f>'Лист2_прогнозные цены'!T62</f>
        <v>1756063.1938469345</v>
      </c>
      <c r="R30" s="98">
        <f>'Лист2_прогнозные цены'!U62</f>
        <v>1862305.7086486886</v>
      </c>
      <c r="S30" s="98">
        <f>'Лист2_прогнозные цены'!V62</f>
        <v>1960233.030047792</v>
      </c>
      <c r="T30" s="98">
        <f>'Лист2_прогнозные цены'!W62</f>
        <v>2181432.4227065514</v>
      </c>
      <c r="U30" s="98">
        <f>'Лист2_прогнозные цены'!X62</f>
        <v>2380585.7114327149</v>
      </c>
      <c r="V30" s="98">
        <f>'Лист2_прогнозные цены'!Y62</f>
        <v>2579509.4475303423</v>
      </c>
      <c r="W30" s="98">
        <f>'Лист2_прогнозные цены'!Z62</f>
        <v>2857686.5470683691</v>
      </c>
      <c r="X30" s="98">
        <f>'Лист2_прогнозные цены'!AA62</f>
        <v>3036719.8524760059</v>
      </c>
      <c r="Y30" s="98">
        <f>'Лист2_прогнозные цены'!AB62</f>
        <v>3201541.0404305556</v>
      </c>
      <c r="Z30" s="98">
        <f>'Лист2_прогнозные цены'!AC62</f>
        <v>3470037.0543215331</v>
      </c>
      <c r="AA30" s="98">
        <f>'Лист2_прогнозные цены'!AD62</f>
        <v>3687257.8569649952</v>
      </c>
      <c r="AB30" s="98">
        <f>'Лист2_прогнозные цены'!AE62</f>
        <v>3919315.0851065214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22085252.12622546</v>
      </c>
      <c r="M38" s="76">
        <f>'Лист2_прогнозные цены'!P5</f>
        <v>22113296.43770016</v>
      </c>
      <c r="N38" s="76">
        <f>'Лист2_прогнозные цены'!Q5</f>
        <v>22107715.738634832</v>
      </c>
      <c r="O38" s="76">
        <f>'Лист2_прогнозные цены'!R5</f>
        <v>22074929.538484845</v>
      </c>
      <c r="P38" s="390">
        <f>'Лист2_прогнозные цены'!S5</f>
        <v>22373418.546227716</v>
      </c>
      <c r="Q38" s="76">
        <f>'Лист2_прогнозные цены'!T5</f>
        <v>22519591.935817994</v>
      </c>
      <c r="R38" s="76">
        <f>'Лист2_прогнозные цены'!U5</f>
        <v>22471964.658130091</v>
      </c>
      <c r="S38" s="76">
        <f>'Лист2_прогнозные цены'!V5</f>
        <v>22332088.220348872</v>
      </c>
      <c r="T38" s="76">
        <f>'Лист2_прогнозные цены'!W5</f>
        <v>22225909.488349348</v>
      </c>
      <c r="U38" s="76">
        <f>'Лист2_прогнозные цены'!X5</f>
        <v>22083151.774679963</v>
      </c>
      <c r="V38" s="76">
        <f>'Лист2_прогнозные цены'!Y5</f>
        <v>21939969.692181401</v>
      </c>
      <c r="W38" s="76">
        <f>'Лист2_прогнозные цены'!Z5</f>
        <v>21793343.150261115</v>
      </c>
      <c r="X38" s="76">
        <f>'Лист2_прогнозные цены'!AA5</f>
        <v>21651769.12372651</v>
      </c>
      <c r="Y38" s="76">
        <f>'Лист2_прогнозные цены'!AB5</f>
        <v>21543941.576669849</v>
      </c>
      <c r="Z38" s="76">
        <f>'Лист2_прогнозные цены'!AC5</f>
        <v>21395487.070784759</v>
      </c>
      <c r="AA38" s="76">
        <f>'Лист2_прогнозные цены'!AD5</f>
        <v>21294521.225971617</v>
      </c>
      <c r="AB38" s="76">
        <f>'Лист2_прогнозные цены'!AE5</f>
        <v>21269765.201293167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53456.593793053406</v>
      </c>
      <c r="M39" s="76">
        <f>'Лист2_прогнозные цены'!P13</f>
        <v>53868.5941392401</v>
      </c>
      <c r="N39" s="76">
        <f>'Лист2_прогнозные цены'!Q13</f>
        <v>54115.310299274577</v>
      </c>
      <c r="O39" s="76">
        <f>'Лист2_прогнозные цены'!R13</f>
        <v>54192.920918382646</v>
      </c>
      <c r="P39" s="390">
        <f>'Лист2_прогнозные цены'!S13</f>
        <v>53092.903568348614</v>
      </c>
      <c r="Q39" s="76">
        <f>'Лист2_прогнозные цены'!T13</f>
        <v>52327.523291331738</v>
      </c>
      <c r="R39" s="76">
        <f>'Лист2_прогнозные цены'!U13</f>
        <v>51634.585218809734</v>
      </c>
      <c r="S39" s="76">
        <f>'Лист2_прогнозные цены'!V13</f>
        <v>50990.990937693146</v>
      </c>
      <c r="T39" s="76">
        <f>'Лист2_прогнозные цены'!W13</f>
        <v>50316.834004587261</v>
      </c>
      <c r="U39" s="76">
        <f>'Лист2_прогнозные цены'!X13</f>
        <v>49680.782364385523</v>
      </c>
      <c r="V39" s="76">
        <f>'Лист2_прогнозные цены'!Y13</f>
        <v>49076.853069946999</v>
      </c>
      <c r="W39" s="76">
        <f>'Лист2_прогнозные цены'!Z13</f>
        <v>48583.306410946083</v>
      </c>
      <c r="X39" s="76">
        <f>'Лист2_прогнозные цены'!AA13</f>
        <v>47980.929137948369</v>
      </c>
      <c r="Y39" s="76">
        <f>'Лист2_прогнозные цены'!AB13</f>
        <v>47070.018864839178</v>
      </c>
      <c r="Z39" s="76">
        <f>'Лист2_прогнозные цены'!AC13</f>
        <v>46152.499964802002</v>
      </c>
      <c r="AA39" s="76">
        <f>'Лист2_прогнозные цены'!AD13</f>
        <v>45340.049218866079</v>
      </c>
      <c r="AB39" s="76">
        <f>'Лист2_прогнозные цены'!AE13</f>
        <v>44597.502894620382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151864.7439089203</v>
      </c>
      <c r="M40" s="27">
        <f>'Лист2_прогнозные цены'!P22</f>
        <v>151587.7461216301</v>
      </c>
      <c r="N40" s="27">
        <f>'Лист2_прогнозные цены'!Q22</f>
        <v>150921.20787047915</v>
      </c>
      <c r="O40" s="27">
        <f>'Лист2_прогнозные цены'!R22</f>
        <v>150094.52162555506</v>
      </c>
      <c r="P40" s="391">
        <f>'Лист2_прогнозные цены'!S22</f>
        <v>149521.21862040015</v>
      </c>
      <c r="Q40" s="27">
        <f>'Лист2_прогнозные цены'!T22</f>
        <v>149311.96503184011</v>
      </c>
      <c r="R40" s="27">
        <f>'Лист2_прогнозные цены'!U22</f>
        <v>148200.88863759709</v>
      </c>
      <c r="S40" s="27">
        <f>'Лист2_прогнозные цены'!V22</f>
        <v>147071.32102191341</v>
      </c>
      <c r="T40" s="27">
        <f>'Лист2_прогнозные цены'!W22</f>
        <v>145906.57929434802</v>
      </c>
      <c r="U40" s="27">
        <f>'Лист2_прогнозные цены'!X22</f>
        <v>144777.89647367978</v>
      </c>
      <c r="V40" s="27">
        <f>'Лист2_прогнозные цены'!Y22</f>
        <v>143604.07117437248</v>
      </c>
      <c r="W40" s="27">
        <f>'Лист2_прогнозные цены'!Z22</f>
        <v>142258.1862346463</v>
      </c>
      <c r="X40" s="27">
        <f>'Лист2_прогнозные цены'!AA22</f>
        <v>140654.94795990791</v>
      </c>
      <c r="Y40" s="27">
        <f>'Лист2_прогнозные цены'!AB22</f>
        <v>139101.81778454216</v>
      </c>
      <c r="Z40" s="27">
        <f>'Лист2_прогнозные цены'!AC22</f>
        <v>137635.19488518874</v>
      </c>
      <c r="AA40" s="27">
        <f>'Лист2_прогнозные цены'!AD22</f>
        <v>136216.25995562147</v>
      </c>
      <c r="AB40" s="27">
        <f>'Лист2_прогнозные цены'!AE22</f>
        <v>134845.616955426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14375.873843223813</v>
      </c>
      <c r="M41" s="27">
        <f>'Лист2_прогнозные цены'!P31</f>
        <v>14531.250208624144</v>
      </c>
      <c r="N41" s="27">
        <f>'Лист2_прогнозные цены'!Q31</f>
        <v>15227.908542654786</v>
      </c>
      <c r="O41" s="27">
        <f>'Лист2_прогнозные цены'!R31</f>
        <v>15509.674188248055</v>
      </c>
      <c r="P41" s="391">
        <f>'Лист2_прогнозные цены'!S31</f>
        <v>15751.829017494041</v>
      </c>
      <c r="Q41" s="27">
        <f>'Лист2_прогнозные цены'!T31</f>
        <v>16478.828963835116</v>
      </c>
      <c r="R41" s="27">
        <f>'Лист2_прогнозные цены'!U31</f>
        <v>16649.937771505945</v>
      </c>
      <c r="S41" s="27">
        <f>'Лист2_прогнозные цены'!V31</f>
        <v>16871.943571309417</v>
      </c>
      <c r="T41" s="27">
        <f>'Лист2_прогнозные цены'!W31</f>
        <v>17113.790892538997</v>
      </c>
      <c r="U41" s="27">
        <f>'Лист2_прогнозные цены'!X31</f>
        <v>17395.467799949914</v>
      </c>
      <c r="V41" s="27">
        <f>'Лист2_прогнозные цены'!Y31</f>
        <v>17698.597892941896</v>
      </c>
      <c r="W41" s="27">
        <f>'Лист2_прогнозные цены'!Z31</f>
        <v>18013.557099795467</v>
      </c>
      <c r="X41" s="27">
        <f>'Лист2_прогнозные цены'!AA31</f>
        <v>18335.30035954011</v>
      </c>
      <c r="Y41" s="27">
        <f>'Лист2_прогнозные цены'!AB31</f>
        <v>18652.153373275967</v>
      </c>
      <c r="Z41" s="27">
        <f>'Лист2_прогнозные цены'!AC31</f>
        <v>18992.243225622064</v>
      </c>
      <c r="AA41" s="27">
        <f>'Лист2_прогнозные цены'!AD31</f>
        <v>19334.593940459676</v>
      </c>
      <c r="AB41" s="27">
        <f>'Лист2_прогнозные цены'!AE31</f>
        <v>19661.541759737713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28168.922395655438</v>
      </c>
      <c r="M42" s="27">
        <f>'Лист2_прогнозные цены'!P40</f>
        <v>28708.066581974224</v>
      </c>
      <c r="N42" s="27">
        <f>'Лист2_прогнозные цены'!Q40</f>
        <v>29396.822516014636</v>
      </c>
      <c r="O42" s="27">
        <f>'Лист2_прогнозные цены'!R40</f>
        <v>30078.957365458395</v>
      </c>
      <c r="P42" s="391">
        <f>'Лист2_прогнозные цены'!S40</f>
        <v>29501.205507743784</v>
      </c>
      <c r="Q42" s="27">
        <f>'Лист2_прогнозные цены'!T40</f>
        <v>29452.776517143189</v>
      </c>
      <c r="R42" s="27">
        <f>'Лист2_прогнозные цены'!U40</f>
        <v>29594.587176619541</v>
      </c>
      <c r="S42" s="27">
        <f>'Лист2_прогнозные цены'!V40</f>
        <v>29889.111299898075</v>
      </c>
      <c r="T42" s="27">
        <f>'Лист2_прогнозные цены'!W40</f>
        <v>30248.649830122449</v>
      </c>
      <c r="U42" s="27">
        <f>'Лист2_прогнозные цены'!X40</f>
        <v>30676.511050551169</v>
      </c>
      <c r="V42" s="27">
        <f>'Лист2_прогнозные цены'!Y40</f>
        <v>31137.761412823325</v>
      </c>
      <c r="W42" s="27">
        <f>'Лист2_прогнозные цены'!Z40</f>
        <v>31608.011560026302</v>
      </c>
      <c r="X42" s="27">
        <f>'Лист2_прогнозные цены'!AA40</f>
        <v>32089.415417140459</v>
      </c>
      <c r="Y42" s="27">
        <f>'Лист2_прогнозные цены'!AB40</f>
        <v>32601.5101480347</v>
      </c>
      <c r="Z42" s="27">
        <f>'Лист2_прогнозные цены'!AC40</f>
        <v>33147.920321477519</v>
      </c>
      <c r="AA42" s="27">
        <f>'Лист2_прогнозные цены'!AD40</f>
        <v>33713.173210404406</v>
      </c>
      <c r="AB42" s="27">
        <f>'Лист2_прогнозные цены'!AE40</f>
        <v>34285.186123458741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159830.73044803337</v>
      </c>
      <c r="M43" s="76">
        <f>'Лист2_прогнозные цены'!P50</f>
        <v>169959.42314355305</v>
      </c>
      <c r="N43" s="76">
        <f>'Лист2_прогнозные цены'!Q50</f>
        <v>169841.44478896525</v>
      </c>
      <c r="O43" s="76">
        <f>'Лист2_прогнозные цены'!R50</f>
        <v>170235.7217081406</v>
      </c>
      <c r="P43" s="390">
        <f>'Лист2_прогнозные цены'!S50</f>
        <v>177656.36449105918</v>
      </c>
      <c r="Q43" s="76">
        <f>'Лист2_прогнозные цены'!T50</f>
        <v>178484.72856451652</v>
      </c>
      <c r="R43" s="76">
        <f>'Лист2_прогнозные цены'!U50</f>
        <v>180129.75679937133</v>
      </c>
      <c r="S43" s="76">
        <f>'Лист2_прогнозные цены'!V50</f>
        <v>181618.39463274393</v>
      </c>
      <c r="T43" s="76">
        <f>'Лист2_прогнозные цены'!W50</f>
        <v>180415.69455515363</v>
      </c>
      <c r="U43" s="76">
        <f>'Лист2_прогнозные цены'!X50</f>
        <v>182105.17524129016</v>
      </c>
      <c r="V43" s="76">
        <f>'Лист2_прогнозные цены'!Y50</f>
        <v>183813.54578932788</v>
      </c>
      <c r="W43" s="76">
        <f>'Лист2_прогнозные цены'!Z50</f>
        <v>182826.70134782235</v>
      </c>
      <c r="X43" s="76">
        <f>'Лист2_прогнозные цены'!AA50</f>
        <v>184632.8999722251</v>
      </c>
      <c r="Y43" s="76">
        <f>'Лист2_прогнозные цены'!AB50</f>
        <v>186370.94119382196</v>
      </c>
      <c r="Z43" s="76">
        <f>'Лист2_прогнозные цены'!AC50</f>
        <v>185397.90373358701</v>
      </c>
      <c r="AA43" s="76">
        <f>'Лист2_прогнозные цены'!AD50</f>
        <v>187219.30675771768</v>
      </c>
      <c r="AB43" s="76">
        <f>'Лист2_прогнозные цены'!AE50</f>
        <v>188889.76810039344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167664.70313536559</v>
      </c>
      <c r="M44" s="27">
        <f>'Лист2_прогнозные цены'!P60</f>
        <v>170911.05610401192</v>
      </c>
      <c r="N44" s="27">
        <f>'Лист2_прогнозные цены'!Q60</f>
        <v>173329.94554297181</v>
      </c>
      <c r="O44" s="27">
        <f>'Лист2_прогнозные цены'!R60</f>
        <v>182572.64608754212</v>
      </c>
      <c r="P44" s="391">
        <f>'Лист2_прогнозные цены'!S60</f>
        <v>183295.01880597466</v>
      </c>
      <c r="Q44" s="27">
        <f>'Лист2_прогнозные цены'!T60</f>
        <v>184883.97696086453</v>
      </c>
      <c r="R44" s="27">
        <f>'Лист2_прогнозные цены'!U60</f>
        <v>183242.55175526332</v>
      </c>
      <c r="S44" s="27">
        <f>'Лист2_прогнозные цены'!V60</f>
        <v>181960.53033793755</v>
      </c>
      <c r="T44" s="27">
        <f>'Лист2_прогнозные цены'!W60</f>
        <v>185773.92503455817</v>
      </c>
      <c r="U44" s="27">
        <f>'Лист2_прогнозные цены'!X60</f>
        <v>184303.73250940704</v>
      </c>
      <c r="V44" s="27">
        <f>'Лист2_прогнозные цены'!Y60</f>
        <v>183214.9603451851</v>
      </c>
      <c r="W44" s="27">
        <f>'Лист2_прогнозные цены'!Z60</f>
        <v>187382.81074173324</v>
      </c>
      <c r="X44" s="27">
        <f>'Лист2_прогнозные цены'!AA60</f>
        <v>186095.60206766688</v>
      </c>
      <c r="Y44" s="27">
        <f>'Лист2_прогнозные цены'!AB60</f>
        <v>185090.69629462011</v>
      </c>
      <c r="Z44" s="27">
        <f>'Лист2_прогнозные цены'!AC60</f>
        <v>189257.78933167391</v>
      </c>
      <c r="AA44" s="27">
        <f>'Лист2_прогнозные цены'!AD60</f>
        <v>188019.0118988438</v>
      </c>
      <c r="AB44" s="27">
        <f>'Лист2_прогнозные цены'!AE60</f>
        <v>186847.3923113285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220852.5212622546</v>
      </c>
      <c r="M49" s="355">
        <f t="shared" si="0"/>
        <v>221132.9643770016</v>
      </c>
      <c r="N49" s="355">
        <f t="shared" si="0"/>
        <v>221077.15738634832</v>
      </c>
      <c r="O49" s="355">
        <f t="shared" si="0"/>
        <v>220749.29538484846</v>
      </c>
      <c r="P49" s="392">
        <f t="shared" si="0"/>
        <v>223734.18546227715</v>
      </c>
      <c r="Q49" s="355">
        <f t="shared" si="0"/>
        <v>225195.91935817993</v>
      </c>
      <c r="R49" s="355">
        <f t="shared" si="0"/>
        <v>224719.64658130091</v>
      </c>
      <c r="S49" s="355">
        <f t="shared" si="0"/>
        <v>223320.88220348873</v>
      </c>
      <c r="T49" s="355">
        <f t="shared" si="0"/>
        <v>222259.0948834935</v>
      </c>
      <c r="U49" s="355">
        <f t="shared" si="0"/>
        <v>220831.51774679963</v>
      </c>
      <c r="V49" s="355">
        <f t="shared" si="0"/>
        <v>219399.696921814</v>
      </c>
      <c r="W49" s="355">
        <f t="shared" si="0"/>
        <v>217933.43150261114</v>
      </c>
      <c r="X49" s="355">
        <f t="shared" si="0"/>
        <v>216517.6912372651</v>
      </c>
      <c r="Y49" s="355">
        <f t="shared" si="0"/>
        <v>215439.41576669851</v>
      </c>
      <c r="Z49" s="355">
        <f t="shared" si="0"/>
        <v>213954.87070784759</v>
      </c>
      <c r="AA49" s="355">
        <f t="shared" si="0"/>
        <v>212945.21225971618</v>
      </c>
      <c r="AB49" s="355">
        <f t="shared" ref="AB49" si="1">AB38*INDEX(vibofnepr_NORM,$A49,AB$9)*0.01</f>
        <v>212697.65201293168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534.56593793053412</v>
      </c>
      <c r="M50" s="355">
        <f t="shared" si="2"/>
        <v>538.68594139240099</v>
      </c>
      <c r="N50" s="355">
        <f t="shared" si="2"/>
        <v>541.15310299274574</v>
      </c>
      <c r="O50" s="355">
        <f t="shared" si="2"/>
        <v>541.92920918382652</v>
      </c>
      <c r="P50" s="392">
        <f t="shared" si="2"/>
        <v>530.92903568348618</v>
      </c>
      <c r="Q50" s="355">
        <f t="shared" si="2"/>
        <v>523.27523291331738</v>
      </c>
      <c r="R50" s="355">
        <f t="shared" si="2"/>
        <v>516.3458521880973</v>
      </c>
      <c r="S50" s="355">
        <f t="shared" si="2"/>
        <v>509.90990937693147</v>
      </c>
      <c r="T50" s="355">
        <f t="shared" si="2"/>
        <v>503.16834004587264</v>
      </c>
      <c r="U50" s="355">
        <f t="shared" si="2"/>
        <v>496.80782364385522</v>
      </c>
      <c r="V50" s="355">
        <f t="shared" si="2"/>
        <v>490.76853069946998</v>
      </c>
      <c r="W50" s="355">
        <f t="shared" si="2"/>
        <v>485.83306410946085</v>
      </c>
      <c r="X50" s="355">
        <f t="shared" si="2"/>
        <v>479.80929137948368</v>
      </c>
      <c r="Y50" s="355">
        <f t="shared" si="2"/>
        <v>470.70018864839176</v>
      </c>
      <c r="Z50" s="355">
        <f t="shared" si="2"/>
        <v>461.52499964802001</v>
      </c>
      <c r="AA50" s="355">
        <f t="shared" si="2"/>
        <v>453.40049218866079</v>
      </c>
      <c r="AB50" s="355">
        <f t="shared" ref="AB50" si="3">AB39*INDEX(vibofnepr_NORM,$A50,AB$9)*0.01</f>
        <v>445.97502894620385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1518.6474390892031</v>
      </c>
      <c r="M51" s="355">
        <f t="shared" si="4"/>
        <v>1515.8774612163011</v>
      </c>
      <c r="N51" s="355">
        <f t="shared" si="4"/>
        <v>1509.2120787047916</v>
      </c>
      <c r="O51" s="355">
        <f t="shared" si="4"/>
        <v>1500.9452162555506</v>
      </c>
      <c r="P51" s="392">
        <f t="shared" si="4"/>
        <v>1495.2121862040015</v>
      </c>
      <c r="Q51" s="355">
        <f t="shared" si="4"/>
        <v>1493.1196503184012</v>
      </c>
      <c r="R51" s="355">
        <f t="shared" si="4"/>
        <v>1482.0088863759709</v>
      </c>
      <c r="S51" s="355">
        <f t="shared" si="4"/>
        <v>1470.713210219134</v>
      </c>
      <c r="T51" s="355">
        <f t="shared" si="4"/>
        <v>1459.0657929434801</v>
      </c>
      <c r="U51" s="355">
        <f t="shared" si="4"/>
        <v>1447.7789647367979</v>
      </c>
      <c r="V51" s="355">
        <f t="shared" si="4"/>
        <v>1436.0407117437248</v>
      </c>
      <c r="W51" s="355">
        <f t="shared" si="4"/>
        <v>1422.5818623464631</v>
      </c>
      <c r="X51" s="355">
        <f t="shared" si="4"/>
        <v>1406.5494795990792</v>
      </c>
      <c r="Y51" s="355">
        <f t="shared" si="4"/>
        <v>1391.0181778454216</v>
      </c>
      <c r="Z51" s="355">
        <f t="shared" si="4"/>
        <v>1376.3519488518875</v>
      </c>
      <c r="AA51" s="355">
        <f t="shared" si="4"/>
        <v>1362.1625995562147</v>
      </c>
      <c r="AB51" s="355">
        <f t="shared" ref="AB51" si="5">AB40*INDEX(vibofnepr_NORM,$A51,AB$9)*0.01</f>
        <v>1348.45616955426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143.75873843223815</v>
      </c>
      <c r="M52" s="355">
        <f t="shared" si="6"/>
        <v>145.31250208624144</v>
      </c>
      <c r="N52" s="355">
        <f t="shared" si="6"/>
        <v>152.27908542654788</v>
      </c>
      <c r="O52" s="355">
        <f t="shared" si="6"/>
        <v>155.09674188248056</v>
      </c>
      <c r="P52" s="392">
        <f t="shared" si="6"/>
        <v>157.5182901749404</v>
      </c>
      <c r="Q52" s="355">
        <f t="shared" si="6"/>
        <v>164.78828963835116</v>
      </c>
      <c r="R52" s="355">
        <f t="shared" si="6"/>
        <v>166.49937771505947</v>
      </c>
      <c r="S52" s="355">
        <f t="shared" si="6"/>
        <v>168.71943571309419</v>
      </c>
      <c r="T52" s="355">
        <f t="shared" si="6"/>
        <v>171.13790892538998</v>
      </c>
      <c r="U52" s="355">
        <f t="shared" si="6"/>
        <v>173.95467799949915</v>
      </c>
      <c r="V52" s="355">
        <f t="shared" si="6"/>
        <v>176.98597892941896</v>
      </c>
      <c r="W52" s="355">
        <f t="shared" si="6"/>
        <v>180.13557099795469</v>
      </c>
      <c r="X52" s="355">
        <f t="shared" si="6"/>
        <v>183.35300359540111</v>
      </c>
      <c r="Y52" s="355">
        <f t="shared" si="6"/>
        <v>186.52153373275968</v>
      </c>
      <c r="Z52" s="355">
        <f t="shared" si="6"/>
        <v>189.92243225622065</v>
      </c>
      <c r="AA52" s="355">
        <f t="shared" si="6"/>
        <v>193.34593940459675</v>
      </c>
      <c r="AB52" s="355">
        <f t="shared" ref="AB52" si="7">AB41*INDEX(vibofnepr_NORM,$A52,AB$9)*0.01</f>
        <v>196.61541759737713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281.68922395655437</v>
      </c>
      <c r="M53" s="355">
        <f t="shared" si="8"/>
        <v>287.08066581974225</v>
      </c>
      <c r="N53" s="355">
        <f t="shared" si="8"/>
        <v>293.96822516014635</v>
      </c>
      <c r="O53" s="355">
        <f t="shared" si="8"/>
        <v>300.78957365458393</v>
      </c>
      <c r="P53" s="392">
        <f t="shared" si="8"/>
        <v>295.01205507743782</v>
      </c>
      <c r="Q53" s="355">
        <f t="shared" si="8"/>
        <v>294.52776517143189</v>
      </c>
      <c r="R53" s="355">
        <f t="shared" si="8"/>
        <v>295.94587176619541</v>
      </c>
      <c r="S53" s="355">
        <f t="shared" si="8"/>
        <v>298.89111299898076</v>
      </c>
      <c r="T53" s="355">
        <f t="shared" si="8"/>
        <v>302.48649830122451</v>
      </c>
      <c r="U53" s="355">
        <f t="shared" si="8"/>
        <v>306.7651105055117</v>
      </c>
      <c r="V53" s="355">
        <f t="shared" si="8"/>
        <v>311.37761412823323</v>
      </c>
      <c r="W53" s="355">
        <f t="shared" si="8"/>
        <v>316.08011560026301</v>
      </c>
      <c r="X53" s="355">
        <f t="shared" si="8"/>
        <v>320.89415417140458</v>
      </c>
      <c r="Y53" s="355">
        <f t="shared" si="8"/>
        <v>326.01510148034703</v>
      </c>
      <c r="Z53" s="355">
        <f t="shared" si="8"/>
        <v>331.47920321477517</v>
      </c>
      <c r="AA53" s="355">
        <f t="shared" si="8"/>
        <v>337.13173210404409</v>
      </c>
      <c r="AB53" s="355">
        <f t="shared" ref="AB53" si="9">AB42*INDEX(vibofnepr_NORM,$A53,AB$9)*0.01</f>
        <v>342.85186123458743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1598.3073044803336</v>
      </c>
      <c r="M54" s="355">
        <f t="shared" si="10"/>
        <v>1699.5942314355307</v>
      </c>
      <c r="N54" s="355">
        <f t="shared" si="10"/>
        <v>1698.4144478896526</v>
      </c>
      <c r="O54" s="355">
        <f t="shared" si="10"/>
        <v>1702.3572170814059</v>
      </c>
      <c r="P54" s="392">
        <f t="shared" si="10"/>
        <v>1776.5636449105918</v>
      </c>
      <c r="Q54" s="355">
        <f t="shared" si="10"/>
        <v>1784.8472856451654</v>
      </c>
      <c r="R54" s="355">
        <f t="shared" si="10"/>
        <v>1801.2975679937133</v>
      </c>
      <c r="S54" s="355">
        <f t="shared" si="10"/>
        <v>1816.1839463274393</v>
      </c>
      <c r="T54" s="355">
        <f t="shared" si="10"/>
        <v>1804.1569455515364</v>
      </c>
      <c r="U54" s="355">
        <f t="shared" si="10"/>
        <v>1821.0517524129016</v>
      </c>
      <c r="V54" s="355">
        <f t="shared" si="10"/>
        <v>1838.1354578932787</v>
      </c>
      <c r="W54" s="355">
        <f t="shared" si="10"/>
        <v>1828.2670134782236</v>
      </c>
      <c r="X54" s="355">
        <f t="shared" si="10"/>
        <v>1846.328999722251</v>
      </c>
      <c r="Y54" s="355">
        <f t="shared" si="10"/>
        <v>1863.7094119382195</v>
      </c>
      <c r="Z54" s="355">
        <f t="shared" si="10"/>
        <v>1853.9790373358701</v>
      </c>
      <c r="AA54" s="355">
        <f t="shared" si="10"/>
        <v>1872.1930675771769</v>
      </c>
      <c r="AB54" s="355">
        <f t="shared" ref="AB54" si="11">AB43*INDEX(vibofnepr_NORM,$A54,AB$9)*0.01</f>
        <v>1888.8976810039344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1676.6470313536558</v>
      </c>
      <c r="M55" s="355">
        <f t="shared" si="12"/>
        <v>1709.1105610401191</v>
      </c>
      <c r="N55" s="355">
        <f t="shared" si="12"/>
        <v>1733.2994554297181</v>
      </c>
      <c r="O55" s="355">
        <f t="shared" si="12"/>
        <v>1825.7264608754213</v>
      </c>
      <c r="P55" s="392">
        <f t="shared" si="12"/>
        <v>1832.9501880597466</v>
      </c>
      <c r="Q55" s="355">
        <f t="shared" si="12"/>
        <v>1848.8397696086454</v>
      </c>
      <c r="R55" s="355">
        <f t="shared" si="12"/>
        <v>1832.4255175526332</v>
      </c>
      <c r="S55" s="355">
        <f t="shared" si="12"/>
        <v>1819.6053033793755</v>
      </c>
      <c r="T55" s="355">
        <f t="shared" si="12"/>
        <v>1857.7392503455817</v>
      </c>
      <c r="U55" s="355">
        <f t="shared" si="12"/>
        <v>1843.0373250940704</v>
      </c>
      <c r="V55" s="355">
        <f t="shared" si="12"/>
        <v>1832.1496034518511</v>
      </c>
      <c r="W55" s="355">
        <f t="shared" si="12"/>
        <v>1873.8281074173324</v>
      </c>
      <c r="X55" s="355">
        <f t="shared" si="12"/>
        <v>1860.9560206766689</v>
      </c>
      <c r="Y55" s="355">
        <f t="shared" si="12"/>
        <v>1850.906962946201</v>
      </c>
      <c r="Z55" s="355">
        <f t="shared" si="12"/>
        <v>1892.5778933167392</v>
      </c>
      <c r="AA55" s="355">
        <f t="shared" si="12"/>
        <v>1880.1901189884381</v>
      </c>
      <c r="AB55" s="355">
        <f t="shared" ref="AB55" si="13">AB44*INDEX(vibofnepr_NORM,$A55,AB$9)*0.01</f>
        <v>1868.4739231132851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20.492930902194079</v>
      </c>
      <c r="M69" s="76">
        <f t="shared" si="17"/>
        <v>20.686661513110042</v>
      </c>
      <c r="N69" s="76">
        <f t="shared" si="17"/>
        <v>20.859582612986767</v>
      </c>
      <c r="O69" s="76">
        <f t="shared" si="17"/>
        <v>21.025484529179888</v>
      </c>
      <c r="P69" s="444">
        <f t="shared" si="17"/>
        <v>21.537587837432632</v>
      </c>
      <c r="Q69" s="76">
        <f t="shared" si="17"/>
        <v>21.940344890367403</v>
      </c>
      <c r="R69" s="76">
        <f t="shared" si="17"/>
        <v>22.164214539252569</v>
      </c>
      <c r="S69" s="76">
        <f t="shared" si="17"/>
        <v>22.335371519962308</v>
      </c>
      <c r="T69" s="76">
        <f t="shared" si="17"/>
        <v>22.573243993680101</v>
      </c>
      <c r="U69" s="76">
        <f t="shared" si="17"/>
        <v>22.813503268311695</v>
      </c>
      <c r="V69" s="76">
        <f t="shared" si="17"/>
        <v>23.099689609001313</v>
      </c>
      <c r="W69" s="76">
        <f t="shared" si="17"/>
        <v>23.392877967011458</v>
      </c>
      <c r="X69" s="76">
        <f t="shared" si="17"/>
        <v>23.534531656224466</v>
      </c>
      <c r="Y69" s="76">
        <f t="shared" si="17"/>
        <v>23.674661073263572</v>
      </c>
      <c r="Z69" s="76">
        <f t="shared" si="17"/>
        <v>23.772763411983068</v>
      </c>
      <c r="AA69" s="76">
        <f t="shared" si="17"/>
        <v>23.792761146337003</v>
      </c>
      <c r="AB69" s="76">
        <f t="shared" si="17"/>
        <v>23.925495164559241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0.61491009033351052</v>
      </c>
      <c r="M70" s="76">
        <f t="shared" si="19"/>
        <v>0.61307666377484005</v>
      </c>
      <c r="N70" s="76">
        <f t="shared" si="19"/>
        <v>0.61330889442142666</v>
      </c>
      <c r="O70" s="76">
        <f>(O39+рынок!R8)/O61*0.001</f>
        <v>0.68327284089202167</v>
      </c>
      <c r="P70" s="76">
        <f>(P39+рынок!S8)/P61*0.001</f>
        <v>0.67151215341962711</v>
      </c>
      <c r="Q70" s="76">
        <f>(Q39+рынок!T8)/Q61*0.001</f>
        <v>0.6670500819201024</v>
      </c>
      <c r="R70" s="76">
        <f>(R39+рынок!U8)/R61*0.001</f>
        <v>0.66538737189811248</v>
      </c>
      <c r="S70" s="76">
        <f>(S39+рынок!V8)/S61*0.001</f>
        <v>0.67389503410228346</v>
      </c>
      <c r="T70" s="76">
        <f>(T39+рынок!W8)/T61*0.001</f>
        <v>0.67507885360373476</v>
      </c>
      <c r="U70" s="76">
        <f>(U39+рынок!X8)/U61*0.001</f>
        <v>0.68407696413566776</v>
      </c>
      <c r="V70" s="76">
        <f>(V39+рынок!Y8)/V61*0.001</f>
        <v>0.68465542662060253</v>
      </c>
      <c r="W70" s="76">
        <f>(W39+рынок!Z8)/W61*0.001</f>
        <v>0.6860058859439131</v>
      </c>
      <c r="X70" s="76">
        <f>(X39+рынок!AA8)/X61*0.001</f>
        <v>0.71297124827889458</v>
      </c>
      <c r="Y70" s="76">
        <f>(Y39+рынок!AB8)/Y61*0.001</f>
        <v>0.74944438609866049</v>
      </c>
      <c r="Z70" s="76">
        <f>(Z39+рынок!AC8)/Z61*0.001</f>
        <v>0.75098940179485996</v>
      </c>
      <c r="AA70" s="76">
        <f>(AA39+рынок!AD8)/AA61*0.001</f>
        <v>0.74741861145910615</v>
      </c>
      <c r="AB70" s="76">
        <f>(AB39+рынок!AE8)/AB61*0.001</f>
        <v>0.74496180303589699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0.95103293948623724</v>
      </c>
      <c r="M71" s="76">
        <f t="shared" si="21"/>
        <v>0.9436840651520233</v>
      </c>
      <c r="N71" s="76">
        <f t="shared" si="21"/>
        <v>0.93303498464003243</v>
      </c>
      <c r="O71" s="76">
        <f>(O40+рынок!R9)/O62*0.001</f>
        <v>0.94054951176529633</v>
      </c>
      <c r="P71" s="76">
        <f>(P40+рынок!S9)/P62*0.001</f>
        <v>0.92264540796586503</v>
      </c>
      <c r="Q71" s="76">
        <f>(Q40+рынок!T9)/Q62*0.001</f>
        <v>0.90975722552008709</v>
      </c>
      <c r="R71" s="76">
        <f>(R40+рынок!U9)/R62*0.001</f>
        <v>0.89563475764570377</v>
      </c>
      <c r="S71" s="76">
        <f>(S40+рынок!V9)/S62*0.001</f>
        <v>0.88526842631509206</v>
      </c>
      <c r="T71" s="76">
        <f>(T40+рынок!W9)/T62*0.001</f>
        <v>0.87696552729693844</v>
      </c>
      <c r="U71" s="76">
        <f>(U40+рынок!X9)/U62*0.001</f>
        <v>0.8715700626605688</v>
      </c>
      <c r="V71" s="76">
        <f>(V40+рынок!Y9)/V62*0.001</f>
        <v>0.87177850827077275</v>
      </c>
      <c r="W71" s="76">
        <f>(W40+рынок!Z9)/W62*0.001</f>
        <v>0.87850541962969386</v>
      </c>
      <c r="X71" s="76">
        <f>(X40+рынок!AA9)/X62*0.001</f>
        <v>0.88660312023658183</v>
      </c>
      <c r="Y71" s="76">
        <f>(Y40+рынок!AB9)/Y62*0.001</f>
        <v>0.87750124313673261</v>
      </c>
      <c r="Z71" s="76">
        <f>(Z40+рынок!AC9)/Z62*0.001</f>
        <v>0.86917256793297015</v>
      </c>
      <c r="AA71" s="76">
        <f>(AA40+рынок!AD9)/AA62*0.001</f>
        <v>0.86059152277650652</v>
      </c>
      <c r="AB71" s="76">
        <f>(AB40+рынок!AE9)/AB62*0.001</f>
        <v>0.85230595034797241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1.3339389907983581E-2</v>
      </c>
      <c r="M72" s="76">
        <f t="shared" si="23"/>
        <v>1.3593769489547023E-2</v>
      </c>
      <c r="N72" s="76">
        <f t="shared" si="23"/>
        <v>1.4368188012902749E-2</v>
      </c>
      <c r="O72" s="76">
        <f>(O41+рынок!R10)/O$60*0.001</f>
        <v>1.572480213908015E-2</v>
      </c>
      <c r="P72" s="76">
        <f>(P41+рынок!S10)/P$60*0.001</f>
        <v>1.6068252282899289E-2</v>
      </c>
      <c r="Q72" s="76">
        <f>(Q41+рынок!T10)/Q$60*0.001</f>
        <v>1.6915834029619138E-2</v>
      </c>
      <c r="R72" s="76">
        <f>(R41+рынок!U10)/R$60*0.001</f>
        <v>1.7241128699513206E-2</v>
      </c>
      <c r="S72" s="76">
        <f>(S41+рынок!V10)/S$60*0.001</f>
        <v>1.7655287858624635E-2</v>
      </c>
      <c r="T72" s="76">
        <f>(T41+рынок!W10)/T$60*0.001</f>
        <v>1.8126609048366205E-2</v>
      </c>
      <c r="U72" s="76">
        <f>(U41+рынок!X10)/U$60*0.001</f>
        <v>1.8683470195856051E-2</v>
      </c>
      <c r="V72" s="76">
        <f>(V41+рынок!Y10)/V$60*0.001</f>
        <v>1.9316879418331889E-2</v>
      </c>
      <c r="W72" s="76">
        <f>(W41+рынок!Z10)/W$60*0.001</f>
        <v>1.9989980966911024E-2</v>
      </c>
      <c r="X72" s="76">
        <f>(X41+рынок!AA10)/X$60*0.001</f>
        <v>2.055249474105296E-2</v>
      </c>
      <c r="Y72" s="76">
        <f>(Y41+рынок!AB10)/Y$60*0.001</f>
        <v>2.1088756579528425E-2</v>
      </c>
      <c r="Z72" s="76">
        <f>(Z41+рынок!AC10)/Z$60*0.001</f>
        <v>2.1665046036523632E-2</v>
      </c>
      <c r="AA72" s="76">
        <f>(AA41+рынок!AD10)/AA$60*0.001</f>
        <v>2.2134652799188748E-2</v>
      </c>
      <c r="AB72" s="76">
        <f>(AB41+рынок!AE10)/AB$60*0.001</f>
        <v>2.2619692751027119E-2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2.6137975556908121E-2</v>
      </c>
      <c r="M73" s="453">
        <f t="shared" si="25"/>
        <v>2.6855971372257838E-2</v>
      </c>
      <c r="N73" s="452">
        <f t="shared" si="25"/>
        <v>2.7737169008397188E-2</v>
      </c>
      <c r="O73" s="453">
        <f>(O42+рынок!R11)/O$60*0.001</f>
        <v>3.2458839318551536E-2</v>
      </c>
      <c r="P73" s="76">
        <f>(P42+рынок!S11)/P$60*0.001</f>
        <v>3.2172649332450065E-2</v>
      </c>
      <c r="Q73" s="76">
        <f>(Q42+рынок!T11)/Q$60*0.001</f>
        <v>3.2437981370968254E-2</v>
      </c>
      <c r="R73" s="76">
        <f>(R42+рынок!U11)/R$60*0.001</f>
        <v>3.2902503909831536E-2</v>
      </c>
      <c r="S73" s="76">
        <f>(S42+рынок!V11)/S$60*0.001</f>
        <v>3.3583520717443541E-2</v>
      </c>
      <c r="T73" s="76">
        <f>(T42+рынок!W11)/T$60*0.001</f>
        <v>3.439354651758858E-2</v>
      </c>
      <c r="U73" s="76">
        <f>(U42+рынок!X11)/U$60*0.001</f>
        <v>3.5351627579331905E-2</v>
      </c>
      <c r="V73" s="76">
        <f>(V42+рынок!Y11)/V$60*0.001</f>
        <v>3.643971967193995E-2</v>
      </c>
      <c r="W73" s="76">
        <f>(W42+рынок!Z11)/W$60*0.001</f>
        <v>3.7580720581558681E-2</v>
      </c>
      <c r="X73" s="76">
        <f>(X42+рынок!AA11)/X$60*0.001</f>
        <v>3.8504789636588106E-2</v>
      </c>
      <c r="Y73" s="76">
        <f>(Y42+рынок!AB11)/Y$60*0.001</f>
        <v>3.9417364148994383E-2</v>
      </c>
      <c r="Z73" s="76">
        <f>(Z42+рынок!AC11)/Z$60*0.001</f>
        <v>4.0389828582751898E-2</v>
      </c>
      <c r="AA73" s="76">
        <f>(AA42+рынок!AD11)/AA$60*0.001</f>
        <v>4.1175463804853193E-2</v>
      </c>
      <c r="AB73" s="76">
        <f>(AB42+рынок!AE11)/AB$60*0.001</f>
        <v>4.2026181867828076E-2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0.14830711899500268</v>
      </c>
      <c r="M74" s="76">
        <f t="shared" si="27"/>
        <v>0.15899452473942347</v>
      </c>
      <c r="N74" s="76">
        <f t="shared" si="27"/>
        <v>0.16025272310214819</v>
      </c>
      <c r="O74" s="76">
        <f>(O43+рынок!R12)/O$60*0.001</f>
        <v>0.16690499280239468</v>
      </c>
      <c r="P74" s="76">
        <f>(P43+рынок!S12)/P$60*0.001</f>
        <v>0.17573638679241899</v>
      </c>
      <c r="Q74" s="76">
        <f>(Q43+рынок!T12)/Q$60*0.001</f>
        <v>0.17857224278280762</v>
      </c>
      <c r="R74" s="76">
        <f>(R43+рынок!U12)/R$60*0.001</f>
        <v>0.18230441992866184</v>
      </c>
      <c r="S74" s="76">
        <f>(S43+рынок!V12)/S$60*0.001</f>
        <v>0.18625761530219337</v>
      </c>
      <c r="T74" s="76">
        <f>(T43+рынок!W12)/T$60*0.001</f>
        <v>0.18782536746838971</v>
      </c>
      <c r="U74" s="76">
        <f>(U43+рынок!X12)/U$60*0.001</f>
        <v>0.19270360020249278</v>
      </c>
      <c r="V74" s="76">
        <f>(V43+рынок!Y12)/V$60*0.001</f>
        <v>0.19809977253571717</v>
      </c>
      <c r="W74" s="76">
        <f>(W43+рынок!Z12)/W$60*0.001</f>
        <v>0.20081139737933829</v>
      </c>
      <c r="X74" s="76">
        <f>(X43+рынок!AA12)/X$60*0.001</f>
        <v>0.20521917259008246</v>
      </c>
      <c r="Y74" s="76">
        <f>(Y43+рынок!AB12)/Y$60*0.001</f>
        <v>0.20929264310797771</v>
      </c>
      <c r="Z74" s="76">
        <f>(Z43+рынок!AC12)/Z$60*0.001</f>
        <v>0.21044617831926221</v>
      </c>
      <c r="AA74" s="76">
        <f>(AA43+рынок!AD12)/AA$60*0.001</f>
        <v>0.21356747528088457</v>
      </c>
      <c r="AB74" s="76">
        <f>(AB43+рынок!AE12)/AB$60*0.001</f>
        <v>0.21679964009751851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0.15557627128059229</v>
      </c>
      <c r="M75" s="76">
        <f t="shared" si="29"/>
        <v>0.1598847632885784</v>
      </c>
      <c r="N75" s="76">
        <f t="shared" si="29"/>
        <v>0.16354427391336557</v>
      </c>
      <c r="O75" s="76">
        <f>(O44+рынок!R13)/O$60*0.001</f>
        <v>0.1786554181989766</v>
      </c>
      <c r="P75" s="76">
        <f>(P44+рынок!S13)/P$60*0.001</f>
        <v>0.18116439111556193</v>
      </c>
      <c r="Q75" s="76">
        <f>(Q44+рынок!T13)/Q$60*0.001</f>
        <v>0.18480689025133892</v>
      </c>
      <c r="R75" s="76">
        <f>(R44+рынок!U13)/R$60*0.001</f>
        <v>0.18537458563373888</v>
      </c>
      <c r="S75" s="76">
        <f>(S44+рынок!V13)/S$60*0.001</f>
        <v>0.18659980130872997</v>
      </c>
      <c r="T75" s="76">
        <f>(T44+рынок!W13)/T$60*0.001</f>
        <v>0.1932673334787964</v>
      </c>
      <c r="U75" s="76">
        <f>(U44+рынок!X13)/U$60*0.001</f>
        <v>0.19497486989866283</v>
      </c>
      <c r="V75" s="76">
        <f>(V44+рынок!Y13)/V$60*0.001</f>
        <v>0.19746954659839094</v>
      </c>
      <c r="W75" s="76">
        <f>(W44+рынок!Z13)/W$60*0.001</f>
        <v>0.20570190501376859</v>
      </c>
      <c r="X75" s="76">
        <f>(X44+рынок!AA13)/X$60*0.001</f>
        <v>0.20680906617208439</v>
      </c>
      <c r="Y75" s="76">
        <f>(Y44+рынок!AB13)/Y$60*0.001</f>
        <v>0.20788578058138224</v>
      </c>
      <c r="Z75" s="76">
        <f>(Z44+рынок!AC13)/Z$60*0.001</f>
        <v>0.21473494009491434</v>
      </c>
      <c r="AA75" s="76">
        <f>(AA44+рынок!AD13)/AA$60*0.001</f>
        <v>0.21446100057823217</v>
      </c>
      <c r="AB75" s="76">
        <f>(AB44+рынок!AE13)/AB$60*0.001</f>
        <v>0.21450225450801916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787282.39228973165</v>
      </c>
      <c r="M81" s="353">
        <f t="shared" si="31"/>
        <v>1047215.1125562533</v>
      </c>
      <c r="N81" s="353">
        <f t="shared" si="31"/>
        <v>1314623.9132512219</v>
      </c>
      <c r="O81" s="353">
        <f t="shared" si="31"/>
        <v>1573278.0859635305</v>
      </c>
      <c r="P81" s="395">
        <f t="shared" si="31"/>
        <v>1463932.8155819138</v>
      </c>
      <c r="Q81" s="353">
        <f t="shared" si="31"/>
        <v>1491557.8065842995</v>
      </c>
      <c r="R81" s="353">
        <f t="shared" si="31"/>
        <v>1663427.5440003253</v>
      </c>
      <c r="S81" s="353">
        <f t="shared" si="31"/>
        <v>1884446.7341440273</v>
      </c>
      <c r="T81" s="353">
        <f t="shared" si="31"/>
        <v>2023839.5953112016</v>
      </c>
      <c r="U81" s="353">
        <f t="shared" si="31"/>
        <v>2144817.1667933064</v>
      </c>
      <c r="V81" s="353">
        <f t="shared" si="31"/>
        <v>2250187.0671418831</v>
      </c>
      <c r="W81" s="353">
        <f t="shared" si="31"/>
        <v>2513947.1283003176</v>
      </c>
      <c r="X81" s="353">
        <f t="shared" si="31"/>
        <v>2805385.5763342846</v>
      </c>
      <c r="Y81" s="353">
        <f t="shared" si="31"/>
        <v>3054335.4273321414</v>
      </c>
      <c r="Z81" s="353">
        <f t="shared" si="31"/>
        <v>3472156.4896289711</v>
      </c>
      <c r="AA81" s="353">
        <f t="shared" si="31"/>
        <v>3810423.9862880995</v>
      </c>
      <c r="AB81" s="353">
        <f t="shared" si="31"/>
        <v>3834932.4507197649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707899.4132897316</v>
      </c>
      <c r="M83" s="102">
        <f t="shared" si="32"/>
        <v>995616.17620625335</v>
      </c>
      <c r="N83" s="102">
        <f t="shared" si="32"/>
        <v>1273344.764171222</v>
      </c>
      <c r="O83" s="102">
        <f t="shared" si="32"/>
        <v>1214572.7717894779</v>
      </c>
      <c r="P83" s="397">
        <f t="shared" si="32"/>
        <v>1233817.9107696856</v>
      </c>
      <c r="Q83" s="102">
        <f t="shared" si="32"/>
        <v>1323636.5120505213</v>
      </c>
      <c r="R83" s="102">
        <f t="shared" si="32"/>
        <v>1584638.4181490201</v>
      </c>
      <c r="S83" s="102">
        <f t="shared" si="32"/>
        <v>1766459.8381951114</v>
      </c>
      <c r="T83" s="102">
        <f t="shared" si="32"/>
        <v>1949595.3589687035</v>
      </c>
      <c r="U83" s="102">
        <f t="shared" si="32"/>
        <v>2077455.6648018935</v>
      </c>
      <c r="V83" s="102">
        <f t="shared" si="32"/>
        <v>2188195.4690989978</v>
      </c>
      <c r="W83" s="102">
        <f t="shared" si="32"/>
        <v>2448605.3655236736</v>
      </c>
      <c r="X83" s="102">
        <f t="shared" si="32"/>
        <v>2710586.8462215466</v>
      </c>
      <c r="Y83" s="102">
        <f t="shared" si="32"/>
        <v>3002768.4591992358</v>
      </c>
      <c r="Z83" s="102">
        <f t="shared" si="32"/>
        <v>3376811.5767888809</v>
      </c>
      <c r="AA83" s="102">
        <f t="shared" si="32"/>
        <v>3640657.193253269</v>
      </c>
      <c r="AB83" s="102">
        <f t="shared" ref="AB83" si="33">MAX(AB81-AB82,0)</f>
        <v>3834932.4507197649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4636.6628801712413</v>
      </c>
      <c r="M87" s="353">
        <f t="shared" si="35"/>
        <v>5323.0104786228821</v>
      </c>
      <c r="N87" s="353">
        <f t="shared" si="35"/>
        <v>5836.8517007769797</v>
      </c>
      <c r="O87" s="353">
        <f>MAX(INDEX(INDPLAN_2030,$A87,O$9-8)*P$61*1000-O39-рынок!R8+O50,0)</f>
        <v>240.41046727174898</v>
      </c>
      <c r="P87" s="353">
        <f>MAX(INDEX(INDPLAN_2030,$A87,P$9-8)*Q$61*1000-P39-рынок!S8+P50,0)</f>
        <v>1789.2544673348493</v>
      </c>
      <c r="Q87" s="353">
        <f>MAX(INDEX(INDPLAN_2030,$A87,Q$9-8)*R$61*1000-Q39-рынок!T8+Q50,0)</f>
        <v>2801.7748827580317</v>
      </c>
      <c r="R87" s="353">
        <f>MAX(INDEX(INDPLAN_2030,$A87,R$9-8)*S$61*1000-R39-рынок!U8+R50,0)</f>
        <v>2861.7027804371837</v>
      </c>
      <c r="S87" s="353">
        <f>MAX(INDEX(INDPLAN_2030,$A87,S$9-8)*T$61*1000-S39-рынок!V8+S50,0)</f>
        <v>3468.8127658014323</v>
      </c>
      <c r="T87" s="353">
        <f>MAX(INDEX(INDPLAN_2030,$A87,T$9-8)*U$61*1000-T39-рынок!W8+T50,0)</f>
        <v>3453.4232986939028</v>
      </c>
      <c r="U87" s="353">
        <f>MAX(INDEX(INDPLAN_2030,$A87,U$9-8)*V$61*1000-U39-рынок!X8+U50,0)</f>
        <v>4136.1043802142094</v>
      </c>
      <c r="V87" s="353">
        <f>MAX(INDEX(INDPLAN_2030,$A87,V$9-8)*W$61*1000-V39-рынок!Y8+V50,0)</f>
        <v>4820.7246988958595</v>
      </c>
      <c r="W87" s="353">
        <f>MAX(INDEX(INDPLAN_2030,$A87,W$9-8)*X$61*1000-W39-рынок!Z8+W50,0)</f>
        <v>3196.9889477819434</v>
      </c>
      <c r="X87" s="353">
        <f>MAX(INDEX(INDPLAN_2030,$A87,X$9-8)*Y$61*1000-X39-рынок!AA8+X50,0)</f>
        <v>837.977812730511</v>
      </c>
      <c r="Y87" s="353">
        <f>MAX(INDEX(INDPLAN_2030,$A87,Y$9-8)*Z$61*1000-Y39-рынок!AB8+Y50,0)</f>
        <v>1332.9067472024735</v>
      </c>
      <c r="Z87" s="353">
        <f>MAX(INDEX(INDPLAN_2030,$A87,Z$9-8)*AA$61*1000-Z39-рынок!AC8+Z50,0)</f>
        <v>2268.2097753049102</v>
      </c>
      <c r="AA87" s="353">
        <f>MAX(INDEX(INDPLAN_2030,$A87,AA$9-8)*AB$61*1000-AA39-рынок!AD8+AA50,0)</f>
        <v>3071.1907473467613</v>
      </c>
      <c r="AB87" s="353">
        <f>MAX(INDEX(INDPLAN_2030,$A87,AB$9-8)*AC$61*1000-AB39-рынок!AE8+AB50,0)</f>
        <v>1568.4196346488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10273.729941933627</v>
      </c>
      <c r="M88" s="353">
        <f t="shared" si="37"/>
        <v>11667.810504292085</v>
      </c>
      <c r="N88" s="353">
        <f t="shared" si="37"/>
        <v>13559.540725872737</v>
      </c>
      <c r="O88" s="353">
        <f>MAX(INDEX(INDPLAN_2030,$A88,O$9-8)*P$62*1000-O40-рынок!R9+O51,0)</f>
        <v>13650.744343641647</v>
      </c>
      <c r="P88" s="353">
        <f>MAX(INDEX(INDPLAN_2030,$A88,P$9-8)*Q$62*1000-P40-рынок!S9+P51,0)</f>
        <v>16328.15526580388</v>
      </c>
      <c r="Q88" s="353">
        <f>MAX(INDEX(INDPLAN_2030,$A88,Q$9-8)*R$62*1000-Q40-рынок!T9+Q51,0)</f>
        <v>17930.943265537146</v>
      </c>
      <c r="R88" s="353">
        <f>MAX(INDEX(INDPLAN_2030,$A88,R$9-8)*S$62*1000-R40-рынок!U9+R51,0)</f>
        <v>19726.334119367137</v>
      </c>
      <c r="S88" s="353">
        <f>MAX(INDEX(INDPLAN_2030,$A88,S$9-8)*T$62*1000-S40-рынок!V9+S51,0)</f>
        <v>21114.829370423409</v>
      </c>
      <c r="T88" s="353">
        <f>MAX(INDEX(INDPLAN_2030,$A88,T$9-8)*U$62*1000-T40-рынок!W9+T51,0)</f>
        <v>22016.966137070784</v>
      </c>
      <c r="U88" s="353">
        <f>MAX(INDEX(INDPLAN_2030,$A88,U$9-8)*V$62*1000-U40-рынок!X9+U51,0)</f>
        <v>21741.260566409906</v>
      </c>
      <c r="V88" s="353">
        <f>MAX(INDEX(INDPLAN_2030,$A88,V$9-8)*W$62*1000-V40-рынок!Y9+V51,0)</f>
        <v>20080.113978040579</v>
      </c>
      <c r="W88" s="353">
        <f>MAX(INDEX(INDPLAN_2030,$A88,W$9-8)*X$62*1000-W40-рынок!Z9+W51,0)</f>
        <v>18092.150331909063</v>
      </c>
      <c r="X88" s="353">
        <f>MAX(INDEX(INDPLAN_2030,$A88,X$9-8)*Y$62*1000-X40-рынок!AA9+X51,0)</f>
        <v>19580.758680874715</v>
      </c>
      <c r="Y88" s="353">
        <f>MAX(INDEX(INDPLAN_2030,$A88,Y$9-8)*Z$62*1000-Y40-рынок!AB9+Y51,0)</f>
        <v>20972.669764204315</v>
      </c>
      <c r="Z88" s="353">
        <f>MAX(INDEX(INDPLAN_2030,$A88,Z$9-8)*AA$62*1000-Z40-рынок!AC9+Z51,0)</f>
        <v>22377.868505969655</v>
      </c>
      <c r="AA88" s="353">
        <f>MAX(INDEX(INDPLAN_2030,$A88,AA$9-8)*AB$62*1000-AA40-рынок!AD9+AA51,0)</f>
        <v>23734.809127983382</v>
      </c>
      <c r="AB88" s="353">
        <f>MAX(INDEX(INDPLAN_2030,$A88,AB$9-8)*AC$62*1000-AB40-рынок!AE9+AB51,0)</f>
        <v>25141.967568495933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1047.7820716790125</v>
      </c>
      <c r="M89" s="353">
        <f t="shared" si="39"/>
        <v>1873.1780581679802</v>
      </c>
      <c r="N89" s="353">
        <f t="shared" si="39"/>
        <v>2130.5918251247022</v>
      </c>
      <c r="O89" s="353">
        <f>MAX(INDEX(INDPLAN_2030,$A89,O$9-8)*P$60*1000-O41-рынок!R10+O52,0)</f>
        <v>1757.3455653991316</v>
      </c>
      <c r="P89" s="353">
        <f>MAX(INDEX(INDPLAN_2030,$A89,P$9-8)*Q$60*1000-P41-рынок!S10+P52,0)</f>
        <v>2435.9948138573718</v>
      </c>
      <c r="Q89" s="353">
        <f>MAX(INDEX(INDPLAN_2030,$A89,Q$9-8)*R$60*1000-Q41-рынок!T10+Q52,0)</f>
        <v>2602.9369728620595</v>
      </c>
      <c r="R89" s="353">
        <f>MAX(INDEX(INDPLAN_2030,$A89,R$9-8)*S$60*1000-R41-рынок!U10+R52,0)</f>
        <v>3259.4234532679357</v>
      </c>
      <c r="S89" s="353">
        <f>MAX(INDEX(INDPLAN_2030,$A89,S$9-8)*T$60*1000-S41-рынок!V10+S52,0)</f>
        <v>3806.8350691095598</v>
      </c>
      <c r="T89" s="353">
        <f>MAX(INDEX(INDPLAN_2030,$A89,T$9-8)*U$60*1000-T41-рынок!W10+T52,0)</f>
        <v>4268.2550175158012</v>
      </c>
      <c r="U89" s="353">
        <f>MAX(INDEX(INDPLAN_2030,$A89,U$9-8)*V$60*1000-U41-рынок!X10+U52,0)</f>
        <v>4615.5196852288755</v>
      </c>
      <c r="V89" s="353">
        <f>MAX(INDEX(INDPLAN_2030,$A89,V$9-8)*W$60*1000-V41-рынок!Y10+V52,0)</f>
        <v>4901.2800800301738</v>
      </c>
      <c r="W89" s="353">
        <f>MAX(INDEX(INDPLAN_2030,$A89,W$9-8)*X$60*1000-W41-рынок!Z10+W52,0)</f>
        <v>5303.8330620731676</v>
      </c>
      <c r="X89" s="353">
        <f>MAX(INDEX(INDPLAN_2030,$A89,X$9-8)*Y$60*1000-X41-рынок!AA10+X52,0)</f>
        <v>5716.5872535913777</v>
      </c>
      <c r="Y89" s="353">
        <f>MAX(INDEX(INDPLAN_2030,$A89,Y$9-8)*Z$60*1000-Y41-рынок!AB10+Y52,0)</f>
        <v>6111.047164008949</v>
      </c>
      <c r="Z89" s="353">
        <f>MAX(INDEX(INDPLAN_2030,$A89,Z$9-8)*AA$60*1000-Z41-рынок!AC10+Z52,0)</f>
        <v>6604.2633523261229</v>
      </c>
      <c r="AA89" s="353">
        <f>MAX(INDEX(INDPLAN_2030,$A89,AA$9-8)*AB$60*1000-AA41-рынок!AD10+AA52,0)</f>
        <v>7052.8316841306641</v>
      </c>
      <c r="AB89" s="353">
        <f>MAX(INDEX(INDPLAN_2030,$A89,AB$9-8)*AC$60*1000-AB41-рынок!AE10+AB52,0)</f>
        <v>6757.7085619342633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1886.5582400658179</v>
      </c>
      <c r="M90" s="353">
        <f t="shared" si="41"/>
        <v>2663.3512014925786</v>
      </c>
      <c r="N90" s="353">
        <f t="shared" si="41"/>
        <v>3240.64206796904</v>
      </c>
      <c r="O90" s="353">
        <f>MAX(INDEX(INDPLAN_2030,$A90,O$9-8)*P$60*1000-O42-рынок!R11+O53,0)</f>
        <v>0</v>
      </c>
      <c r="P90" s="353">
        <f>MAX(INDEX(INDPLAN_2030,$A90,P$9-8)*Q$60*1000-P42-рынок!S11+P53,0)</f>
        <v>1523.8967767454237</v>
      </c>
      <c r="Q90" s="353">
        <f>MAX(INDEX(INDPLAN_2030,$A90,Q$9-8)*R$60*1000-Q42-рынок!T11+Q53,0)</f>
        <v>2724.6874244988312</v>
      </c>
      <c r="R90" s="353">
        <f>MAX(INDEX(INDPLAN_2030,$A90,R$9-8)*S$60*1000-R42-рынок!U11+R53,0)</f>
        <v>3642.95877161724</v>
      </c>
      <c r="S90" s="353">
        <f>MAX(INDEX(INDPLAN_2030,$A90,S$9-8)*T$60*1000-S42-рынок!V11+S53,0)</f>
        <v>4320.9400907479667</v>
      </c>
      <c r="T90" s="353">
        <f>MAX(INDEX(INDPLAN_2030,$A90,T$9-8)*U$60*1000-T42-рынок!W11+T53,0)</f>
        <v>4833.0334692140732</v>
      </c>
      <c r="U90" s="353">
        <f>MAX(INDEX(INDPLAN_2030,$A90,U$9-8)*V$60*1000-U42-рынок!X11+U53,0)</f>
        <v>5162.5682423807011</v>
      </c>
      <c r="V90" s="353">
        <f>MAX(INDEX(INDPLAN_2030,$A90,V$9-8)*W$60*1000-V42-рынок!Y11+V53,0)</f>
        <v>5404.6942742003821</v>
      </c>
      <c r="W90" s="353">
        <f>MAX(INDEX(INDPLAN_2030,$A90,W$9-8)*X$60*1000-W42-рынок!Z11+W53,0)</f>
        <v>5871.6047005409382</v>
      </c>
      <c r="X90" s="353">
        <f>MAX(INDEX(INDPLAN_2030,$A90,X$9-8)*Y$60*1000-X42-рынок!AA11+X53,0)</f>
        <v>6365.7229826279981</v>
      </c>
      <c r="Y90" s="353">
        <f>MAX(INDEX(INDPLAN_2030,$A90,Y$9-8)*Z$60*1000-Y42-рынок!AB11+Y53,0)</f>
        <v>6798.5666670719284</v>
      </c>
      <c r="Z90" s="353">
        <f>MAX(INDEX(INDPLAN_2030,$A90,Z$9-8)*AA$60*1000-Z42-рынок!AC11+Z53,0)</f>
        <v>7409.1923022674864</v>
      </c>
      <c r="AA90" s="353">
        <f>MAX(INDEX(INDPLAN_2030,$A90,AA$9-8)*AB$60*1000-AA42-рынок!AD11+AA53,0)</f>
        <v>7935.0916267604389</v>
      </c>
      <c r="AB90" s="353">
        <f>MAX(INDEX(INDPLAN_2030,$A90,AB$9-8)*AC$60*1000-AB42-рынок!AE11+AB53,0)</f>
        <v>7431.5761807354302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17675.035091741058</v>
      </c>
      <c r="M91" s="353">
        <f t="shared" si="43"/>
        <v>15715.058440823628</v>
      </c>
      <c r="N91" s="353">
        <f t="shared" si="43"/>
        <v>23589.611335394951</v>
      </c>
      <c r="O91" s="353">
        <f>MAX(INDEX(INDPLAN_2030,$A91,O$9-8)*P$60*1000-O43-рынок!R12+O54,0)</f>
        <v>25551.133391293719</v>
      </c>
      <c r="P91" s="353">
        <f>MAX(INDEX(INDPLAN_2030,$A91,P$9-8)*Q$60*1000-P43-рынок!S12+P54,0)</f>
        <v>25194.729242086712</v>
      </c>
      <c r="Q91" s="353">
        <f>MAX(INDEX(INDPLAN_2030,$A91,Q$9-8)*R$60*1000-Q43-рынок!T12+Q54,0)</f>
        <v>31115.767250540401</v>
      </c>
      <c r="R91" s="353">
        <f>MAX(INDEX(INDPLAN_2030,$A91,R$9-8)*S$60*1000-R43-рынок!U12+R54,0)</f>
        <v>35668.72079803409</v>
      </c>
      <c r="S91" s="353">
        <f>MAX(INDEX(INDPLAN_2030,$A91,S$9-8)*T$60*1000-S43-рынок!V12+S54,0)</f>
        <v>39846.038866524694</v>
      </c>
      <c r="T91" s="353">
        <f>MAX(INDEX(INDPLAN_2030,$A91,T$9-8)*U$60*1000-T43-рынок!W12+T54,0)</f>
        <v>46082.249171103766</v>
      </c>
      <c r="U91" s="353">
        <f>MAX(INDEX(INDPLAN_2030,$A91,U$9-8)*V$60*1000-U43-рынок!X12+U54,0)</f>
        <v>48768.623724449775</v>
      </c>
      <c r="V91" s="353">
        <f>MAX(INDEX(INDPLAN_2030,$A91,V$9-8)*W$60*1000-V43-рынок!Y12+V54,0)</f>
        <v>51110.823619978823</v>
      </c>
      <c r="W91" s="353">
        <f>MAX(INDEX(INDPLAN_2030,$A91,W$9-8)*X$60*1000-W43-рынок!Z12+W54,0)</f>
        <v>57519.515258629261</v>
      </c>
      <c r="X91" s="353">
        <f>MAX(INDEX(INDPLAN_2030,$A91,X$9-8)*Y$60*1000-X43-рынок!AA12+X54,0)</f>
        <v>61394.396099199323</v>
      </c>
      <c r="Y91" s="353">
        <f>MAX(INDEX(INDPLAN_2030,$A91,Y$9-8)*Z$60*1000-Y43-рынок!AB12+Y54,0)</f>
        <v>65154.463007207953</v>
      </c>
      <c r="Z91" s="353">
        <f>MAX(INDEX(INDPLAN_2030,$A91,Z$9-8)*AA$60*1000-Z43-рынок!AC12+Z54,0)</f>
        <v>72871.09502058808</v>
      </c>
      <c r="AA91" s="353">
        <f>MAX(INDEX(INDPLAN_2030,$A91,AA$9-8)*AB$60*1000-AA43-рынок!AD12+AA54,0)</f>
        <v>77429.302691185483</v>
      </c>
      <c r="AB91" s="353">
        <f>MAX(INDEX(INDPLAN_2030,$A91,AB$9-8)*AC$60*1000-AB43-рынок!AE12+AB54,0)</f>
        <v>75854.017634309974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15107.021543046882</v>
      </c>
      <c r="M92" s="353">
        <f t="shared" si="45"/>
        <v>19573.370927616408</v>
      </c>
      <c r="N92" s="353">
        <f t="shared" si="45"/>
        <v>24551.806147752039</v>
      </c>
      <c r="O92" s="353">
        <f>MAX(INDEX(INDPLAN_2030,$A92,O$9-8)*P$60*1000-O44-рынок!R13+O55,0)</f>
        <v>17370.597549803875</v>
      </c>
      <c r="P92" s="353">
        <f>MAX(INDEX(INDPLAN_2030,$A92,P$9-8)*Q$60*1000-P44-рынок!S13+P55,0.1)</f>
        <v>23265.241499732139</v>
      </c>
      <c r="Q92" s="353">
        <f>MAX(INDEX(INDPLAN_2030,$A92,Q$9-8)*R$60*1000-Q44-рынок!T13+Q55,0.1)</f>
        <v>28060.727514626473</v>
      </c>
      <c r="R92" s="353">
        <f>MAX(INDEX(INDPLAN_2030,$A92,R$9-8)*S$60*1000-R44-рынок!U13+R55,0.1)</f>
        <v>35498.39046817163</v>
      </c>
      <c r="S92" s="353">
        <f>MAX(INDEX(INDPLAN_2030,$A92,S$9-8)*T$60*1000-S44-рынок!V13+S55,0.1)</f>
        <v>42055.734636030036</v>
      </c>
      <c r="T92" s="353">
        <f>MAX(INDEX(INDPLAN_2030,$A92,T$9-8)*U$60*1000-T44-рынок!W13+T55,0.1)</f>
        <v>42969.804584728561</v>
      </c>
      <c r="U92" s="353">
        <f>MAX(INDEX(INDPLAN_2030,$A92,U$9-8)*V$60*1000-U44-рынок!X13+U55,0.1)</f>
        <v>48435.771734896422</v>
      </c>
      <c r="V92" s="353">
        <f>MAX(INDEX(INDPLAN_2030,$A92,V$9-8)*W$60*1000-V44-рынок!Y13+V55,0.1)</f>
        <v>53210.460415562571</v>
      </c>
      <c r="W92" s="353">
        <f>MAX(INDEX(INDPLAN_2030,$A92,W$9-8)*X$60*1000-W44-рынок!Z13+W55,0.1)</f>
        <v>54199.555193951644</v>
      </c>
      <c r="X92" s="353">
        <f>MAX(INDEX(INDPLAN_2030,$A92,X$9-8)*Y$60*1000-X44-рынок!AA13+X55,0.1)</f>
        <v>60829.556318829607</v>
      </c>
      <c r="Y92" s="353">
        <f>MAX(INDEX(INDPLAN_2030,$A92,Y$9-8)*Z$60*1000-Y44-рынок!AB13+Y55,0.1)</f>
        <v>67004.258398594233</v>
      </c>
      <c r="Z92" s="353">
        <f>MAX(INDEX(INDPLAN_2030,$A92,Z$9-8)*AA$60*1000-Z44-рынок!AC13+Z55,0.1)</f>
        <v>69339.367102011485</v>
      </c>
      <c r="AA92" s="353">
        <f>MAX(INDEX(INDPLAN_2030,$A92,AA$9-8)*AB$60*1000-AA44-рынок!AD13+AA55,0.1)</f>
        <v>76637.594601470628</v>
      </c>
      <c r="AB92" s="353">
        <f>MAX(INDEX(INDPLAN_2030,$A92,AB$9-8)*AC$60*1000-AB44-рынок!AE13+AB55,0.1)</f>
        <v>77875.96966548427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75875370.167877704</v>
      </c>
      <c r="M99" s="76">
        <f t="shared" si="46"/>
        <v>124855326.98713212</v>
      </c>
      <c r="N99" s="76">
        <f t="shared" si="46"/>
        <v>188427005.52980766</v>
      </c>
      <c r="O99" s="76">
        <f t="shared" si="46"/>
        <v>206689550.50486973</v>
      </c>
      <c r="P99" s="390">
        <f t="shared" si="46"/>
        <v>237259982.35322857</v>
      </c>
      <c r="Q99" s="76">
        <f t="shared" si="46"/>
        <v>282530371.58276272</v>
      </c>
      <c r="R99" s="76">
        <f t="shared" si="46"/>
        <v>372065385.57283556</v>
      </c>
      <c r="S99" s="76">
        <f t="shared" si="46"/>
        <v>456231786.75749141</v>
      </c>
      <c r="T99" s="76">
        <f t="shared" si="46"/>
        <v>543813532.14576328</v>
      </c>
      <c r="U99" s="76">
        <f t="shared" si="46"/>
        <v>631631513.97181964</v>
      </c>
      <c r="V99" s="76">
        <f t="shared" si="46"/>
        <v>731831039.51322317</v>
      </c>
      <c r="W99" s="76">
        <f t="shared" si="46"/>
        <v>909005449.10132504</v>
      </c>
      <c r="X99" s="76">
        <f t="shared" si="46"/>
        <v>1086762819.367944</v>
      </c>
      <c r="Y99" s="76">
        <f t="shared" si="46"/>
        <v>1288181531.4863741</v>
      </c>
      <c r="Z99" s="76">
        <f t="shared" si="46"/>
        <v>1550050432.9151843</v>
      </c>
      <c r="AA99" s="76">
        <f t="shared" si="46"/>
        <v>1788144312.8475692</v>
      </c>
      <c r="AB99" s="76">
        <f t="shared" ref="AB99" si="47">AB83*INDEX(KumIndPPP,NscenInfl,AB$97)*INDEX(NeobhBaKVLEdMosh,$A99,AB$97)</f>
        <v>2015414016.7715418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3882619.4108140445</v>
      </c>
      <c r="M100" s="76">
        <f t="shared" si="48"/>
        <v>5215098.1170277009</v>
      </c>
      <c r="N100" s="76">
        <f t="shared" si="48"/>
        <v>6747856.3558869995</v>
      </c>
      <c r="O100" s="76">
        <f t="shared" si="48"/>
        <v>319623.26442066516</v>
      </c>
      <c r="P100" s="390">
        <f t="shared" si="48"/>
        <v>2688038.9903452001</v>
      </c>
      <c r="Q100" s="76">
        <f t="shared" si="48"/>
        <v>4672181.1199097279</v>
      </c>
      <c r="R100" s="76">
        <f t="shared" si="48"/>
        <v>5249327.1897809114</v>
      </c>
      <c r="S100" s="76">
        <f t="shared" si="48"/>
        <v>6999268.6247796426</v>
      </c>
      <c r="T100" s="76">
        <f t="shared" si="48"/>
        <v>7525673.5063388282</v>
      </c>
      <c r="U100" s="76">
        <f t="shared" si="48"/>
        <v>9824569.8899085447</v>
      </c>
      <c r="V100" s="76">
        <f t="shared" si="48"/>
        <v>12595838.162586126</v>
      </c>
      <c r="W100" s="76">
        <f t="shared" si="48"/>
        <v>9272115.9740562979</v>
      </c>
      <c r="X100" s="76">
        <f t="shared" si="48"/>
        <v>2624786.5718181855</v>
      </c>
      <c r="Y100" s="76">
        <f t="shared" si="48"/>
        <v>4467298.9855816159</v>
      </c>
      <c r="Z100" s="76">
        <f t="shared" si="48"/>
        <v>8134151.3478289833</v>
      </c>
      <c r="AA100" s="76">
        <f t="shared" si="48"/>
        <v>11784728.984498454</v>
      </c>
      <c r="AB100" s="76">
        <f t="shared" ref="AB100" si="49">AB87*INDEX(KumIndPPP,NscenInfl,AB$97)*INDEX(NeobhBaKVLEdMosh,$A100,AB$97)</f>
        <v>6439599.4838057961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3785298.4146040604</v>
      </c>
      <c r="M101" s="76">
        <f t="shared" si="50"/>
        <v>5029759.3452916201</v>
      </c>
      <c r="N101" s="76">
        <f t="shared" si="50"/>
        <v>6897390.6850222033</v>
      </c>
      <c r="O101" s="76">
        <f t="shared" si="50"/>
        <v>7985351.170837855</v>
      </c>
      <c r="P101" s="390">
        <f t="shared" si="50"/>
        <v>10793275.227373218</v>
      </c>
      <c r="Q101" s="76">
        <f t="shared" si="50"/>
        <v>13156556.811650928</v>
      </c>
      <c r="R101" s="76">
        <f t="shared" si="50"/>
        <v>15921287.288241049</v>
      </c>
      <c r="S101" s="76">
        <f t="shared" si="50"/>
        <v>18746148.608043291</v>
      </c>
      <c r="T101" s="76">
        <f t="shared" si="50"/>
        <v>21110849.479867246</v>
      </c>
      <c r="U101" s="76">
        <f t="shared" si="50"/>
        <v>22722674.838315267</v>
      </c>
      <c r="V101" s="76">
        <f t="shared" si="50"/>
        <v>23085197.344936471</v>
      </c>
      <c r="W101" s="76">
        <f t="shared" si="50"/>
        <v>23087695.418565486</v>
      </c>
      <c r="X101" s="76">
        <f t="shared" si="50"/>
        <v>26986320.085260224</v>
      </c>
      <c r="Y101" s="76">
        <f t="shared" si="50"/>
        <v>30927986.587247647</v>
      </c>
      <c r="Z101" s="76">
        <f t="shared" si="50"/>
        <v>35310220.135065593</v>
      </c>
      <c r="AA101" s="76">
        <f t="shared" si="50"/>
        <v>40072942.08542408</v>
      </c>
      <c r="AB101" s="76">
        <f t="shared" ref="AB101" si="51">AB88*INDEX(KumIndPPP,NscenInfl,AB$97)*INDEX(NeobhBaKVLEdMosh,$A101,AB$97)</f>
        <v>45420145.879115373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1579293.2130050729</v>
      </c>
      <c r="M102" s="76">
        <f t="shared" si="52"/>
        <v>3303366.2672341974</v>
      </c>
      <c r="N102" s="76">
        <f t="shared" si="52"/>
        <v>4433634.9434231203</v>
      </c>
      <c r="O102" s="76">
        <f t="shared" si="52"/>
        <v>4205471.4125556666</v>
      </c>
      <c r="P102" s="390">
        <f t="shared" si="52"/>
        <v>6587373.9521385729</v>
      </c>
      <c r="Q102" s="76">
        <f t="shared" si="52"/>
        <v>7813085.733750755</v>
      </c>
      <c r="R102" s="76">
        <f t="shared" si="52"/>
        <v>10761985.658253154</v>
      </c>
      <c r="S102" s="76">
        <f t="shared" si="52"/>
        <v>13826376.199636705</v>
      </c>
      <c r="T102" s="76">
        <f t="shared" si="52"/>
        <v>16742427.344014511</v>
      </c>
      <c r="U102" s="76">
        <f t="shared" si="52"/>
        <v>19734002.047157329</v>
      </c>
      <c r="V102" s="76">
        <f t="shared" si="52"/>
        <v>23051371.351919971</v>
      </c>
      <c r="W102" s="76">
        <f t="shared" si="52"/>
        <v>27688540.971295048</v>
      </c>
      <c r="X102" s="76">
        <f t="shared" si="52"/>
        <v>32230780.120215915</v>
      </c>
      <c r="Y102" s="76">
        <f t="shared" si="52"/>
        <v>36866626.068964556</v>
      </c>
      <c r="Z102" s="76">
        <f t="shared" si="52"/>
        <v>42631039.166002773</v>
      </c>
      <c r="AA102" s="76">
        <f t="shared" si="52"/>
        <v>48713443.825207867</v>
      </c>
      <c r="AB102" s="76">
        <f t="shared" ref="AB102" si="53">AB89*INDEX(KumIndPPP,NscenInfl,AB$97)*INDEX(NeobhBaKVLEdMosh,$A102,AB$97)</f>
        <v>49942301.212261438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947852.51787469268</v>
      </c>
      <c r="M103" s="76">
        <f t="shared" si="54"/>
        <v>1565614.5587164958</v>
      </c>
      <c r="N103" s="76">
        <f t="shared" si="54"/>
        <v>2247861.1720687132</v>
      </c>
      <c r="O103" s="76">
        <f t="shared" si="54"/>
        <v>0</v>
      </c>
      <c r="P103" s="390">
        <f t="shared" si="54"/>
        <v>1373631.5413831433</v>
      </c>
      <c r="Q103" s="76">
        <f t="shared" si="54"/>
        <v>2726179.0133261713</v>
      </c>
      <c r="R103" s="76">
        <f t="shared" si="54"/>
        <v>4009448.3595909583</v>
      </c>
      <c r="S103" s="76">
        <f t="shared" si="54"/>
        <v>5231199.6839190582</v>
      </c>
      <c r="T103" s="76">
        <f t="shared" si="54"/>
        <v>6319265.6309933066</v>
      </c>
      <c r="U103" s="76">
        <f t="shared" si="54"/>
        <v>7357649.7853370979</v>
      </c>
      <c r="V103" s="76">
        <f t="shared" si="54"/>
        <v>8472998.3952424657</v>
      </c>
      <c r="W103" s="76">
        <f t="shared" si="54"/>
        <v>10217526.671464054</v>
      </c>
      <c r="X103" s="76">
        <f t="shared" si="54"/>
        <v>11963560.813338473</v>
      </c>
      <c r="Y103" s="76">
        <f t="shared" si="54"/>
        <v>13671427.51987551</v>
      </c>
      <c r="Z103" s="76">
        <f t="shared" si="54"/>
        <v>15942306.273777941</v>
      </c>
      <c r="AA103" s="76">
        <f t="shared" si="54"/>
        <v>18269051.709534161</v>
      </c>
      <c r="AB103" s="76">
        <f t="shared" ref="AB103" si="55">AB90*INDEX(KumIndPPP,NscenInfl,AB$97)*INDEX(NeobhBaKVLEdMosh,$A103,AB$97)</f>
        <v>18307488.536909312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5920243.598256059</v>
      </c>
      <c r="M104" s="76">
        <f t="shared" si="56"/>
        <v>6158588.0405722838</v>
      </c>
      <c r="N104" s="76">
        <f t="shared" si="56"/>
        <v>10908573.110484166</v>
      </c>
      <c r="O104" s="76">
        <f t="shared" si="56"/>
        <v>13587988.504580135</v>
      </c>
      <c r="P104" s="390">
        <f t="shared" si="56"/>
        <v>15140253.282093987</v>
      </c>
      <c r="Q104" s="76">
        <f t="shared" si="56"/>
        <v>20755200.737094413</v>
      </c>
      <c r="R104" s="76">
        <f t="shared" si="56"/>
        <v>26171381.205593966</v>
      </c>
      <c r="S104" s="76">
        <f t="shared" si="56"/>
        <v>32160067.261027992</v>
      </c>
      <c r="T104" s="76">
        <f t="shared" si="56"/>
        <v>40168833.265315726</v>
      </c>
      <c r="U104" s="76">
        <f t="shared" si="56"/>
        <v>46336427.533842318</v>
      </c>
      <c r="V104" s="76">
        <f t="shared" si="56"/>
        <v>53417998.569483966</v>
      </c>
      <c r="W104" s="76">
        <f t="shared" si="56"/>
        <v>66728740.694525294</v>
      </c>
      <c r="X104" s="76">
        <f t="shared" si="56"/>
        <v>76921934.694654837</v>
      </c>
      <c r="Y104" s="76">
        <f t="shared" si="56"/>
        <v>87347285.804983988</v>
      </c>
      <c r="Z104" s="76">
        <f t="shared" si="56"/>
        <v>104530810.55076736</v>
      </c>
      <c r="AA104" s="76">
        <f t="shared" si="56"/>
        <v>118844242.86737946</v>
      </c>
      <c r="AB104" s="76">
        <f t="shared" ref="AB104" si="57">AB91*INDEX(KumIndPPP,NscenInfl,AB$97)*INDEX(NeobhBaKVLEdMosh,$A104,AB$97)</f>
        <v>124576224.88559988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5060088.8266824801</v>
      </c>
      <c r="M105" s="76">
        <f t="shared" si="58"/>
        <v>7670625.5062571624</v>
      </c>
      <c r="N105" s="76">
        <f t="shared" si="58"/>
        <v>11353522.046178453</v>
      </c>
      <c r="O105" s="76">
        <f t="shared" si="58"/>
        <v>9237612.9156309031</v>
      </c>
      <c r="P105" s="390">
        <f t="shared" si="58"/>
        <v>13980767.38949924</v>
      </c>
      <c r="Q105" s="76">
        <f t="shared" si="58"/>
        <v>18717392.623023491</v>
      </c>
      <c r="R105" s="76">
        <f t="shared" si="58"/>
        <v>26046403.917539645</v>
      </c>
      <c r="S105" s="76">
        <f t="shared" si="58"/>
        <v>33943530.977753989</v>
      </c>
      <c r="T105" s="76">
        <f t="shared" si="58"/>
        <v>37455787.138304271</v>
      </c>
      <c r="U105" s="76">
        <f t="shared" si="58"/>
        <v>46020175.589137509</v>
      </c>
      <c r="V105" s="76">
        <f t="shared" si="58"/>
        <v>55612414.299835972</v>
      </c>
      <c r="W105" s="76">
        <f t="shared" si="58"/>
        <v>62877234.761696398</v>
      </c>
      <c r="X105" s="76">
        <f t="shared" si="58"/>
        <v>76214238.692102104</v>
      </c>
      <c r="Y105" s="76">
        <f t="shared" si="58"/>
        <v>89827155.936279282</v>
      </c>
      <c r="Z105" s="76">
        <f t="shared" si="58"/>
        <v>99464681.355518073</v>
      </c>
      <c r="AA105" s="76">
        <f t="shared" si="58"/>
        <v>117629070.50725366</v>
      </c>
      <c r="AB105" s="76">
        <f t="shared" ref="AB105" si="59">AB92*INDEX(KumIndPPP,NscenInfl,AB$97)*INDEX(NeobhBaKVLEdMosh,$A105,AB$97)</f>
        <v>127896907.93969736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79884033.197456688</v>
      </c>
      <c r="M111" s="76">
        <f>IF(M99+M24+M10&lt;'Лист2_прогнозные цены'!P8,0,M99+M24+M10-'Лист2_прогнозные цены'!P8)</f>
        <v>129605417.96561755</v>
      </c>
      <c r="N111" s="76">
        <f>IF(N99+N24+N10&lt;'Лист2_прогнозные цены'!Q8,0,N99+N24+N10-'Лист2_прогнозные цены'!Q8)</f>
        <v>194156485.65228772</v>
      </c>
      <c r="O111" s="76">
        <f>IF(O99+O24+O10&lt;'Лист2_прогнозные цены'!R8,0,O99+O24+O10-'Лист2_прогнозные цены'!R8)</f>
        <v>213415634.074305</v>
      </c>
      <c r="P111" s="390">
        <f>IF(P99+P24+P10&lt;'Лист2_прогнозные цены'!S8,0,P99+P24+P10-'Лист2_прогнозные цены'!S8)</f>
        <v>245302810.66731486</v>
      </c>
      <c r="Q111" s="76">
        <f>IF(Q99+Q24+Q10&lt;'Лист2_прогнозные цены'!T8,0,Q99+Q24+Q10-'Лист2_прогнозные цены'!T8)</f>
        <v>291895637.64474857</v>
      </c>
      <c r="R111" s="76">
        <f>IF(R99+R24+R10&lt;'Лист2_прогнозные цены'!U8,0,R99+R24+R10-'Лист2_прогнозные цены'!U8)</f>
        <v>382964397.59592092</v>
      </c>
      <c r="S111" s="76">
        <f>IF(S99+S24+S10&lt;'Лист2_прогнозные цены'!V8,0,S99+S24+S10-'Лист2_прогнозные цены'!V8)</f>
        <v>469023694.70193964</v>
      </c>
      <c r="T111" s="76">
        <f>IF(T99+T24+T10&lt;'Лист2_прогнозные цены'!W8,0,T99+T24+T10-'Лист2_прогнозные цены'!W8)</f>
        <v>557331644.14194453</v>
      </c>
      <c r="U111" s="76">
        <f>IF(U99+U24+U10&lt;'Лист2_прогнозные цены'!X8,0,U99+U24+U10-'Лист2_прогнозные цены'!X8)</f>
        <v>646020939.707829</v>
      </c>
      <c r="V111" s="76">
        <f>IF(V99+V24+V10&lt;'Лист2_прогнозные цены'!Y8,0,V99+V24+V10-'Лист2_прогнозные цены'!Y8)</f>
        <v>747830734.5632273</v>
      </c>
      <c r="W111" s="76">
        <f>IF(W99+W24+W10&lt;'Лист2_прогнозные цены'!Z8,0,W99+W24+W10-'Лист2_прогнозные цены'!Z8)</f>
        <v>927441348.22885144</v>
      </c>
      <c r="X111" s="76">
        <f>IF(X99+X24+X10&lt;'Лист2_прогнозные цены'!AA8,0,X99+X24+X10-'Лист2_прогнозные цены'!AA8)</f>
        <v>1106863451.6061082</v>
      </c>
      <c r="Y111" s="76">
        <f>IF(Y99+Y24+Y10&lt;'Лист2_прогнозные цены'!AB8,0,Y99+Y24+Y10-'Лист2_прогнозные цены'!AB8)</f>
        <v>1309921947.1073272</v>
      </c>
      <c r="Z111" s="76">
        <f>IF(Z99+Z24+Z10&lt;'Лист2_прогнозные цены'!AC8,0,Z99+Z24+Z10-'Лист2_прогнозные цены'!AC8)</f>
        <v>1573510140.3705947</v>
      </c>
      <c r="AA111" s="76">
        <f>IF(AA99+AA24+AA10&lt;'Лист2_прогнозные цены'!AD8,0,AA99+AA24+AA10-'Лист2_прогнозные цены'!AD8)</f>
        <v>1813278716.8207681</v>
      </c>
      <c r="AB111" s="76">
        <f>IF(AB99+AB24+AB10&lt;'Лист2_прогнозные цены'!AE8,0,AB99+AB24+AB10-'Лист2_прогнозные цены'!AE8)</f>
        <v>2042437314.1053355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7473579.0477190604</v>
      </c>
      <c r="M112" s="27">
        <f>IF(M100+M25+M11&lt;'Лист2_прогнозные цены'!P18,0,M100+M25+M11-'Лист2_прогнозные цены'!P18)</f>
        <v>9441634.8480450176</v>
      </c>
      <c r="N112" s="27">
        <f>IF(N100+N25+N11&lt;'Лист2_прогнозные цены'!Q18,0,N100+N25+N11-'Лист2_прогнозные цены'!Q18)</f>
        <v>11741001.222924225</v>
      </c>
      <c r="O112" s="27">
        <f>IF(O100+O25+O11&lt;'Лист2_прогнозные цены'!R18,0,O100+O25+O11-'Лист2_прогнозные цены'!R18)</f>
        <v>6050044.5800446253</v>
      </c>
      <c r="P112" s="391">
        <f>IF(P100+P25+P11&lt;'Лист2_прогнозные цены'!S18,0,P100+P25+P11-'Лист2_прогнозные цены'!S18)</f>
        <v>8987457.6954505071</v>
      </c>
      <c r="Q112" s="27">
        <f>IF(Q100+Q25+Q11&lt;'Лист2_прогнозные цены'!T18,0,Q100+Q25+Q11-'Лист2_прогнозные цены'!T18)</f>
        <v>11515031.230602885</v>
      </c>
      <c r="R112" s="27">
        <f>IF(R100+R25+R11&lt;'Лист2_прогнозные цены'!U18,0,R100+R25+R11-'Лист2_прогнозные цены'!U18)</f>
        <v>12598209.33989826</v>
      </c>
      <c r="S112" s="27">
        <f>IF(S100+S25+S11&lt;'Лист2_прогнозные цены'!V18,0,S100+S25+S11-'Лист2_прогнозные цены'!V18)</f>
        <v>14871574.855371876</v>
      </c>
      <c r="T112" s="27">
        <f>IF(T100+T25+T11&lt;'Лист2_прогнозные цены'!W18,0,T100+T25+T11-'Лист2_прогнозные цены'!W18)</f>
        <v>15944306.151031535</v>
      </c>
      <c r="U112" s="27">
        <f>IF(U100+U25+U11&lt;'Лист2_прогнозные цены'!X18,0,U100+U25+U11-'Лист2_прогнозные цены'!X18)</f>
        <v>18916037.796851255</v>
      </c>
      <c r="V112" s="27">
        <f>IF(V100+V25+V11&lt;'Лист2_прогнозные цены'!Y18,0,V100+V25+V11-'Лист2_прогнозные цены'!Y18)</f>
        <v>22441029.073874708</v>
      </c>
      <c r="W112" s="27">
        <f>IF(W100+W25+W11&lt;'Лист2_прогнозные цены'!Z18,0,W100+W25+W11-'Лист2_прогнозные цены'!Z18)</f>
        <v>19992476.841619678</v>
      </c>
      <c r="X112" s="27">
        <f>IF(X100+X25+X11&lt;'Лист2_прогнозные цены'!AA18,0,X100+X25+X11-'Лист2_прогнозные цены'!AA18)</f>
        <v>14020143.67191921</v>
      </c>
      <c r="Y112" s="27">
        <f>IF(Y100+Y25+Y11&lt;'Лист2_прогнозные цены'!AB18,0,Y100+Y25+Y11-'Лист2_прогнозные цены'!AB18)</f>
        <v>16387827.792047828</v>
      </c>
      <c r="Z112" s="27">
        <f>IF(Z100+Z25+Z11&lt;'Лист2_прогнозные цены'!AC18,0,Z100+Z25+Z11-'Лист2_прогнозные цены'!AC18)</f>
        <v>20597855.040740445</v>
      </c>
      <c r="AA112" s="27">
        <f>IF(AA100+AA25+AA11&lt;'Лист2_прогнозные цены'!AD18,0,AA100+AA25+AA11-'Лист2_прогнозные цены'!AD18)</f>
        <v>24866394.779006697</v>
      </c>
      <c r="AB112" s="27">
        <f>IF(AB100+AB25+AB11&lt;'Лист2_прогнозные цены'!AE18,0,AB100+AB25+AB11-'Лист2_прогнозные цены'!AE18)</f>
        <v>20187058.021510098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22562704.252830248</v>
      </c>
      <c r="M113" s="27">
        <f>IF(M101+M26+M12&lt;'Лист2_прогнозные цены'!P27,0,M101+M26+M12-'Лист2_прогнозные цены'!P27)</f>
        <v>26944236.479576103</v>
      </c>
      <c r="N113" s="27">
        <f>IF(N101+N26+N12&lt;'Лист2_прогнозные цены'!Q27,0,N101+N26+N12-'Лист2_прогнозные цены'!Q27)</f>
        <v>32607937.349421818</v>
      </c>
      <c r="O113" s="27">
        <f>IF(O101+O26+O12&lt;'Лист2_прогнозные цены'!R27,0,O101+O26+O12-'Лист2_прогнозные цены'!R27)</f>
        <v>37349991.763873763</v>
      </c>
      <c r="P113" s="391">
        <f>IF(P101+P26+P12&lt;'Лист2_прогнозные цены'!S27,0,P101+P26+P12-'Лист2_прогнозные цены'!S27)</f>
        <v>43756518.546083733</v>
      </c>
      <c r="Q113" s="27">
        <f>IF(Q101+Q26+Q12&lt;'Лист2_прогнозные цены'!T27,0,Q101+Q26+Q12-'Лист2_прогнозные цены'!T27)</f>
        <v>49592509.289055429</v>
      </c>
      <c r="R113" s="27">
        <f>IF(R101+R26+R12&lt;'Лист2_прогнозные цены'!U27,0,R101+R26+R12-'Лист2_прогнозные цены'!U27)</f>
        <v>55536994.612463869</v>
      </c>
      <c r="S113" s="27">
        <f>IF(S101+S26+S12&lt;'Лист2_прогнозные цены'!V27,0,S101+S26+S12-'Лист2_прогнозные цены'!V27)</f>
        <v>61756836.604795627</v>
      </c>
      <c r="T113" s="27">
        <f>IF(T101+T26+T12&lt;'Лист2_прогнозные цены'!W27,0,T101+T26+T12-'Лист2_прогнозные цены'!W27)</f>
        <v>67256153.395990968</v>
      </c>
      <c r="U113" s="27">
        <f>IF(U101+U26+U12&lt;'Лист2_прогнозные цены'!X27,0,U101+U26+U12-'Лист2_прогнозные цены'!X27)</f>
        <v>72698630.018256828</v>
      </c>
      <c r="V113" s="27">
        <f>IF(V101+V26+V12&lt;'Лист2_прогнозные цены'!Y27,0,V101+V26+V12-'Лист2_прогнозные цены'!Y27)</f>
        <v>77540298.64632611</v>
      </c>
      <c r="W113" s="27">
        <f>IF(W101+W26+W12&lt;'Лист2_прогнозные цены'!Z27,0,W101+W26+W12-'Лист2_прогнозные цены'!Z27)</f>
        <v>82755867.089964479</v>
      </c>
      <c r="X113" s="27">
        <f>IF(X101+X26+X12&lt;'Лист2_прогнозные цены'!AA27,0,X101+X26+X12-'Лист2_прогнозные цены'!AA27)</f>
        <v>90617577.869323269</v>
      </c>
      <c r="Y113" s="27">
        <f>IF(Y101+Y26+Y12&lt;'Лист2_прогнозные цены'!AB27,0,Y101+Y26+Y12-'Лист2_прогнозные цены'!AB27)</f>
        <v>98172614.123498917</v>
      </c>
      <c r="Z113" s="27">
        <f>IF(Z101+Z26+Z12&lt;'Лист2_прогнозные цены'!AC27,0,Z101+Z26+Z12-'Лист2_прогнозные цены'!AC27)</f>
        <v>106409991.03409779</v>
      </c>
      <c r="AA113" s="27">
        <f>IF(AA101+AA26+AA12&lt;'Лист2_прогнозные цены'!AD27,0,AA101+AA26+AA12-'Лист2_прогнозные цены'!AD27)</f>
        <v>115334335.82591794</v>
      </c>
      <c r="AB113" s="27">
        <f>IF(AB101+AB26+AB12&lt;'Лист2_прогнозные цены'!AE27,0,AB101+AB26+AB12-'Лист2_прогнозные цены'!AE27)</f>
        <v>125106725.00418663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7564585.6451500887</v>
      </c>
      <c r="M114" s="27">
        <f>IF(M102+M27+M13&lt;'Лист2_прогнозные цены'!P36,0,M102+M27+M13-'Лист2_прогнозные цены'!P36)</f>
        <v>10366197.318277285</v>
      </c>
      <c r="N114" s="27">
        <f>IF(N102+N27+N13&lt;'Лист2_прогнозные цены'!Q36,0,N102+N27+N13-'Лист2_прогнозные цены'!Q36)</f>
        <v>13129123.298204219</v>
      </c>
      <c r="O114" s="27">
        <f>IF(O102+O27+O13&lt;'Лист2_прогнозные цены'!R36,0,O102+O27+O13-'Лист2_прогнозные цены'!R36)</f>
        <v>14344781.050263666</v>
      </c>
      <c r="P114" s="391">
        <f>IF(P102+P27+P13&lt;'Лист2_прогнозные цены'!S36,0,P102+P27+P13-'Лист2_прогнозные цены'!S36)</f>
        <v>18118249.005830538</v>
      </c>
      <c r="Q114" s="27">
        <f>IF(Q102+Q27+Q13&lt;'Лист2_прогнозные цены'!T36,0,Q102+Q27+Q13-'Лист2_прогнозные цены'!T36)</f>
        <v>21080656.586518638</v>
      </c>
      <c r="R114" s="27">
        <f>IF(R102+R27+R13&lt;'Лист2_прогнозные цены'!U36,0,R102+R27+R13-'Лист2_прогнозные цены'!U36)</f>
        <v>25305603.154778253</v>
      </c>
      <c r="S114" s="27">
        <f>IF(S102+S27+S13&lt;'Лист2_прогнозные цены'!V36,0,S102+S27+S13-'Лист2_прогнозные цены'!V36)</f>
        <v>29745275.443751112</v>
      </c>
      <c r="T114" s="27">
        <f>IF(T102+T27+T13&lt;'Лист2_прогнозные цены'!W36,0,T102+T27+T13-'Лист2_прогнозные цены'!W36)</f>
        <v>34259874.285538226</v>
      </c>
      <c r="U114" s="27">
        <f>IF(U102+U27+U13&lt;'Лист2_прогнозные цены'!X36,0,U102+U27+U13-'Лист2_прогнозные цены'!X36)</f>
        <v>39229367.092622399</v>
      </c>
      <c r="V114" s="27">
        <f>IF(V102+V27+V13&lt;'Лист2_прогнозные цены'!Y36,0,V102+V27+V13-'Лист2_прогнозные цены'!Y36)</f>
        <v>44772512.361496083</v>
      </c>
      <c r="W114" s="27">
        <f>IF(W102+W27+W13&lt;'Лист2_прогнозные цены'!Z36,0,W102+W27+W13-'Лист2_прогнозные цены'!Z36)</f>
        <v>51938317.892339781</v>
      </c>
      <c r="X114" s="27">
        <f>IF(X102+X27+X13&lt;'Лист2_прогнозные цены'!AA36,0,X102+X27+X13-'Лист2_прогнозные цены'!AA36)</f>
        <v>58769115.311932497</v>
      </c>
      <c r="Y114" s="27">
        <f>IF(Y102+Y27+Y13&lt;'Лист2_прогнозные цены'!AB36,0,Y102+Y27+Y13-'Лист2_прогнозные цены'!AB36)</f>
        <v>65623605.267472893</v>
      </c>
      <c r="Z114" s="27">
        <f>IF(Z102+Z27+Z13&lt;'Лист2_прогнозные цены'!AC36,0,Z102+Z27+Z13-'Лист2_прогнозные цены'!AC36)</f>
        <v>73821999.206736773</v>
      </c>
      <c r="AA114" s="27">
        <f>IF(AA102+AA27+AA13&lt;'Лист2_прогнозные цены'!AD36,0,AA102+AA27+AA13-'Лист2_прогнозные цены'!AD36)</f>
        <v>82652138.399513364</v>
      </c>
      <c r="AB114" s="27">
        <f>IF(AB102+AB27+AB13&lt;'Лист2_прогнозные цены'!AE36,0,AB102+AB27+AB13-'Лист2_прогнозные цены'!AE36)</f>
        <v>86830358.30403161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2730614.9391855127</v>
      </c>
      <c r="M115" s="27">
        <f>IF(M103+M28+M14&lt;'Лист2_прогнозные цены'!P45,0,M103+M28+M14-'Лист2_прогнозные цены'!P45)</f>
        <v>3691419.2956163152</v>
      </c>
      <c r="N115" s="27">
        <f>IF(N103+N28+N14&lt;'Лист2_прогнозные цены'!Q45,0,N103+N28+N14-'Лист2_прогнозные цены'!Q45)</f>
        <v>4816613.3791543823</v>
      </c>
      <c r="O115" s="27">
        <f>IF(O103+O28+O14&lt;'Лист2_прогнозные цены'!R45,0,O103+O28+O14-'Лист2_прогнозные цены'!R45)</f>
        <v>3022756.6355985794</v>
      </c>
      <c r="P115" s="391">
        <f>IF(P103+P28+P14&lt;'Лист2_прогнозные цены'!S45,0,P103+P28+P14-'Лист2_прогнозные цены'!S45)</f>
        <v>4724060.8646742608</v>
      </c>
      <c r="Q115" s="27">
        <f>IF(Q103+Q28+Q14&lt;'Лист2_прогнозные цены'!T45,0,Q103+Q28+Q14-'Лист2_прогнозные цены'!T45)</f>
        <v>6439408.2767564952</v>
      </c>
      <c r="R115" s="27">
        <f>IF(R103+R28+R14&lt;'Лист2_прогнозные цены'!U45,0,R103+R28+R14-'Лист2_прогнозные цены'!U45)</f>
        <v>8114254.8081934722</v>
      </c>
      <c r="S115" s="27">
        <f>IF(S103+S28+S14&lt;'Лист2_прогнозные цены'!V45,0,S103+S28+S14-'Лист2_прогнозные цены'!V45)</f>
        <v>9792269.6106834039</v>
      </c>
      <c r="T115" s="27">
        <f>IF(T103+T28+T14&lt;'Лист2_прогнозные цены'!W45,0,T103+T28+T14-'Лист2_прогнозные цены'!W45)</f>
        <v>11304248.745173048</v>
      </c>
      <c r="U115" s="27">
        <f>IF(U103+U28+U14&lt;'Лист2_прогнозные цены'!X45,0,U103+U28+U14-'Лист2_прогнозные цены'!X45)</f>
        <v>12867887.967475224</v>
      </c>
      <c r="V115" s="27">
        <f>IF(V103+V28+V14&lt;'Лист2_прогнозные цены'!Y45,0,V103+V28+V14-'Лист2_прогнозные цены'!Y45)</f>
        <v>14625677.528290851</v>
      </c>
      <c r="W115" s="27">
        <f>IF(W103+W28+W14&lt;'Лист2_прогнозные цены'!Z45,0,W103+W28+W14-'Лист2_прогнозные цены'!Z45)</f>
        <v>17150972.158174161</v>
      </c>
      <c r="X115" s="27">
        <f>IF(X103+X28+X14&lt;'Лист2_прогнозные цены'!AA45,0,X103+X28+X14-'Лист2_прогнозные цены'!AA45)</f>
        <v>19566070.394448061</v>
      </c>
      <c r="Y115" s="27">
        <f>IF(Y103+Y28+Y14&lt;'Лист2_прогнозные цены'!AB45,0,Y103+Y28+Y14-'Лист2_прогнозные цены'!AB45)</f>
        <v>21936299.872680526</v>
      </c>
      <c r="Z115" s="27">
        <f>IF(Z103+Z28+Z14&lt;'Лист2_прогнозные цены'!AC45,0,Z103+Z28+Z14-'Лист2_прогнозные цены'!AC45)</f>
        <v>24934337.3318206</v>
      </c>
      <c r="AA115" s="27">
        <f>IF(AA103+AA28+AA14&lt;'Лист2_прогнозные цены'!AD45,0,AA103+AA28+AA14-'Лист2_прогнозные цены'!AD45)</f>
        <v>28051683.893616673</v>
      </c>
      <c r="AB115" s="27">
        <f>IF(AB103+AB28+AB14&lt;'Лист2_прогнозные цены'!AE45,0,AB103+AB28+AB14-'Лист2_прогнозные цены'!AE45)</f>
        <v>28949346.642008007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8901406.6658107843</v>
      </c>
      <c r="M116" s="27">
        <f>IF(M104+M29+M15&lt;'Лист2_прогнозные цены'!P55,0,M104+M29+M15-'Лист2_прогнозные цены'!P55)</f>
        <v>9865967.2279916648</v>
      </c>
      <c r="N116" s="27">
        <f>IF(N104+N29+N15&lt;'Лист2_прогнозные цены'!Q55,0,N104+N29+N15-'Лист2_прогнозные цены'!Q55)</f>
        <v>15276475.421716899</v>
      </c>
      <c r="O116" s="27">
        <f>IF(O104+O29+O15&lt;'Лист2_прогнозные цены'!R55,0,O104+O29+O15-'Лист2_прогнозные цены'!R55)</f>
        <v>18618317.701043099</v>
      </c>
      <c r="P116" s="391">
        <f>IF(P104+P29+P15&lt;'Лист2_прогнозные цены'!S55,0,P104+P29+P15-'Лист2_прогнозные цены'!S55)</f>
        <v>21061789.814883184</v>
      </c>
      <c r="Q116" s="27">
        <f>IF(Q104+Q29+Q15&lt;'Лист2_прогнозные цены'!T55,0,Q104+Q29+Q15-'Лист2_прогнозные цены'!T55)</f>
        <v>27347027.765335545</v>
      </c>
      <c r="R116" s="27">
        <f>IF(R104+R29+R15&lt;'Лист2_прогнозные цены'!U55,0,R104+R29+R15-'Лист2_прогнозные цены'!U55)</f>
        <v>33469871.753796216</v>
      </c>
      <c r="S116" s="27">
        <f>IF(S104+S29+S15&lt;'Лист2_прогнозные цены'!V55,0,S104+S29+S15-'Лист2_прогнозные цены'!V55)</f>
        <v>40226922.274418741</v>
      </c>
      <c r="T116" s="27">
        <f>IF(T104+T29+T15&lt;'Лист2_прогнозные цены'!W55,0,T104+T29+T15-'Лист2_прогнозные цены'!W55)</f>
        <v>48830670.215907104</v>
      </c>
      <c r="U116" s="27">
        <f>IF(U104+U29+U15&lt;'Лист2_прогнозные цены'!X55,0,U104+U29+U15-'Лист2_прогнозные цены'!X55)</f>
        <v>55874303.722847939</v>
      </c>
      <c r="V116" s="27">
        <f>IF(V104+V29+V15&lt;'Лист2_прогнозные цены'!Y55,0,V104+V29+V15-'Лист2_прогнозные цены'!Y55)</f>
        <v>63999136.741906874</v>
      </c>
      <c r="W116" s="27">
        <f>IF(W104+W29+W15&lt;'Лист2_прогнозные цены'!Z55,0,W104+W29+W15-'Лист2_прогнозные цены'!Z55)</f>
        <v>78384742.66049844</v>
      </c>
      <c r="X116" s="27">
        <f>IF(X104+X29+X15&lt;'Лист2_прогнозные цены'!AA55,0,X104+X29+X15-'Лист2_прогнозные цены'!AA55)</f>
        <v>89624167.453037396</v>
      </c>
      <c r="Y116" s="27">
        <f>IF(Y104+Y29+Y15&lt;'Лист2_прогнозные цены'!AB55,0,Y104+Y29+Y15-'Лист2_прогнозные цены'!AB55)</f>
        <v>101055152.73836601</v>
      </c>
      <c r="Z116" s="27">
        <f>IF(Z104+Z29+Z15&lt;'Лист2_прогнозные цены'!AC55,0,Z104+Z29+Z15-'Лист2_прогнозные цены'!AC55)</f>
        <v>119109560.9480105</v>
      </c>
      <c r="AA116" s="27">
        <f>IF(AA104+AA29+AA15&lt;'Лист2_прогнозные цены'!AD55,0,AA104+AA29+AA15-'Лист2_прогнозные цены'!AD55)</f>
        <v>134594430.67224196</v>
      </c>
      <c r="AB116" s="27">
        <f>IF(AB104+AB29+AB15&lt;'Лист2_прогнозные цены'!AE55,0,AB104+AB29+AB15-'Лист2_прогнозные цены'!AE55)</f>
        <v>141576784.64620399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6490589.7862874866</v>
      </c>
      <c r="M117" s="27">
        <f>IF(M105+M30+M16&lt;'Лист2_прогнозные цены'!P65,0,M105+M30+M16-'Лист2_прогнозные цены'!P65)</f>
        <v>9372861.6302620228</v>
      </c>
      <c r="N117" s="27">
        <f>IF(N105+N30+N16&lt;'Лист2_прогнозные цены'!Q65,0,N105+N30+N16-'Лист2_прогнозные цены'!Q65)</f>
        <v>13381476.655454302</v>
      </c>
      <c r="O117" s="27">
        <f>IF(O105+O30+O16&lt;'Лист2_прогнозные цены'!R65,0,O105+O30+O16-'Лист2_прогнозные цены'!R65)</f>
        <v>11682891.235622378</v>
      </c>
      <c r="P117" s="391">
        <f>IF(P105+P30+P16&lt;'Лист2_прогнозные цены'!S65,0,P105+P30+P16-'Лист2_прогнозные цены'!S65)</f>
        <v>16729159.778010206</v>
      </c>
      <c r="Q117" s="27">
        <f>IF(Q105+Q30+Q16&lt;'Лист2_прогнозные цены'!T65,0,Q105+Q30+Q16-'Лист2_прогнозные цены'!T65)</f>
        <v>21765774.564198587</v>
      </c>
      <c r="R117" s="27">
        <f>IF(R105+R30+R16&lt;'Лист2_прогнозные цены'!U65,0,R105+R30+R16-'Лист2_прогнозные цены'!U65)</f>
        <v>29323216.454298701</v>
      </c>
      <c r="S117" s="27">
        <f>IF(S105+S30+S16&lt;'Лист2_прогнозные цены'!V65,0,S105+S30+S16-'Лист2_прогнозные цены'!V65)</f>
        <v>37456736.309865765</v>
      </c>
      <c r="T117" s="27">
        <f>IF(T105+T30+T16&lt;'Лист2_прогнозные цены'!W65,0,T105+T30+T16-'Лист2_прогнозные цены'!W65)</f>
        <v>41347441.803277917</v>
      </c>
      <c r="U117" s="27">
        <f>IF(U105+U30+U16&lt;'Лист2_прогнозные цены'!X65,0,U105+U30+U16-'Лист2_прогнозные цены'!X65)</f>
        <v>50247839.427052133</v>
      </c>
      <c r="V117" s="27">
        <f>IF(V105+V30+V16&lt;'Лист2_прогнозные цены'!Y65,0,V105+V30+V16-'Лист2_прогнозные цены'!Y65)</f>
        <v>60214234.585595734</v>
      </c>
      <c r="W117" s="27">
        <f>IF(W105+W30+W16&lt;'Лист2_прогнозные цены'!Z65,0,W105+W30+W16-'Лист2_прогнозные цены'!Z65)</f>
        <v>68038302.934386492</v>
      </c>
      <c r="X117" s="27">
        <f>IF(X105+X30+X16&lt;'Лист2_прогнозные цены'!AA65,0,X105+X30+X16-'Лист2_прогнозные цены'!AA65)</f>
        <v>81724553.296313196</v>
      </c>
      <c r="Y117" s="27">
        <f>IF(Y105+Y30+Y16&lt;'Лист2_прогнозные цены'!AB65,0,Y105+Y30+Y16-'Лист2_прогнозные цены'!AB65)</f>
        <v>95664377.044913903</v>
      </c>
      <c r="Z117" s="27">
        <f>IF(Z105+Z30+Z16&lt;'Лист2_прогнозные цены'!AC65,0,Z105+Z30+Z16-'Лист2_прогнозные цены'!AC65)</f>
        <v>105821885.47989154</v>
      </c>
      <c r="AA117" s="27">
        <f>IF(AA105+AA30+AA16&lt;'Лист2_прогнозные цены'!AD65,0,AA105+AA30+AA16-'Лист2_прогнозные цены'!AD65)</f>
        <v>124385302.83353838</v>
      </c>
      <c r="AB117" s="27">
        <f>IF(AB105+AB30+AB16&lt;'Лист2_прогнозные цены'!AE65,0,AB105+AB30+AB16-'Лист2_прогнозные цены'!AE65)</f>
        <v>135079484.7360231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135607513.53443986</v>
      </c>
      <c r="M118" s="76">
        <f t="shared" si="60"/>
        <v>199287734.76538596</v>
      </c>
      <c r="N118" s="76">
        <f t="shared" si="60"/>
        <v>285109112.97916353</v>
      </c>
      <c r="O118" s="76">
        <f t="shared" si="60"/>
        <v>304484417.0407511</v>
      </c>
      <c r="P118" s="390">
        <f t="shared" si="60"/>
        <v>358680046.37224728</v>
      </c>
      <c r="Q118" s="76">
        <f t="shared" si="60"/>
        <v>429636045.35721612</v>
      </c>
      <c r="R118" s="76">
        <f t="shared" si="60"/>
        <v>547312547.71934974</v>
      </c>
      <c r="S118" s="76">
        <f t="shared" si="60"/>
        <v>662873309.80082607</v>
      </c>
      <c r="T118" s="76">
        <f t="shared" si="60"/>
        <v>776274338.73886335</v>
      </c>
      <c r="U118" s="76">
        <f t="shared" si="60"/>
        <v>895855005.73293471</v>
      </c>
      <c r="V118" s="76">
        <f t="shared" si="60"/>
        <v>1031423623.5007176</v>
      </c>
      <c r="W118" s="76">
        <f t="shared" si="60"/>
        <v>1245702027.8058345</v>
      </c>
      <c r="X118" s="76">
        <f t="shared" si="60"/>
        <v>1461185079.6030819</v>
      </c>
      <c r="Y118" s="76">
        <f t="shared" si="60"/>
        <v>1708761823.9463074</v>
      </c>
      <c r="Z118" s="76">
        <f t="shared" si="60"/>
        <v>2024205769.4118924</v>
      </c>
      <c r="AA118" s="76">
        <f t="shared" si="60"/>
        <v>2323163003.2246037</v>
      </c>
      <c r="AB118" s="76">
        <f t="shared" ref="AB118" si="61">SUM(AB111:AB117)</f>
        <v>2580167071.4592981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43886462.336021848</v>
      </c>
      <c r="L120" s="26">
        <f>INDEX([1]!RashodKBnaNS,L110)</f>
        <v>48162498.18973998</v>
      </c>
      <c r="M120" s="26">
        <f>INDEX([1]!RashodKBnaNS,M110)</f>
        <v>52315641.393009104</v>
      </c>
      <c r="N120" s="26">
        <f>INDEX([1]!RashodKBnaNS,N110)</f>
        <v>57533260.640013009</v>
      </c>
      <c r="O120" s="26">
        <f>INDEX([1]!RashodKBnaNS,O110)</f>
        <v>65774955.869593002</v>
      </c>
      <c r="P120" s="398">
        <f>INDEX([1]!RashodKBnaNS,P110)</f>
        <v>73454781.73651804</v>
      </c>
      <c r="Q120" s="26">
        <f>INDEX([1]!RashodKBnaNS,Q110)</f>
        <v>50856607.931067638</v>
      </c>
      <c r="R120" s="26">
        <f>INDEX([1]!RashodKBnaNS,R110)</f>
        <v>55318690.274628341</v>
      </c>
      <c r="S120" s="26">
        <f>INDEX([1]!RashodKBnaNS,S110)</f>
        <v>59803686.373187833</v>
      </c>
      <c r="T120" s="26">
        <f>INDEX([1]!RashodKBnaNS,T110)</f>
        <v>65397722.786339909</v>
      </c>
      <c r="U120" s="26">
        <f>INDEX([1]!RashodKBnaNS,U110)</f>
        <v>72165632.312537029</v>
      </c>
      <c r="V120" s="26">
        <f>INDEX([1]!RashodKBnaNS,V110)</f>
        <v>79407882.833356082</v>
      </c>
      <c r="W120" s="26">
        <f>INDEX([1]!RashodKBnaNS,W110)</f>
        <v>87294628.076075494</v>
      </c>
      <c r="X120" s="26">
        <f>INDEX([1]!RashodKBnaNS,X110)</f>
        <v>94279536.223614037</v>
      </c>
      <c r="Y120" s="26">
        <f>INDEX([1]!RashodKBnaNS,Y110)</f>
        <v>100865106.88425691</v>
      </c>
      <c r="Z120" s="26">
        <f>INDEX([1]!RashodKBnaNS,Z110)</f>
        <v>107900517.90698914</v>
      </c>
      <c r="AA120" s="26">
        <f>INDEX([1]!RashodKBnaNS,AA110)</f>
        <v>115416007.68229148</v>
      </c>
      <c r="AB120" s="26">
        <f>INDEX([1]!RashodKBnaNS,AB110)</f>
        <v>123443823.20947058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0.50982784448118879</v>
      </c>
      <c r="L123" s="191">
        <f>L120/L118</f>
        <v>0.35516098580709016</v>
      </c>
      <c r="M123" s="191">
        <f t="shared" ref="M123:AB123" si="63">M120/M118</f>
        <v>0.26251310174506404</v>
      </c>
      <c r="N123" s="191">
        <f t="shared" si="63"/>
        <v>0.20179383267983328</v>
      </c>
      <c r="O123" s="191">
        <f t="shared" si="63"/>
        <v>0.21602076227365657</v>
      </c>
      <c r="P123" s="399">
        <f t="shared" si="63"/>
        <v>0.20479193777142762</v>
      </c>
      <c r="Q123" s="191">
        <f t="shared" si="63"/>
        <v>0.11837137149138284</v>
      </c>
      <c r="R123" s="191">
        <f t="shared" si="63"/>
        <v>0.10107330903547015</v>
      </c>
      <c r="S123" s="191">
        <f t="shared" si="63"/>
        <v>9.0218878161133206E-2</v>
      </c>
      <c r="T123" s="191">
        <f t="shared" si="63"/>
        <v>8.4245632662011169E-2</v>
      </c>
      <c r="U123" s="191">
        <f t="shared" si="63"/>
        <v>8.0555036083652234E-2</v>
      </c>
      <c r="V123" s="191">
        <f t="shared" si="63"/>
        <v>7.6988621381232913E-2</v>
      </c>
      <c r="W123" s="191">
        <f t="shared" si="63"/>
        <v>7.0076652463860287E-2</v>
      </c>
      <c r="X123" s="191">
        <f t="shared" si="63"/>
        <v>6.4522651880091902E-2</v>
      </c>
      <c r="Y123" s="191">
        <f t="shared" si="63"/>
        <v>5.9028183723881161E-2</v>
      </c>
      <c r="Z123" s="191">
        <f t="shared" si="63"/>
        <v>5.330511331283197E-2</v>
      </c>
      <c r="AA123" s="191">
        <f t="shared" si="63"/>
        <v>4.9680546531643027E-2</v>
      </c>
      <c r="AB123" s="191">
        <f t="shared" si="63"/>
        <v>4.7843344942640822E-2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17057213.878583267</v>
      </c>
      <c r="L132" s="76">
        <f t="shared" si="66"/>
        <v>22697353.584524028</v>
      </c>
      <c r="M132" s="76">
        <f t="shared" si="66"/>
        <v>27218496.218495771</v>
      </c>
      <c r="N132" s="76">
        <f t="shared" si="66"/>
        <v>31343665.103537764</v>
      </c>
      <c r="O132" s="76">
        <f t="shared" ref="O132:AA132" si="67">MIN(O111*O$123*INDEX(Doli_Prop_1,1,O$130),O111)</f>
        <v>36881766.3630777</v>
      </c>
      <c r="P132" s="390">
        <f t="shared" si="67"/>
        <v>40188830.349869631</v>
      </c>
      <c r="Q132" s="76">
        <f t="shared" si="67"/>
        <v>27641669.56828849</v>
      </c>
      <c r="R132" s="76">
        <f t="shared" si="67"/>
        <v>30965983.126236141</v>
      </c>
      <c r="S132" s="76">
        <f t="shared" si="67"/>
        <v>33851833.25359907</v>
      </c>
      <c r="T132" s="76">
        <f t="shared" si="67"/>
        <v>37562205.570637591</v>
      </c>
      <c r="U132" s="76">
        <f t="shared" si="67"/>
        <v>41632192.08716727</v>
      </c>
      <c r="V132" s="76">
        <f t="shared" si="67"/>
        <v>46059565.824430078</v>
      </c>
      <c r="W132" s="76">
        <f t="shared" si="67"/>
        <v>51993588.032357804</v>
      </c>
      <c r="X132" s="76">
        <f t="shared" si="67"/>
        <v>57134212.133422293</v>
      </c>
      <c r="Y132" s="76">
        <f t="shared" si="67"/>
        <v>61857850.686236359</v>
      </c>
      <c r="Z132" s="76">
        <f t="shared" si="67"/>
        <v>67100909.065075755</v>
      </c>
      <c r="AA132" s="76">
        <f t="shared" si="67"/>
        <v>72067742.132681713</v>
      </c>
      <c r="AB132" s="76">
        <f t="shared" ref="AB132" si="68">MIN(AB111*AB$123*INDEX(Doli_Prop_1,1,AB$130),AB111)</f>
        <v>78173626.353969917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2317922.0874263491</v>
      </c>
      <c r="L133" s="76">
        <f t="shared" si="66"/>
        <v>2123458.9616760924</v>
      </c>
      <c r="M133" s="76">
        <f t="shared" si="66"/>
        <v>1982842.2796036673</v>
      </c>
      <c r="N133" s="76">
        <f t="shared" si="66"/>
        <v>1895409.3090179914</v>
      </c>
      <c r="O133" s="76">
        <f t="shared" ref="O133:AA133" si="70">MIN(O112*O$123*INDEX(Doli_Prop_1,1,O$130),O112)</f>
        <v>1045548.1935766755</v>
      </c>
      <c r="P133" s="390">
        <f t="shared" si="70"/>
        <v>1472447.101672031</v>
      </c>
      <c r="Q133" s="76">
        <f t="shared" si="70"/>
        <v>1090440.0316260557</v>
      </c>
      <c r="R133" s="76">
        <f t="shared" si="70"/>
        <v>1018674.1647240667</v>
      </c>
      <c r="S133" s="76">
        <f t="shared" si="70"/>
        <v>1073357.439952774</v>
      </c>
      <c r="T133" s="76">
        <f t="shared" si="70"/>
        <v>1074590.5272403583</v>
      </c>
      <c r="U133" s="76">
        <f t="shared" si="70"/>
        <v>1219025.685828066</v>
      </c>
      <c r="V133" s="76">
        <f t="shared" si="70"/>
        <v>1382163.1126190238</v>
      </c>
      <c r="W133" s="76">
        <f t="shared" si="70"/>
        <v>1120804.6812175659</v>
      </c>
      <c r="X133" s="76">
        <f t="shared" si="70"/>
        <v>723693.47956169338</v>
      </c>
      <c r="Y133" s="76">
        <f t="shared" si="70"/>
        <v>773874.96779546002</v>
      </c>
      <c r="Z133" s="76">
        <f t="shared" si="70"/>
        <v>878376.79755836527</v>
      </c>
      <c r="AA133" s="76">
        <f t="shared" si="70"/>
        <v>988300.86631411803</v>
      </c>
      <c r="AB133" s="76">
        <f t="shared" ref="AB133" si="71">MIN(AB112*AB$123*INDEX(Doli_Prop_1,1,AB$130),AB112)</f>
        <v>772653.10424016963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8022071.7135546319</v>
      </c>
      <c r="L134" s="76">
        <f t="shared" si="66"/>
        <v>6410713.8279272132</v>
      </c>
      <c r="M134" s="76">
        <f t="shared" si="66"/>
        <v>5658572.0739248227</v>
      </c>
      <c r="N134" s="76">
        <f t="shared" si="66"/>
        <v>5264064.5228189705</v>
      </c>
      <c r="O134" s="76">
        <f t="shared" ref="O134:AA134" si="73">MIN(O113*O$123*INDEX(Doli_Prop_1,1,O$130),O113)</f>
        <v>6454698.9533974444</v>
      </c>
      <c r="P134" s="390">
        <f t="shared" si="73"/>
        <v>7168785.7785471193</v>
      </c>
      <c r="Q134" s="76">
        <f t="shared" si="73"/>
        <v>4696266.6721957074</v>
      </c>
      <c r="R134" s="76">
        <f t="shared" si="73"/>
        <v>4490646.2554934416</v>
      </c>
      <c r="S134" s="76">
        <f t="shared" si="73"/>
        <v>4457306.0138120549</v>
      </c>
      <c r="T134" s="76">
        <f t="shared" si="73"/>
        <v>4532829.7546068244</v>
      </c>
      <c r="U134" s="76">
        <f t="shared" si="73"/>
        <v>4684992.6114822095</v>
      </c>
      <c r="V134" s="76">
        <f t="shared" si="73"/>
        <v>4775776.5554157821</v>
      </c>
      <c r="W134" s="76">
        <f t="shared" si="73"/>
        <v>4639403.3099270826</v>
      </c>
      <c r="X134" s="76">
        <f t="shared" si="73"/>
        <v>4677509.144863572</v>
      </c>
      <c r="Y134" s="76">
        <f t="shared" si="73"/>
        <v>4635960.8825084679</v>
      </c>
      <c r="Z134" s="76">
        <f t="shared" si="73"/>
        <v>4537757.3037520135</v>
      </c>
      <c r="AA134" s="76">
        <f t="shared" si="73"/>
        <v>4583898.2701565279</v>
      </c>
      <c r="AB134" s="76">
        <f t="shared" ref="AB134" si="74">MIN(AB113*AB$123*INDEX(Doli_Prop_1,1,AB$130),AB113)</f>
        <v>4788419.3592155268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2579070.3608463313</v>
      </c>
      <c r="L135" s="76">
        <f t="shared" si="66"/>
        <v>2149316.5559629346</v>
      </c>
      <c r="M135" s="76">
        <f t="shared" si="66"/>
        <v>2177010.0890578679</v>
      </c>
      <c r="N135" s="76">
        <f t="shared" si="66"/>
        <v>2119500.8880565786</v>
      </c>
      <c r="O135" s="76">
        <f t="shared" ref="O135:AA135" si="76">MIN(O114*O$123*INDEX(Doli_Prop_1,1,O$130),O114)</f>
        <v>2479016.4297013287</v>
      </c>
      <c r="P135" s="390">
        <f t="shared" si="76"/>
        <v>2968377.0583434226</v>
      </c>
      <c r="Q135" s="76">
        <f t="shared" si="76"/>
        <v>1996276.9856680513</v>
      </c>
      <c r="R135" s="76">
        <f t="shared" si="76"/>
        <v>2046176.8383934968</v>
      </c>
      <c r="S135" s="76">
        <f t="shared" si="76"/>
        <v>2146868.3049033033</v>
      </c>
      <c r="T135" s="76">
        <f t="shared" si="76"/>
        <v>2308995.8272849089</v>
      </c>
      <c r="U135" s="76">
        <f t="shared" si="76"/>
        <v>2528098.4653480295</v>
      </c>
      <c r="V135" s="76">
        <f t="shared" si="76"/>
        <v>2757579.2019886337</v>
      </c>
      <c r="W135" s="76">
        <f t="shared" si="76"/>
        <v>2911730.7619991936</v>
      </c>
      <c r="X135" s="76">
        <f t="shared" si="76"/>
        <v>3033551.3348582396</v>
      </c>
      <c r="Y135" s="76">
        <f t="shared" si="76"/>
        <v>3098913.7826814763</v>
      </c>
      <c r="Z135" s="76">
        <f t="shared" si="76"/>
        <v>3148072.0261559165</v>
      </c>
      <c r="AA135" s="76">
        <f t="shared" si="76"/>
        <v>3284962.7261574585</v>
      </c>
      <c r="AB135" s="76">
        <f t="shared" ref="AB135" si="77">MIN(AB114*AB$123*INDEX(Doli_Prop_1,1,AB$130),AB114)</f>
        <v>3323403.8270663051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996891.04293008824</v>
      </c>
      <c r="L136" s="76">
        <f t="shared" si="66"/>
        <v>775846.3149285554</v>
      </c>
      <c r="M136" s="76">
        <f t="shared" si="66"/>
        <v>775236.74330705474</v>
      </c>
      <c r="N136" s="76">
        <f t="shared" si="66"/>
        <v>777570.29945322068</v>
      </c>
      <c r="O136" s="76">
        <f t="shared" ref="O136:AA136" si="79">MIN(O115*O$123*INDEX(Doli_Prop_1,1,O$130),O115)</f>
        <v>522382.55407180695</v>
      </c>
      <c r="P136" s="390">
        <f t="shared" si="79"/>
        <v>773959.66290144622</v>
      </c>
      <c r="Q136" s="76">
        <f t="shared" si="79"/>
        <v>609793.27145010279</v>
      </c>
      <c r="R136" s="76">
        <f t="shared" si="79"/>
        <v>656107.66705687076</v>
      </c>
      <c r="S136" s="76">
        <f t="shared" si="79"/>
        <v>706758.06314177066</v>
      </c>
      <c r="T136" s="76">
        <f t="shared" si="79"/>
        <v>761866.86984467949</v>
      </c>
      <c r="U136" s="76">
        <f t="shared" si="79"/>
        <v>829258.54363228893</v>
      </c>
      <c r="V136" s="76">
        <f t="shared" si="79"/>
        <v>900808.59973567259</v>
      </c>
      <c r="W136" s="76">
        <f t="shared" si="79"/>
        <v>961506.17227657163</v>
      </c>
      <c r="X136" s="76">
        <f t="shared" si="79"/>
        <v>1009963.7989778757</v>
      </c>
      <c r="Y136" s="76">
        <f t="shared" si="79"/>
        <v>1035887.9512853897</v>
      </c>
      <c r="Z136" s="76">
        <f t="shared" si="79"/>
        <v>1063302.1414824589</v>
      </c>
      <c r="AA136" s="76">
        <f t="shared" si="79"/>
        <v>1114898.3895742116</v>
      </c>
      <c r="AB136" s="76">
        <f t="shared" ref="AB136" si="80">MIN(AB115*AB$123*INDEX(Doli_Prop_1,1,AB$130),AB115)</f>
        <v>1108026.8618061359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2365409.0808336502</v>
      </c>
      <c r="L137" s="76">
        <f t="shared" si="66"/>
        <v>2529145.8931993297</v>
      </c>
      <c r="M137" s="76">
        <f t="shared" si="66"/>
        <v>2071956.5269881946</v>
      </c>
      <c r="N137" s="76">
        <f t="shared" si="66"/>
        <v>2466158.8201500205</v>
      </c>
      <c r="O137" s="76">
        <f t="shared" ref="O137:AA137" si="82">MIN(O116*O$123*INDEX(Doli_Prop_1,1,O$130),O116)</f>
        <v>3217554.5456259549</v>
      </c>
      <c r="P137" s="390">
        <f t="shared" si="82"/>
        <v>3450627.7992995563</v>
      </c>
      <c r="Q137" s="76">
        <f t="shared" si="82"/>
        <v>2589684.1462365561</v>
      </c>
      <c r="R137" s="76">
        <f t="shared" si="82"/>
        <v>2706328.5529191988</v>
      </c>
      <c r="S137" s="76">
        <f t="shared" si="82"/>
        <v>2903382.2395785283</v>
      </c>
      <c r="T137" s="76">
        <f t="shared" si="82"/>
        <v>3291016.5645192955</v>
      </c>
      <c r="U137" s="76">
        <f t="shared" si="82"/>
        <v>3600765.2420343682</v>
      </c>
      <c r="V137" s="76">
        <f t="shared" si="82"/>
        <v>3941764.245878737</v>
      </c>
      <c r="W137" s="76">
        <f t="shared" si="82"/>
        <v>4394352.2959110988</v>
      </c>
      <c r="X137" s="76">
        <f t="shared" si="82"/>
        <v>4626231.1652923161</v>
      </c>
      <c r="Y137" s="76">
        <f t="shared" si="82"/>
        <v>4772081.6976681128</v>
      </c>
      <c r="Z137" s="76">
        <f t="shared" si="82"/>
        <v>5079318.9143802933</v>
      </c>
      <c r="AA137" s="76">
        <f t="shared" si="82"/>
        <v>5349379.9007298546</v>
      </c>
      <c r="AB137" s="76">
        <f t="shared" ref="AB137" si="83">MIN(AB116*AB$123*INDEX(Doli_Prop_1,1,AB$130),AB116)</f>
        <v>5418805.5549586508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1770591.7046431564</v>
      </c>
      <c r="L138" s="76">
        <f t="shared" si="66"/>
        <v>1844163.4135738355</v>
      </c>
      <c r="M138" s="76">
        <f t="shared" si="66"/>
        <v>1968399.183029905</v>
      </c>
      <c r="N138" s="76">
        <f t="shared" si="66"/>
        <v>2160239.5689758728</v>
      </c>
      <c r="O138" s="76">
        <f t="shared" ref="O138:AA138" si="85">MIN(O117*O$123*INDEX(Doli_Prop_1,1,O$130),O117)</f>
        <v>2018997.6562234943</v>
      </c>
      <c r="P138" s="390">
        <f t="shared" si="85"/>
        <v>2740797.6385812294</v>
      </c>
      <c r="Q138" s="76">
        <f t="shared" si="85"/>
        <v>2061155.6693891541</v>
      </c>
      <c r="R138" s="76">
        <f t="shared" si="85"/>
        <v>2371035.6148794531</v>
      </c>
      <c r="S138" s="76">
        <f t="shared" si="85"/>
        <v>2703443.7835627794</v>
      </c>
      <c r="T138" s="76">
        <f t="shared" si="85"/>
        <v>2786673.1149382689</v>
      </c>
      <c r="U138" s="76">
        <f t="shared" si="85"/>
        <v>3238173.2145373989</v>
      </c>
      <c r="V138" s="76">
        <f t="shared" si="85"/>
        <v>3708648.7266169363</v>
      </c>
      <c r="W138" s="76">
        <f t="shared" si="85"/>
        <v>3814317.2071710783</v>
      </c>
      <c r="X138" s="76">
        <f t="shared" si="85"/>
        <v>4218467.9219152275</v>
      </c>
      <c r="Y138" s="76">
        <f t="shared" si="85"/>
        <v>4517515.5392302545</v>
      </c>
      <c r="Z138" s="76">
        <f t="shared" si="85"/>
        <v>4512678.0771865174</v>
      </c>
      <c r="AA138" s="76">
        <f t="shared" si="85"/>
        <v>4943623.8602192905</v>
      </c>
      <c r="AB138" s="76">
        <f t="shared" ref="AB138" si="86">MIN(AB117*AB$123*INDEX(Doli_Prop_1,1,AB$130),AB117)</f>
        <v>5170123.5063197911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35109169.868817478</v>
      </c>
      <c r="L139" s="309">
        <f t="shared" si="87"/>
        <v>38529998.551791996</v>
      </c>
      <c r="M139" s="309">
        <f t="shared" si="87"/>
        <v>41852513.114407286</v>
      </c>
      <c r="N139" s="309">
        <f t="shared" si="87"/>
        <v>46026608.51201041</v>
      </c>
      <c r="O139" s="309">
        <f t="shared" si="87"/>
        <v>52619964.695674405</v>
      </c>
      <c r="P139" s="402">
        <f t="shared" si="87"/>
        <v>58763825.389214441</v>
      </c>
      <c r="Q139" s="309">
        <f t="shared" si="87"/>
        <v>40685286.344854109</v>
      </c>
      <c r="R139" s="309">
        <f t="shared" si="87"/>
        <v>44254952.219702668</v>
      </c>
      <c r="S139" s="309">
        <f t="shared" si="87"/>
        <v>47842949.09855029</v>
      </c>
      <c r="T139" s="309">
        <f t="shared" si="87"/>
        <v>52318178.22907193</v>
      </c>
      <c r="U139" s="309">
        <f t="shared" si="87"/>
        <v>57732505.850029632</v>
      </c>
      <c r="V139" s="309">
        <f t="shared" si="87"/>
        <v>63526306.26668486</v>
      </c>
      <c r="W139" s="309">
        <f t="shared" si="87"/>
        <v>69835702.460860386</v>
      </c>
      <c r="X139" s="309">
        <f t="shared" si="87"/>
        <v>75423628.978891224</v>
      </c>
      <c r="Y139" s="309">
        <f t="shared" si="87"/>
        <v>80692085.507405519</v>
      </c>
      <c r="Z139" s="309">
        <f t="shared" si="87"/>
        <v>86320414.325591326</v>
      </c>
      <c r="AA139" s="309">
        <f t="shared" si="87"/>
        <v>92332806.145833164</v>
      </c>
      <c r="AB139" s="309">
        <f t="shared" ref="AB139" si="88">SUM(AB132:AB138)</f>
        <v>98755058.567576498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8777292.4672043696</v>
      </c>
      <c r="L141" s="76">
        <f t="shared" si="89"/>
        <v>9632499.637947984</v>
      </c>
      <c r="M141" s="76">
        <f t="shared" si="89"/>
        <v>10463128.278601818</v>
      </c>
      <c r="N141" s="76">
        <f t="shared" si="89"/>
        <v>11506652.128002599</v>
      </c>
      <c r="O141" s="76">
        <f t="shared" si="89"/>
        <v>13154991.173918597</v>
      </c>
      <c r="P141" s="390">
        <f t="shared" si="89"/>
        <v>14690956.347303599</v>
      </c>
      <c r="Q141" s="76">
        <f t="shared" si="89"/>
        <v>10171321.586213529</v>
      </c>
      <c r="R141" s="76">
        <f t="shared" si="89"/>
        <v>11063738.054925673</v>
      </c>
      <c r="S141" s="76">
        <f t="shared" si="89"/>
        <v>11960737.274637543</v>
      </c>
      <c r="T141" s="76">
        <f t="shared" si="89"/>
        <v>13079544.557267979</v>
      </c>
      <c r="U141" s="76">
        <f t="shared" si="89"/>
        <v>14433126.462507397</v>
      </c>
      <c r="V141" s="76">
        <f t="shared" si="89"/>
        <v>15881576.566671222</v>
      </c>
      <c r="W141" s="76">
        <f t="shared" si="89"/>
        <v>17458925.615215108</v>
      </c>
      <c r="X141" s="76">
        <f t="shared" si="89"/>
        <v>18855907.244722813</v>
      </c>
      <c r="Y141" s="76">
        <f t="shared" si="89"/>
        <v>20173021.376851395</v>
      </c>
      <c r="Z141" s="76">
        <f t="shared" si="89"/>
        <v>21580103.581397817</v>
      </c>
      <c r="AA141" s="76">
        <f t="shared" si="89"/>
        <v>23083201.536458313</v>
      </c>
      <c r="AB141" s="76">
        <f t="shared" ref="AB141" si="90">AB120-AB139</f>
        <v>24688764.641894087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24763799.977429822</v>
      </c>
      <c r="L145" s="3">
        <f t="shared" si="91"/>
        <v>57186679.61293266</v>
      </c>
      <c r="M145" s="3">
        <f t="shared" ref="M145:AA145" si="92">M111-M132</f>
        <v>102386921.74712178</v>
      </c>
      <c r="N145" s="3">
        <f t="shared" si="92"/>
        <v>162812820.54874995</v>
      </c>
      <c r="O145" s="3">
        <f t="shared" si="92"/>
        <v>176533867.7112273</v>
      </c>
      <c r="P145" s="387">
        <f t="shared" si="92"/>
        <v>205113980.31744522</v>
      </c>
      <c r="Q145" s="3">
        <f t="shared" si="92"/>
        <v>264253968.07646006</v>
      </c>
      <c r="R145" s="3">
        <f t="shared" si="92"/>
        <v>351998414.46968478</v>
      </c>
      <c r="S145" s="3">
        <f t="shared" si="92"/>
        <v>435171861.44834059</v>
      </c>
      <c r="T145" s="3">
        <f t="shared" si="92"/>
        <v>519769438.57130694</v>
      </c>
      <c r="U145" s="3">
        <f t="shared" si="92"/>
        <v>604388747.62066174</v>
      </c>
      <c r="V145" s="3">
        <f t="shared" si="92"/>
        <v>701771168.73879719</v>
      </c>
      <c r="W145" s="3">
        <f t="shared" si="92"/>
        <v>875447760.19649363</v>
      </c>
      <c r="X145" s="3">
        <f t="shared" si="92"/>
        <v>1049729239.4726859</v>
      </c>
      <c r="Y145" s="3">
        <f t="shared" si="92"/>
        <v>1248064096.4210908</v>
      </c>
      <c r="Z145" s="3">
        <f t="shared" si="92"/>
        <v>1506409231.3055191</v>
      </c>
      <c r="AA145" s="3">
        <f t="shared" si="92"/>
        <v>1741210974.6880865</v>
      </c>
      <c r="AB145" s="3">
        <f t="shared" ref="AB145" si="93">AB111-AB132</f>
        <v>1964263687.7513657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3365177.8857251615</v>
      </c>
      <c r="L146" s="3">
        <f t="shared" si="95"/>
        <v>5350120.0860429686</v>
      </c>
      <c r="M146" s="3">
        <f t="shared" ref="M146:AA146" si="96">M112-M133</f>
        <v>7458792.56844135</v>
      </c>
      <c r="N146" s="3">
        <f t="shared" si="96"/>
        <v>9845591.9139062334</v>
      </c>
      <c r="O146" s="3">
        <f t="shared" si="96"/>
        <v>5004496.3864679495</v>
      </c>
      <c r="P146" s="387">
        <f t="shared" si="96"/>
        <v>7515010.5937784761</v>
      </c>
      <c r="Q146" s="3">
        <f t="shared" si="96"/>
        <v>10424591.19897683</v>
      </c>
      <c r="R146" s="3">
        <f t="shared" si="96"/>
        <v>11579535.175174193</v>
      </c>
      <c r="S146" s="3">
        <f t="shared" si="96"/>
        <v>13798217.415419102</v>
      </c>
      <c r="T146" s="3">
        <f t="shared" si="96"/>
        <v>14869715.623791177</v>
      </c>
      <c r="U146" s="3">
        <f t="shared" si="96"/>
        <v>17697012.111023188</v>
      </c>
      <c r="V146" s="3">
        <f t="shared" si="96"/>
        <v>21058865.961255684</v>
      </c>
      <c r="W146" s="3">
        <f t="shared" si="96"/>
        <v>18871672.160402112</v>
      </c>
      <c r="X146" s="3">
        <f t="shared" si="96"/>
        <v>13296450.192357516</v>
      </c>
      <c r="Y146" s="3">
        <f t="shared" si="96"/>
        <v>15613952.824252369</v>
      </c>
      <c r="Z146" s="3">
        <f t="shared" si="96"/>
        <v>19719478.243182082</v>
      </c>
      <c r="AA146" s="3">
        <f t="shared" si="96"/>
        <v>23878093.91269258</v>
      </c>
      <c r="AB146" s="3">
        <f t="shared" ref="AB146" si="97">AB112-AB133</f>
        <v>19414404.91726993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11646508.083509158</v>
      </c>
      <c r="L147" s="3">
        <f t="shared" si="98"/>
        <v>16151990.424903035</v>
      </c>
      <c r="M147" s="3">
        <f t="shared" ref="M147:AA147" si="99">M113-M134</f>
        <v>21285664.405651279</v>
      </c>
      <c r="N147" s="3">
        <f t="shared" si="99"/>
        <v>27343872.826602846</v>
      </c>
      <c r="O147" s="3">
        <f t="shared" si="99"/>
        <v>30895292.810476318</v>
      </c>
      <c r="P147" s="387">
        <f t="shared" si="99"/>
        <v>36587732.76753661</v>
      </c>
      <c r="Q147" s="3">
        <f t="shared" si="99"/>
        <v>44896242.616859719</v>
      </c>
      <c r="R147" s="3">
        <f t="shared" si="99"/>
        <v>51046348.356970429</v>
      </c>
      <c r="S147" s="3">
        <f t="shared" si="99"/>
        <v>57299530.59098357</v>
      </c>
      <c r="T147" s="3">
        <f t="shared" si="99"/>
        <v>62723323.64138414</v>
      </c>
      <c r="U147" s="3">
        <f t="shared" si="99"/>
        <v>68013637.406774625</v>
      </c>
      <c r="V147" s="3">
        <f t="shared" si="99"/>
        <v>72764522.09091033</v>
      </c>
      <c r="W147" s="3">
        <f t="shared" si="99"/>
        <v>78116463.780037403</v>
      </c>
      <c r="X147" s="3">
        <f t="shared" si="99"/>
        <v>85940068.724459693</v>
      </c>
      <c r="Y147" s="3">
        <f t="shared" si="99"/>
        <v>93536653.240990445</v>
      </c>
      <c r="Z147" s="3">
        <f t="shared" si="99"/>
        <v>101872233.73034577</v>
      </c>
      <c r="AA147" s="3">
        <f t="shared" si="99"/>
        <v>110750437.55576141</v>
      </c>
      <c r="AB147" s="3">
        <f t="shared" ref="AB147" si="100">AB113-AB134</f>
        <v>120318305.6449711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3744315.0445517534</v>
      </c>
      <c r="L148" s="3">
        <f t="shared" si="101"/>
        <v>5415269.0891871545</v>
      </c>
      <c r="M148" s="3">
        <f t="shared" ref="M148:AA148" si="102">M114-M135</f>
        <v>8189187.2292194162</v>
      </c>
      <c r="N148" s="3">
        <f t="shared" si="102"/>
        <v>11009622.410147641</v>
      </c>
      <c r="O148" s="3">
        <f t="shared" si="102"/>
        <v>11865764.620562337</v>
      </c>
      <c r="P148" s="387">
        <f t="shared" si="102"/>
        <v>15149871.947487116</v>
      </c>
      <c r="Q148" s="3">
        <f t="shared" si="102"/>
        <v>19084379.600850586</v>
      </c>
      <c r="R148" s="3">
        <f t="shared" si="102"/>
        <v>23259426.316384755</v>
      </c>
      <c r="S148" s="3">
        <f t="shared" si="102"/>
        <v>27598407.138847809</v>
      </c>
      <c r="T148" s="3">
        <f t="shared" si="102"/>
        <v>31950878.458253317</v>
      </c>
      <c r="U148" s="3">
        <f t="shared" si="102"/>
        <v>36701268.627274372</v>
      </c>
      <c r="V148" s="3">
        <f t="shared" si="102"/>
        <v>42014933.159507453</v>
      </c>
      <c r="W148" s="3">
        <f t="shared" si="102"/>
        <v>49026587.130340591</v>
      </c>
      <c r="X148" s="3">
        <f t="shared" si="102"/>
        <v>55735563.977074258</v>
      </c>
      <c r="Y148" s="3">
        <f t="shared" si="102"/>
        <v>62524691.484791413</v>
      </c>
      <c r="Z148" s="3">
        <f t="shared" si="102"/>
        <v>70673927.180580854</v>
      </c>
      <c r="AA148" s="3">
        <f t="shared" si="102"/>
        <v>79367175.673355907</v>
      </c>
      <c r="AB148" s="3">
        <f t="shared" ref="AB148" si="103">AB114-AB135</f>
        <v>83506954.476965308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1447294.4152625317</v>
      </c>
      <c r="L149" s="3">
        <f t="shared" si="104"/>
        <v>1954768.6242569573</v>
      </c>
      <c r="M149" s="3">
        <f t="shared" ref="M149:AA149" si="105">M115-M136</f>
        <v>2916182.5523092607</v>
      </c>
      <c r="N149" s="3">
        <f t="shared" si="105"/>
        <v>4039043.0797011615</v>
      </c>
      <c r="O149" s="3">
        <f t="shared" si="105"/>
        <v>2500374.0815267726</v>
      </c>
      <c r="P149" s="387">
        <f t="shared" si="105"/>
        <v>3950101.2017728146</v>
      </c>
      <c r="Q149" s="3">
        <f t="shared" si="105"/>
        <v>5829615.0053063929</v>
      </c>
      <c r="R149" s="3">
        <f t="shared" si="105"/>
        <v>7458147.1411366016</v>
      </c>
      <c r="S149" s="3">
        <f t="shared" si="105"/>
        <v>9085511.5475416332</v>
      </c>
      <c r="T149" s="3">
        <f t="shared" si="105"/>
        <v>10542381.875328369</v>
      </c>
      <c r="U149" s="3">
        <f t="shared" si="105"/>
        <v>12038629.423842935</v>
      </c>
      <c r="V149" s="3">
        <f t="shared" si="105"/>
        <v>13724868.928555179</v>
      </c>
      <c r="W149" s="3">
        <f t="shared" si="105"/>
        <v>16189465.985897589</v>
      </c>
      <c r="X149" s="3">
        <f t="shared" si="105"/>
        <v>18556106.595470186</v>
      </c>
      <c r="Y149" s="3">
        <f t="shared" si="105"/>
        <v>20900411.921395138</v>
      </c>
      <c r="Z149" s="3">
        <f t="shared" si="105"/>
        <v>23871035.190338142</v>
      </c>
      <c r="AA149" s="3">
        <f t="shared" si="105"/>
        <v>26936785.504042462</v>
      </c>
      <c r="AB149" s="3">
        <f t="shared" ref="AB149" si="106">AB115-AB136</f>
        <v>27841319.780201871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3434119.8837934649</v>
      </c>
      <c r="L150" s="3">
        <f t="shared" si="107"/>
        <v>6372260.7726114541</v>
      </c>
      <c r="M150" s="3">
        <f t="shared" ref="M150:AA150" si="108">M116-M137</f>
        <v>7794010.7010034705</v>
      </c>
      <c r="N150" s="3">
        <f t="shared" si="108"/>
        <v>12810316.601566877</v>
      </c>
      <c r="O150" s="3">
        <f t="shared" si="108"/>
        <v>15400763.155417144</v>
      </c>
      <c r="P150" s="387">
        <f t="shared" si="108"/>
        <v>17611162.015583627</v>
      </c>
      <c r="Q150" s="3">
        <f t="shared" si="108"/>
        <v>24757343.619098987</v>
      </c>
      <c r="R150" s="3">
        <f t="shared" si="108"/>
        <v>30763543.200877018</v>
      </c>
      <c r="S150" s="3">
        <f t="shared" si="108"/>
        <v>37323540.034840211</v>
      </c>
      <c r="T150" s="3">
        <f t="shared" si="108"/>
        <v>45539653.651387811</v>
      </c>
      <c r="U150" s="3">
        <f t="shared" si="108"/>
        <v>52273538.48081357</v>
      </c>
      <c r="V150" s="3">
        <f t="shared" si="108"/>
        <v>60057372.49602814</v>
      </c>
      <c r="W150" s="3">
        <f t="shared" si="108"/>
        <v>73990390.364587337</v>
      </c>
      <c r="X150" s="3">
        <f t="shared" si="108"/>
        <v>84997936.287745073</v>
      </c>
      <c r="Y150" s="3">
        <f t="shared" si="108"/>
        <v>96283071.040697902</v>
      </c>
      <c r="Z150" s="3">
        <f t="shared" si="108"/>
        <v>114030242.03363021</v>
      </c>
      <c r="AA150" s="3">
        <f t="shared" si="108"/>
        <v>129245050.77151211</v>
      </c>
      <c r="AB150" s="3">
        <f t="shared" ref="AB150" si="109">AB116-AB137</f>
        <v>136157979.09124535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2570559.2441760143</v>
      </c>
      <c r="L151" s="3">
        <f t="shared" si="110"/>
        <v>4646426.3727136515</v>
      </c>
      <c r="M151" s="3">
        <f t="shared" ref="M151:AA151" si="111">M117-M138</f>
        <v>7404462.4472321179</v>
      </c>
      <c r="N151" s="3">
        <f t="shared" si="111"/>
        <v>11221237.086478429</v>
      </c>
      <c r="O151" s="3">
        <f t="shared" si="111"/>
        <v>9663893.5793988835</v>
      </c>
      <c r="P151" s="387">
        <f t="shared" si="111"/>
        <v>13988362.139428977</v>
      </c>
      <c r="Q151" s="3">
        <f t="shared" si="111"/>
        <v>19704618.894809432</v>
      </c>
      <c r="R151" s="3">
        <f t="shared" si="111"/>
        <v>26952180.839419249</v>
      </c>
      <c r="S151" s="3">
        <f t="shared" si="111"/>
        <v>34753292.526302986</v>
      </c>
      <c r="T151" s="3">
        <f t="shared" si="111"/>
        <v>38560768.688339651</v>
      </c>
      <c r="U151" s="3">
        <f t="shared" si="111"/>
        <v>47009666.212514736</v>
      </c>
      <c r="V151" s="3">
        <f t="shared" si="111"/>
        <v>56505585.8589788</v>
      </c>
      <c r="W151" s="3">
        <f t="shared" si="111"/>
        <v>64223985.727215417</v>
      </c>
      <c r="X151" s="3">
        <f t="shared" si="111"/>
        <v>77506085.374397963</v>
      </c>
      <c r="Y151" s="3">
        <f t="shared" si="111"/>
        <v>91146861.505683646</v>
      </c>
      <c r="Z151" s="3">
        <f t="shared" si="111"/>
        <v>101309207.40270501</v>
      </c>
      <c r="AA151" s="3">
        <f t="shared" si="111"/>
        <v>119441678.9733191</v>
      </c>
      <c r="AB151" s="3">
        <f t="shared" ref="AB151" si="112">AB117-AB138</f>
        <v>129909361.22970331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50971774.534447908</v>
      </c>
      <c r="L152" s="309">
        <f t="shared" si="113"/>
        <v>97077514.982647881</v>
      </c>
      <c r="M152" s="309">
        <f t="shared" si="113"/>
        <v>157435221.65097868</v>
      </c>
      <c r="N152" s="309">
        <f t="shared" si="113"/>
        <v>239082504.46715316</v>
      </c>
      <c r="O152" s="309">
        <f t="shared" si="113"/>
        <v>251864452.34507674</v>
      </c>
      <c r="P152" s="402">
        <f t="shared" si="113"/>
        <v>299916220.98303282</v>
      </c>
      <c r="Q152" s="309">
        <f t="shared" si="113"/>
        <v>388950759.012362</v>
      </c>
      <c r="R152" s="309">
        <f t="shared" si="113"/>
        <v>503057595.49964696</v>
      </c>
      <c r="S152" s="309">
        <f t="shared" si="113"/>
        <v>615030360.70227587</v>
      </c>
      <c r="T152" s="309">
        <f t="shared" si="113"/>
        <v>723956160.50979137</v>
      </c>
      <c r="U152" s="309">
        <f t="shared" si="113"/>
        <v>838122499.88290524</v>
      </c>
      <c r="V152" s="309">
        <f t="shared" si="113"/>
        <v>967897317.23403275</v>
      </c>
      <c r="W152" s="309">
        <f t="shared" si="113"/>
        <v>1175866325.344974</v>
      </c>
      <c r="X152" s="309">
        <f t="shared" si="113"/>
        <v>1385761450.6241906</v>
      </c>
      <c r="Y152" s="309">
        <f t="shared" si="113"/>
        <v>1628069738.4389017</v>
      </c>
      <c r="Z152" s="309">
        <f t="shared" si="113"/>
        <v>1937885355.0863011</v>
      </c>
      <c r="AA152" s="309">
        <f t="shared" si="113"/>
        <v>2230830197.0787697</v>
      </c>
      <c r="AB152" s="309">
        <f t="shared" ref="AB152" si="114">SUM(AB145:AB151)</f>
        <v>2481412012.8917227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0.6973823331000375</v>
      </c>
      <c r="M154" s="358">
        <f t="shared" si="115"/>
        <v>0.95763083983113262</v>
      </c>
      <c r="N154" s="358">
        <f t="shared" si="115"/>
        <v>1.238688857601467</v>
      </c>
      <c r="O154" s="358">
        <f t="shared" si="115"/>
        <v>1.5267660590554044</v>
      </c>
      <c r="P154" s="403">
        <f t="shared" si="115"/>
        <v>1.4686418684497191</v>
      </c>
      <c r="Q154" s="358">
        <f t="shared" si="115"/>
        <v>1.5198639331620072</v>
      </c>
      <c r="R154" s="358">
        <f t="shared" si="115"/>
        <v>1.7499734019238993</v>
      </c>
      <c r="S154" s="358">
        <f t="shared" si="115"/>
        <v>2.0327955388612189</v>
      </c>
      <c r="T154" s="358">
        <f t="shared" si="115"/>
        <v>2.2489021827904843</v>
      </c>
      <c r="U154" s="358">
        <f t="shared" si="115"/>
        <v>2.462622025805949</v>
      </c>
      <c r="V154" s="358">
        <f t="shared" si="115"/>
        <v>2.63041480276339</v>
      </c>
      <c r="W154" s="358">
        <f t="shared" si="115"/>
        <v>2.7912055624003038</v>
      </c>
      <c r="X154" s="358">
        <f t="shared" si="115"/>
        <v>3.1035309908343542</v>
      </c>
      <c r="Y154" s="358">
        <f t="shared" si="115"/>
        <v>3.4173806914423075</v>
      </c>
      <c r="Z154" s="358">
        <f t="shared" si="115"/>
        <v>3.7732574703698738</v>
      </c>
      <c r="AA154" s="358">
        <f t="shared" si="115"/>
        <v>4.2072388536629965</v>
      </c>
      <c r="AB154" s="358">
        <f t="shared" ref="AB154" si="116">MAX(INDEX(INDPLAN_2030,$A164,AB$163-8)-AB69,0)</f>
        <v>4.0745048354407594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4.0163439078254148E-2</v>
      </c>
      <c r="M155" s="358">
        <f t="shared" si="117"/>
        <v>5.1658630342806933E-2</v>
      </c>
      <c r="N155" s="358">
        <f t="shared" si="117"/>
        <v>6.1088164402102629E-2</v>
      </c>
      <c r="O155" s="358">
        <f t="shared" si="117"/>
        <v>7.8598263738993701E-4</v>
      </c>
      <c r="P155" s="403">
        <f t="shared" si="117"/>
        <v>2.2208434815666811E-2</v>
      </c>
      <c r="Q155" s="358">
        <f t="shared" si="117"/>
        <v>3.6332271021073947E-2</v>
      </c>
      <c r="R155" s="358">
        <f t="shared" si="117"/>
        <v>4.7656745748946294E-2</v>
      </c>
      <c r="S155" s="358">
        <f t="shared" si="117"/>
        <v>4.8810848250657624E-2</v>
      </c>
      <c r="T155" s="358">
        <f t="shared" si="117"/>
        <v>5.7288793455088638E-2</v>
      </c>
      <c r="U155" s="358">
        <f t="shared" si="117"/>
        <v>5.7952447629038062E-2</v>
      </c>
      <c r="V155" s="358">
        <f t="shared" si="117"/>
        <v>6.7035749849985726E-2</v>
      </c>
      <c r="W155" s="358">
        <f t="shared" si="117"/>
        <v>7.5347055232557469E-2</v>
      </c>
      <c r="X155" s="358">
        <f t="shared" si="117"/>
        <v>5.8043457603458304E-2</v>
      </c>
      <c r="Y155" s="358">
        <f t="shared" si="117"/>
        <v>3.1232084489574818E-2</v>
      </c>
      <c r="Z155" s="358">
        <f t="shared" si="117"/>
        <v>3.9348833499257774E-2</v>
      </c>
      <c r="AA155" s="358">
        <f t="shared" si="117"/>
        <v>5.2581388540893892E-2</v>
      </c>
      <c r="AB155" s="358">
        <f t="shared" ref="AB155" si="118">MAX(INDEX(INDPLAN_2030,$A165,AB$163-8)-AB70,0)</f>
        <v>5.5038196964103059E-2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4.887882521964515E-2</v>
      </c>
      <c r="M156" s="358">
        <f t="shared" si="119"/>
        <v>5.6233581906800278E-2</v>
      </c>
      <c r="N156" s="358">
        <f t="shared" si="119"/>
        <v>6.6888544771732339E-2</v>
      </c>
      <c r="O156" s="358">
        <f t="shared" si="119"/>
        <v>5.9379899999409624E-2</v>
      </c>
      <c r="P156" s="403">
        <f t="shared" si="119"/>
        <v>7.7289886151782117E-2</v>
      </c>
      <c r="Q156" s="358">
        <f t="shared" si="119"/>
        <v>9.0183950950501246E-2</v>
      </c>
      <c r="R156" s="358">
        <f t="shared" si="119"/>
        <v>0.10431230117782575</v>
      </c>
      <c r="S156" s="358">
        <f t="shared" si="119"/>
        <v>0.11468451486137865</v>
      </c>
      <c r="T156" s="358">
        <f t="shared" si="119"/>
        <v>0.12299329623247346</v>
      </c>
      <c r="U156" s="358">
        <f t="shared" si="119"/>
        <v>0.12839464322178429</v>
      </c>
      <c r="V156" s="358">
        <f t="shared" si="119"/>
        <v>0.12819207996452153</v>
      </c>
      <c r="W156" s="358">
        <f t="shared" si="119"/>
        <v>0.1214710509585416</v>
      </c>
      <c r="X156" s="358">
        <f t="shared" si="119"/>
        <v>0.11337923270459482</v>
      </c>
      <c r="Y156" s="358">
        <f t="shared" si="119"/>
        <v>0.12248699215738512</v>
      </c>
      <c r="Z156" s="358">
        <f t="shared" si="119"/>
        <v>0.13082154971408866</v>
      </c>
      <c r="AA156" s="358">
        <f t="shared" si="119"/>
        <v>0.13940847722349348</v>
      </c>
      <c r="AB156" s="358">
        <f t="shared" ref="AB156" si="120">MAX(INDEX(INDPLAN_2030,$A166,AB$163-8)-AB71,0)</f>
        <v>0.14769404965202759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9.5472773907524268E-4</v>
      </c>
      <c r="M157" s="358">
        <f t="shared" si="121"/>
        <v>1.7474069810412118E-3</v>
      </c>
      <c r="N157" s="358">
        <f t="shared" si="121"/>
        <v>2.0200472812148991E-3</v>
      </c>
      <c r="O157" s="358">
        <f t="shared" si="121"/>
        <v>1.7104919785669095E-3</v>
      </c>
      <c r="P157" s="403">
        <f t="shared" si="121"/>
        <v>2.4141006582771816E-3</v>
      </c>
      <c r="Q157" s="358">
        <f t="shared" si="121"/>
        <v>2.6135777350867438E-3</v>
      </c>
      <c r="R157" s="358">
        <f t="shared" si="121"/>
        <v>3.3353418887220876E-3</v>
      </c>
      <c r="S157" s="358">
        <f t="shared" si="121"/>
        <v>3.9682415531400693E-3</v>
      </c>
      <c r="T157" s="358">
        <f t="shared" si="121"/>
        <v>4.5439791869279107E-3</v>
      </c>
      <c r="U157" s="358">
        <f t="shared" si="121"/>
        <v>5.0341768629674766E-3</v>
      </c>
      <c r="V157" s="358">
        <f t="shared" si="121"/>
        <v>5.4478264640210501E-3</v>
      </c>
      <c r="W157" s="358">
        <f t="shared" si="121"/>
        <v>5.8217837389713256E-3</v>
      </c>
      <c r="X157" s="358">
        <f t="shared" si="121"/>
        <v>6.3063287883588018E-3</v>
      </c>
      <c r="Y157" s="358">
        <f t="shared" si="121"/>
        <v>6.8171257734127473E-3</v>
      </c>
      <c r="Z157" s="358">
        <f t="shared" si="121"/>
        <v>7.2878951399469524E-3</v>
      </c>
      <c r="AA157" s="358">
        <f t="shared" si="121"/>
        <v>7.8653472008112513E-3</v>
      </c>
      <c r="AB157" s="358">
        <f t="shared" ref="AB157" si="122">MAX(INDEX(INDPLAN_2030,$A167,AB$163-8)-AB72,0)</f>
        <v>7.3803072489728797E-3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1.7149656195624662E-3</v>
      </c>
      <c r="M158" s="358">
        <f t="shared" si="123"/>
        <v>2.4734403924480432E-3</v>
      </c>
      <c r="N158" s="358">
        <f t="shared" si="123"/>
        <v>3.0687133445439878E-3</v>
      </c>
      <c r="O158" s="358">
        <f t="shared" si="123"/>
        <v>0</v>
      </c>
      <c r="P158" s="403">
        <f t="shared" si="123"/>
        <v>1.5861741969616996E-3</v>
      </c>
      <c r="Q158" s="358">
        <f t="shared" si="123"/>
        <v>2.7973127466788053E-3</v>
      </c>
      <c r="R158" s="358">
        <f t="shared" si="123"/>
        <v>3.8092607960508174E-3</v>
      </c>
      <c r="S158" s="358">
        <f t="shared" si="123"/>
        <v>4.6047145766741071E-3</v>
      </c>
      <c r="T158" s="358">
        <f t="shared" si="123"/>
        <v>5.271159364764362E-3</v>
      </c>
      <c r="U158" s="358">
        <f t="shared" si="123"/>
        <v>5.7895488912563312E-3</v>
      </c>
      <c r="V158" s="358">
        <f t="shared" si="123"/>
        <v>6.1779273868835805E-3</v>
      </c>
      <c r="W158" s="358">
        <f t="shared" si="123"/>
        <v>6.5133970655001441E-3</v>
      </c>
      <c r="X158" s="358">
        <f t="shared" si="123"/>
        <v>7.0657985987060135E-3</v>
      </c>
      <c r="Y158" s="358">
        <f t="shared" si="123"/>
        <v>7.6296946745350314E-3</v>
      </c>
      <c r="Z158" s="358">
        <f t="shared" si="123"/>
        <v>8.1337008290128104E-3</v>
      </c>
      <c r="AA158" s="358">
        <f t="shared" si="123"/>
        <v>8.8245361951468093E-3</v>
      </c>
      <c r="AB158" s="358">
        <f t="shared" ref="AB158" si="124">MAX(INDEX(INDPLAN_2030,$A168,AB$163-8)-AB73,0)</f>
        <v>7.9738181321719268E-3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1.6251704534409078E-2</v>
      </c>
      <c r="M159" s="358">
        <f t="shared" si="125"/>
        <v>1.4593710554694161E-2</v>
      </c>
      <c r="N159" s="358">
        <f t="shared" si="125"/>
        <v>2.2364923956675303E-2</v>
      </c>
      <c r="O159" s="358">
        <f t="shared" si="125"/>
        <v>2.4742066021134712E-2</v>
      </c>
      <c r="P159" s="403">
        <f t="shared" si="125"/>
        <v>2.4940083795816304E-2</v>
      </c>
      <c r="Q159" s="358">
        <f t="shared" si="125"/>
        <v>3.1133639570133542E-2</v>
      </c>
      <c r="R159" s="358">
        <f t="shared" si="125"/>
        <v>3.6430874188985191E-2</v>
      </c>
      <c r="S159" s="358">
        <f t="shared" si="125"/>
        <v>4.1507090580159556E-2</v>
      </c>
      <c r="T159" s="358">
        <f t="shared" si="125"/>
        <v>4.8968750178669113E-2</v>
      </c>
      <c r="U159" s="358">
        <f t="shared" si="125"/>
        <v>5.3119929209271916E-2</v>
      </c>
      <c r="V159" s="358">
        <f t="shared" si="125"/>
        <v>5.6753168640753388E-2</v>
      </c>
      <c r="W159" s="358">
        <f t="shared" si="125"/>
        <v>6.3070955561838171E-2</v>
      </c>
      <c r="X159" s="358">
        <f t="shared" si="125"/>
        <v>6.7692592115799893E-2</v>
      </c>
      <c r="Y159" s="358">
        <f t="shared" si="125"/>
        <v>7.264853336261054E-2</v>
      </c>
      <c r="Z159" s="358">
        <f t="shared" si="125"/>
        <v>8.052440991603188E-2</v>
      </c>
      <c r="AA159" s="358">
        <f t="shared" si="125"/>
        <v>8.6432524719115417E-2</v>
      </c>
      <c r="AB159" s="358">
        <f t="shared" ref="AB159" si="126">MAX(INDEX(INDPLAN_2030,$A169,AB$163-8)-AB74,0)</f>
        <v>8.320035990248148E-2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1.3835493425290057E-2</v>
      </c>
      <c r="M160" s="358">
        <f t="shared" si="127"/>
        <v>1.8232883770245123E-2</v>
      </c>
      <c r="N160" s="358">
        <f t="shared" si="127"/>
        <v>2.3279255498399126E-2</v>
      </c>
      <c r="O160" s="358">
        <f t="shared" si="127"/>
        <v>1.6873993565729273E-2</v>
      </c>
      <c r="P160" s="403">
        <f t="shared" si="127"/>
        <v>2.3070903002085114E-2</v>
      </c>
      <c r="Q160" s="358">
        <f t="shared" si="127"/>
        <v>2.8134286219249294E-2</v>
      </c>
      <c r="R160" s="358">
        <f t="shared" si="127"/>
        <v>3.6272473189790516E-2</v>
      </c>
      <c r="S160" s="358">
        <f t="shared" si="127"/>
        <v>4.3753139867740598E-2</v>
      </c>
      <c r="T160" s="358">
        <f t="shared" si="127"/>
        <v>4.5791490050615336E-2</v>
      </c>
      <c r="U160" s="358">
        <f t="shared" si="127"/>
        <v>5.2789835983690081E-2</v>
      </c>
      <c r="V160" s="358">
        <f t="shared" si="127"/>
        <v>5.9001041636903173E-2</v>
      </c>
      <c r="W160" s="358">
        <f t="shared" si="127"/>
        <v>5.9474565574466703E-2</v>
      </c>
      <c r="X160" s="358">
        <f t="shared" si="127"/>
        <v>6.7073286769092078E-2</v>
      </c>
      <c r="Y160" s="358">
        <f t="shared" si="127"/>
        <v>7.47024547127354E-2</v>
      </c>
      <c r="Z160" s="358">
        <f t="shared" si="127"/>
        <v>7.6559177552144475E-2</v>
      </c>
      <c r="AA160" s="358">
        <f t="shared" si="127"/>
        <v>8.553899942176782E-2</v>
      </c>
      <c r="AB160" s="358">
        <f t="shared" ref="AB160" si="128">MAX(INDEX(INDPLAN_2030,$A170,AB$163-8)-AB75,0)</f>
        <v>8.5497745491980831E-2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3.2910430598944281E-2</v>
      </c>
      <c r="M164" s="358">
        <f t="shared" si="130"/>
        <v>4.4244035527500308E-2</v>
      </c>
      <c r="N164" s="358">
        <f t="shared" si="130"/>
        <v>5.6053653755231664E-2</v>
      </c>
      <c r="O164" s="358">
        <f t="shared" si="130"/>
        <v>6.7699055270867906E-2</v>
      </c>
      <c r="P164" s="403">
        <f t="shared" si="130"/>
        <v>6.3836703676578926E-2</v>
      </c>
      <c r="Q164" s="358">
        <f t="shared" si="130"/>
        <v>6.4784757228488948E-2</v>
      </c>
      <c r="R164" s="358">
        <f t="shared" si="130"/>
        <v>7.3177203684626088E-2</v>
      </c>
      <c r="S164" s="358">
        <f t="shared" si="130"/>
        <v>8.3420124868405277E-2</v>
      </c>
      <c r="T164" s="358">
        <f t="shared" si="130"/>
        <v>9.0600634079025133E-2</v>
      </c>
      <c r="U164" s="358">
        <f t="shared" si="130"/>
        <v>9.7428779021722117E-2</v>
      </c>
      <c r="V164" s="358">
        <f t="shared" si="130"/>
        <v>0.10223101937979981</v>
      </c>
      <c r="W164" s="358">
        <f t="shared" si="130"/>
        <v>0.10659932241909593</v>
      </c>
      <c r="X164" s="358">
        <f t="shared" si="130"/>
        <v>0.11650738388728218</v>
      </c>
      <c r="Y164" s="358">
        <f t="shared" si="130"/>
        <v>0.12613965093964588</v>
      </c>
      <c r="Z164" s="358">
        <f t="shared" si="130"/>
        <v>0.13698012814573773</v>
      </c>
      <c r="AA164" s="358">
        <f t="shared" si="130"/>
        <v>0.15025853048796417</v>
      </c>
      <c r="AB164" s="358">
        <f t="shared" ref="AB164" si="131">AB154/INDEX(INDPLAN_2030,$A164,AB$163-8)</f>
        <v>0.14551802983716997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6.1311344871956053E-2</v>
      </c>
      <c r="M165" s="358">
        <f t="shared" si="132"/>
        <v>7.7713084892501921E-2</v>
      </c>
      <c r="N165" s="358">
        <f t="shared" si="132"/>
        <v>9.0581896232865514E-2</v>
      </c>
      <c r="O165" s="358">
        <f t="shared" si="132"/>
        <v>1.1489986099947488E-3</v>
      </c>
      <c r="P165" s="403">
        <f t="shared" si="132"/>
        <v>3.201351551661636E-2</v>
      </c>
      <c r="Q165" s="358">
        <f t="shared" si="132"/>
        <v>5.1653657316182919E-2</v>
      </c>
      <c r="R165" s="358">
        <f t="shared" si="132"/>
        <v>6.6835620082256034E-2</v>
      </c>
      <c r="S165" s="358">
        <f t="shared" si="132"/>
        <v>6.753902167191761E-2</v>
      </c>
      <c r="T165" s="358">
        <f t="shared" si="132"/>
        <v>7.8224090981025035E-2</v>
      </c>
      <c r="U165" s="358">
        <f t="shared" si="132"/>
        <v>7.8099933385678957E-2</v>
      </c>
      <c r="V165" s="358">
        <f t="shared" si="132"/>
        <v>8.9179907850905391E-2</v>
      </c>
      <c r="W165" s="358">
        <f t="shared" si="132"/>
        <v>9.8964686622380976E-2</v>
      </c>
      <c r="X165" s="358">
        <f t="shared" si="132"/>
        <v>7.5281907284807353E-2</v>
      </c>
      <c r="Y165" s="358">
        <f t="shared" si="132"/>
        <v>4.0006437578478084E-2</v>
      </c>
      <c r="Z165" s="358">
        <f t="shared" si="132"/>
        <v>4.9787333754154554E-2</v>
      </c>
      <c r="AA165" s="358">
        <f t="shared" si="132"/>
        <v>6.5726735676117365E-2</v>
      </c>
      <c r="AB165" s="358">
        <f t="shared" ref="AB165" si="133">AB155/INDEX(INDPLAN_2030,$A165,AB$163-8)</f>
        <v>6.8797746205128824E-2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4.8883138437742599E-2</v>
      </c>
      <c r="M166" s="358">
        <f t="shared" si="134"/>
        <v>5.6238213289071137E-2</v>
      </c>
      <c r="N166" s="358">
        <f t="shared" si="134"/>
        <v>6.6893660169274685E-2</v>
      </c>
      <c r="O166" s="358">
        <f t="shared" si="134"/>
        <v>5.9384091817655575E-2</v>
      </c>
      <c r="P166" s="403">
        <f t="shared" si="134"/>
        <v>7.7294887585684716E-2</v>
      </c>
      <c r="Q166" s="358">
        <f t="shared" si="134"/>
        <v>9.0189256200866E-2</v>
      </c>
      <c r="R166" s="358">
        <f t="shared" si="134"/>
        <v>0.10431782388614912</v>
      </c>
      <c r="S166" s="358">
        <f t="shared" si="134"/>
        <v>0.11468991203370964</v>
      </c>
      <c r="T166" s="358">
        <f t="shared" si="134"/>
        <v>0.12299836087086224</v>
      </c>
      <c r="U166" s="358">
        <f t="shared" si="134"/>
        <v>0.12839917495737099</v>
      </c>
      <c r="V166" s="358">
        <f t="shared" si="134"/>
        <v>0.12819585043071066</v>
      </c>
      <c r="W166" s="358">
        <f t="shared" si="134"/>
        <v>0.12147390916816907</v>
      </c>
      <c r="X166" s="358">
        <f t="shared" si="134"/>
        <v>0.11338123354989274</v>
      </c>
      <c r="Y166" s="358">
        <f t="shared" si="134"/>
        <v>0.12248843319777568</v>
      </c>
      <c r="Z166" s="358">
        <f t="shared" si="134"/>
        <v>0.1308223192571431</v>
      </c>
      <c r="AA166" s="358">
        <f t="shared" si="134"/>
        <v>0.13940847722349348</v>
      </c>
      <c r="AB166" s="358">
        <f t="shared" ref="AB166" si="135">AB156/INDEX(INDPLAN_2030,$A166,AB$163-8)</f>
        <v>0.14769404965202759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6.6791652527897635E-2</v>
      </c>
      <c r="M167" s="358">
        <f t="shared" si="136"/>
        <v>0.11390306241449617</v>
      </c>
      <c r="N167" s="358">
        <f t="shared" si="136"/>
        <v>0.12326203797793713</v>
      </c>
      <c r="O167" s="358">
        <f t="shared" si="136"/>
        <v>9.8105140471111546E-2</v>
      </c>
      <c r="P167" s="403">
        <f t="shared" si="136"/>
        <v>0.13061652193097417</v>
      </c>
      <c r="Q167" s="358">
        <f t="shared" si="136"/>
        <v>0.1338277755917911</v>
      </c>
      <c r="R167" s="358">
        <f t="shared" si="136"/>
        <v>0.16209494599278298</v>
      </c>
      <c r="S167" s="358">
        <f t="shared" si="136"/>
        <v>0.18351497933455163</v>
      </c>
      <c r="T167" s="358">
        <f t="shared" si="136"/>
        <v>0.20043499267715228</v>
      </c>
      <c r="U167" s="358">
        <f t="shared" si="136"/>
        <v>0.21225448082948192</v>
      </c>
      <c r="V167" s="358">
        <f t="shared" si="136"/>
        <v>0.21998349142127757</v>
      </c>
      <c r="W167" s="358">
        <f t="shared" si="136"/>
        <v>0.22554768359733945</v>
      </c>
      <c r="X167" s="358">
        <f t="shared" si="136"/>
        <v>0.23479542137998169</v>
      </c>
      <c r="Y167" s="358">
        <f t="shared" si="136"/>
        <v>0.24428992021082782</v>
      </c>
      <c r="Z167" s="358">
        <f t="shared" si="136"/>
        <v>0.25171519174948842</v>
      </c>
      <c r="AA167" s="358">
        <f t="shared" si="136"/>
        <v>0.26217824002704171</v>
      </c>
      <c r="AB167" s="358">
        <f t="shared" ref="AB167" si="137">AB157/INDEX(INDPLAN_2030,$A167,AB$163-8)</f>
        <v>0.24601024163242932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6.1572155295801324E-2</v>
      </c>
      <c r="M168" s="358">
        <f t="shared" si="138"/>
        <v>8.4333106040145878E-2</v>
      </c>
      <c r="N168" s="358">
        <f t="shared" si="138"/>
        <v>9.9614525219109781E-2</v>
      </c>
      <c r="O168" s="358">
        <f t="shared" si="138"/>
        <v>0</v>
      </c>
      <c r="P168" s="403">
        <f t="shared" si="138"/>
        <v>4.6985470200991281E-2</v>
      </c>
      <c r="Q168" s="358">
        <f t="shared" si="138"/>
        <v>7.9389510339799144E-2</v>
      </c>
      <c r="R168" s="358">
        <f t="shared" si="138"/>
        <v>0.10376130993889424</v>
      </c>
      <c r="S168" s="358">
        <f t="shared" si="138"/>
        <v>0.12057940203860108</v>
      </c>
      <c r="T168" s="358">
        <f t="shared" si="138"/>
        <v>0.13289293964258364</v>
      </c>
      <c r="U168" s="358">
        <f t="shared" si="138"/>
        <v>0.14072395074543556</v>
      </c>
      <c r="V168" s="358">
        <f t="shared" si="138"/>
        <v>0.14496171922294115</v>
      </c>
      <c r="W168" s="358">
        <f t="shared" si="138"/>
        <v>0.14771578190168416</v>
      </c>
      <c r="X168" s="358">
        <f t="shared" si="138"/>
        <v>0.15505173122241153</v>
      </c>
      <c r="Y168" s="358">
        <f t="shared" si="138"/>
        <v>0.16217155472255004</v>
      </c>
      <c r="Z168" s="358">
        <f t="shared" si="138"/>
        <v>0.16762385027666113</v>
      </c>
      <c r="AA168" s="358">
        <f t="shared" si="138"/>
        <v>0.17649072390293619</v>
      </c>
      <c r="AB168" s="358">
        <f t="shared" ref="AB168" si="139">AB158/INDEX(INDPLAN_2030,$A168,AB$163-8)</f>
        <v>0.15947636264343854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9.8759241138500209E-2</v>
      </c>
      <c r="M169" s="358">
        <f t="shared" si="140"/>
        <v>8.4070850365910124E-2</v>
      </c>
      <c r="N169" s="358">
        <f t="shared" si="140"/>
        <v>0.12246858021049452</v>
      </c>
      <c r="O169" s="358">
        <f t="shared" si="140"/>
        <v>0.1291022475013168</v>
      </c>
      <c r="P169" s="403">
        <f t="shared" si="140"/>
        <v>0.12428005995277068</v>
      </c>
      <c r="Q169" s="358">
        <f t="shared" si="140"/>
        <v>0.1484633583989538</v>
      </c>
      <c r="R169" s="358">
        <f t="shared" si="140"/>
        <v>0.16655233594534041</v>
      </c>
      <c r="S169" s="358">
        <f t="shared" si="140"/>
        <v>0.18223670967528732</v>
      </c>
      <c r="T169" s="358">
        <f t="shared" si="140"/>
        <v>0.20679884561852563</v>
      </c>
      <c r="U169" s="358">
        <f t="shared" si="140"/>
        <v>0.21608968570414516</v>
      </c>
      <c r="V169" s="358">
        <f t="shared" si="140"/>
        <v>0.22268987118125971</v>
      </c>
      <c r="W169" s="358">
        <f t="shared" si="140"/>
        <v>0.23901164613269035</v>
      </c>
      <c r="X169" s="358">
        <f t="shared" si="140"/>
        <v>0.24803838042215717</v>
      </c>
      <c r="Y169" s="358">
        <f t="shared" si="140"/>
        <v>0.25767266162411417</v>
      </c>
      <c r="Z169" s="358">
        <f t="shared" si="140"/>
        <v>0.27674415618569537</v>
      </c>
      <c r="AA169" s="358">
        <f t="shared" si="140"/>
        <v>0.28810841573038476</v>
      </c>
      <c r="AB169" s="358">
        <f t="shared" ref="AB169" si="141">AB159/INDEX(INDPLAN_2030,$A169,AB$163-8)</f>
        <v>0.2773345330082716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8.1667843135392701E-2</v>
      </c>
      <c r="M170" s="358">
        <f t="shared" si="142"/>
        <v>0.10236427479992309</v>
      </c>
      <c r="N170" s="358">
        <f t="shared" si="142"/>
        <v>0.12460558673576359</v>
      </c>
      <c r="O170" s="358">
        <f t="shared" si="142"/>
        <v>8.6299004397532394E-2</v>
      </c>
      <c r="P170" s="403">
        <f t="shared" si="142"/>
        <v>0.11296237068993288</v>
      </c>
      <c r="Q170" s="358">
        <f t="shared" si="142"/>
        <v>0.13212233859868455</v>
      </c>
      <c r="R170" s="358">
        <f t="shared" si="142"/>
        <v>0.16364969326604004</v>
      </c>
      <c r="S170" s="358">
        <f t="shared" si="142"/>
        <v>0.18993957552389945</v>
      </c>
      <c r="T170" s="358">
        <f t="shared" si="142"/>
        <v>0.19154904794794803</v>
      </c>
      <c r="U170" s="358">
        <f t="shared" si="142"/>
        <v>0.21306439024756207</v>
      </c>
      <c r="V170" s="358">
        <f t="shared" si="142"/>
        <v>0.23004993298792523</v>
      </c>
      <c r="W170" s="358">
        <f t="shared" si="142"/>
        <v>0.22428296689572627</v>
      </c>
      <c r="X170" s="358">
        <f t="shared" si="142"/>
        <v>0.24489816904522452</v>
      </c>
      <c r="Y170" s="358">
        <f t="shared" si="142"/>
        <v>0.26435090135647415</v>
      </c>
      <c r="Z170" s="358">
        <f t="shared" si="142"/>
        <v>0.26282431712165916</v>
      </c>
      <c r="AA170" s="358">
        <f t="shared" si="142"/>
        <v>0.2851299980725594</v>
      </c>
      <c r="AB170" s="358">
        <f t="shared" ref="AB170" si="143">AB160/INDEX(INDPLAN_2030,$A170,AB$163-8)</f>
        <v>0.28499248497326946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0.45189580600623486</v>
      </c>
      <c r="M171" s="25">
        <f t="shared" si="144"/>
        <v>0.56286662732954862</v>
      </c>
      <c r="N171" s="25">
        <f t="shared" si="144"/>
        <v>0.68347994030067694</v>
      </c>
      <c r="O171" s="25">
        <f t="shared" si="144"/>
        <v>0.44173853806847901</v>
      </c>
      <c r="P171" s="388">
        <f t="shared" si="144"/>
        <v>0.587989529553549</v>
      </c>
      <c r="Q171" s="25">
        <f t="shared" si="144"/>
        <v>0.70043065367476642</v>
      </c>
      <c r="R171" s="25">
        <f t="shared" si="144"/>
        <v>0.84038893279608895</v>
      </c>
      <c r="S171" s="25">
        <f t="shared" si="144"/>
        <v>0.94191972514637201</v>
      </c>
      <c r="T171" s="25">
        <f t="shared" si="144"/>
        <v>1.023498911817122</v>
      </c>
      <c r="U171" s="25">
        <f t="shared" si="144"/>
        <v>1.0860603948913967</v>
      </c>
      <c r="V171" s="25">
        <f t="shared" si="144"/>
        <v>1.1372917924748196</v>
      </c>
      <c r="W171" s="25">
        <f t="shared" si="144"/>
        <v>1.1635959967370861</v>
      </c>
      <c r="X171" s="25">
        <f t="shared" si="144"/>
        <v>1.1879542267917571</v>
      </c>
      <c r="Y171" s="25">
        <f t="shared" si="144"/>
        <v>1.2171195596298658</v>
      </c>
      <c r="Z171" s="25">
        <f t="shared" si="144"/>
        <v>1.2764972964905394</v>
      </c>
      <c r="AA171" s="25">
        <f t="shared" si="144"/>
        <v>1.3673011211204971</v>
      </c>
      <c r="AB171" s="25">
        <f t="shared" ref="AB171" si="145">SUM(AB164:AB170)</f>
        <v>1.3298234479517355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7.2827475186813775E-2</v>
      </c>
      <c r="M175" s="178">
        <f t="shared" si="147"/>
        <v>7.8604829953075536E-2</v>
      </c>
      <c r="N175" s="178">
        <f t="shared" si="147"/>
        <v>8.2012141761720919E-2</v>
      </c>
      <c r="O175" s="178">
        <f t="shared" si="147"/>
        <v>0.15325594087145977</v>
      </c>
      <c r="P175" s="404">
        <f t="shared" si="147"/>
        <v>0.10856775583240251</v>
      </c>
      <c r="Q175" s="178">
        <f t="shared" si="147"/>
        <v>9.2492749836974864E-2</v>
      </c>
      <c r="R175" s="178">
        <f t="shared" si="147"/>
        <v>8.7075401434851749E-2</v>
      </c>
      <c r="S175" s="178">
        <f t="shared" si="147"/>
        <v>8.856394302119748E-2</v>
      </c>
      <c r="T175" s="178">
        <f t="shared" si="147"/>
        <v>8.8520498686386076E-2</v>
      </c>
      <c r="U175" s="178">
        <f t="shared" si="147"/>
        <v>8.9708435626606881E-2</v>
      </c>
      <c r="V175" s="178">
        <f t="shared" si="147"/>
        <v>8.9889877036163759E-2</v>
      </c>
      <c r="W175" s="178">
        <f t="shared" si="147"/>
        <v>9.1611970751032057E-2</v>
      </c>
      <c r="X175" s="178">
        <f t="shared" si="147"/>
        <v>9.807396721162169E-2</v>
      </c>
      <c r="Y175" s="178">
        <f t="shared" si="147"/>
        <v>0.10363784719555882</v>
      </c>
      <c r="Z175" s="178">
        <f t="shared" si="147"/>
        <v>0.10730937583834745</v>
      </c>
      <c r="AA175" s="178">
        <f t="shared" si="147"/>
        <v>0.10989424945752109</v>
      </c>
      <c r="AB175" s="178">
        <f t="shared" ref="AB175" si="148">AB164/AB$171</f>
        <v>0.10942657843889318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0.13567584398229651</v>
      </c>
      <c r="M176" s="178">
        <f t="shared" si="149"/>
        <v>0.13806660604698145</v>
      </c>
      <c r="N176" s="178">
        <f t="shared" si="149"/>
        <v>0.13253043855686045</v>
      </c>
      <c r="O176" s="178">
        <f t="shared" si="149"/>
        <v>2.6010830185176853E-3</v>
      </c>
      <c r="P176" s="404">
        <f t="shared" si="149"/>
        <v>5.4445723788523429E-2</v>
      </c>
      <c r="Q176" s="178">
        <f t="shared" si="149"/>
        <v>7.374556930823227E-2</v>
      </c>
      <c r="R176" s="178">
        <f t="shared" si="149"/>
        <v>7.9529391064069324E-2</v>
      </c>
      <c r="S176" s="178">
        <f t="shared" si="149"/>
        <v>7.1703585633502057E-2</v>
      </c>
      <c r="T176" s="178">
        <f t="shared" si="149"/>
        <v>7.6428113481963378E-2</v>
      </c>
      <c r="U176" s="178">
        <f t="shared" si="149"/>
        <v>7.1911224967823956E-2</v>
      </c>
      <c r="V176" s="178">
        <f t="shared" si="149"/>
        <v>7.8414271905404523E-2</v>
      </c>
      <c r="W176" s="178">
        <f t="shared" si="149"/>
        <v>8.5050728001724113E-2</v>
      </c>
      <c r="X176" s="178">
        <f t="shared" si="149"/>
        <v>6.3371050489139699E-2</v>
      </c>
      <c r="Y176" s="178">
        <f t="shared" si="149"/>
        <v>3.286976802069002E-2</v>
      </c>
      <c r="Z176" s="178">
        <f t="shared" si="149"/>
        <v>3.9003085937615652E-2</v>
      </c>
      <c r="AA176" s="178">
        <f t="shared" si="149"/>
        <v>4.8070417452926978E-2</v>
      </c>
      <c r="AB176" s="178">
        <f t="shared" ref="AB176" si="150">AB165/AB$171</f>
        <v>5.1734496267978096E-2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0.10817347226512687</v>
      </c>
      <c r="M177" s="178">
        <f t="shared" si="151"/>
        <v>9.9913923758255863E-2</v>
      </c>
      <c r="N177" s="178">
        <f t="shared" si="151"/>
        <v>9.7872163065746712E-2</v>
      </c>
      <c r="O177" s="178">
        <f t="shared" si="151"/>
        <v>0.13443267159192201</v>
      </c>
      <c r="P177" s="404">
        <f t="shared" si="151"/>
        <v>0.13145623127740638</v>
      </c>
      <c r="Q177" s="178">
        <f t="shared" si="151"/>
        <v>0.12876257731967269</v>
      </c>
      <c r="R177" s="178">
        <f t="shared" si="151"/>
        <v>0.12413041130738055</v>
      </c>
      <c r="S177" s="178">
        <f t="shared" si="151"/>
        <v>0.12176187521275988</v>
      </c>
      <c r="T177" s="178">
        <f t="shared" si="151"/>
        <v>0.12017439339773278</v>
      </c>
      <c r="U177" s="178">
        <f t="shared" si="151"/>
        <v>0.11822470975033629</v>
      </c>
      <c r="V177" s="178">
        <f t="shared" si="151"/>
        <v>0.11272028100347783</v>
      </c>
      <c r="W177" s="178">
        <f t="shared" si="151"/>
        <v>0.10439526219478394</v>
      </c>
      <c r="X177" s="178">
        <f t="shared" si="151"/>
        <v>9.5442426141363404E-2</v>
      </c>
      <c r="Y177" s="178">
        <f t="shared" si="151"/>
        <v>0.10063796299110107</v>
      </c>
      <c r="Z177" s="178">
        <f t="shared" si="151"/>
        <v>0.10248538686044344</v>
      </c>
      <c r="AA177" s="178">
        <f t="shared" si="151"/>
        <v>0.10195886997390075</v>
      </c>
      <c r="AB177" s="178">
        <f t="shared" ref="AB177" si="152">AB166/AB$171</f>
        <v>0.11106290077792942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0.14780321401561339</v>
      </c>
      <c r="M178" s="178">
        <f t="shared" si="153"/>
        <v>0.20236243700376272</v>
      </c>
      <c r="N178" s="178">
        <f t="shared" si="153"/>
        <v>0.1803447778199776</v>
      </c>
      <c r="O178" s="178">
        <f t="shared" si="153"/>
        <v>0.22208870636481151</v>
      </c>
      <c r="P178" s="404">
        <f t="shared" si="153"/>
        <v>0.22214089769617021</v>
      </c>
      <c r="Q178" s="178">
        <f t="shared" si="153"/>
        <v>0.19106498964554433</v>
      </c>
      <c r="R178" s="178">
        <f t="shared" si="153"/>
        <v>0.19288086702126231</v>
      </c>
      <c r="S178" s="178">
        <f t="shared" si="153"/>
        <v>0.1948308061029658</v>
      </c>
      <c r="T178" s="178">
        <f t="shared" si="153"/>
        <v>0.19583312728813712</v>
      </c>
      <c r="U178" s="178">
        <f t="shared" si="153"/>
        <v>0.19543524635267345</v>
      </c>
      <c r="V178" s="178">
        <f t="shared" si="153"/>
        <v>0.19342748525651401</v>
      </c>
      <c r="W178" s="178">
        <f t="shared" si="153"/>
        <v>0.19383676484777546</v>
      </c>
      <c r="X178" s="178">
        <f t="shared" si="153"/>
        <v>0.1976468588474834</v>
      </c>
      <c r="Y178" s="178">
        <f t="shared" si="153"/>
        <v>0.20071152277358686</v>
      </c>
      <c r="Z178" s="178">
        <f t="shared" si="153"/>
        <v>0.19719210721521022</v>
      </c>
      <c r="AA178" s="178">
        <f t="shared" si="153"/>
        <v>0.19174872014453395</v>
      </c>
      <c r="AB178" s="178">
        <f t="shared" ref="AB178" si="154">AB167/AB$171</f>
        <v>0.18499466377386212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0.1362529912369928</v>
      </c>
      <c r="M179" s="178">
        <f t="shared" si="155"/>
        <v>0.14982786675460563</v>
      </c>
      <c r="N179" s="178">
        <f t="shared" si="155"/>
        <v>0.14574608462581548</v>
      </c>
      <c r="O179" s="178">
        <f t="shared" si="155"/>
        <v>0</v>
      </c>
      <c r="P179" s="404">
        <f t="shared" si="155"/>
        <v>7.9908685171089011E-2</v>
      </c>
      <c r="Q179" s="178">
        <f t="shared" si="155"/>
        <v>0.11334385484599646</v>
      </c>
      <c r="R179" s="178">
        <f t="shared" si="155"/>
        <v>0.12346820131681906</v>
      </c>
      <c r="S179" s="178">
        <f t="shared" si="155"/>
        <v>0.12801452057909005</v>
      </c>
      <c r="T179" s="178">
        <f t="shared" si="155"/>
        <v>0.129841798665565</v>
      </c>
      <c r="U179" s="178">
        <f t="shared" si="155"/>
        <v>0.12957285930632578</v>
      </c>
      <c r="V179" s="178">
        <f t="shared" si="155"/>
        <v>0.12746220467088326</v>
      </c>
      <c r="W179" s="178">
        <f t="shared" si="155"/>
        <v>0.12694765392447502</v>
      </c>
      <c r="X179" s="178">
        <f t="shared" si="155"/>
        <v>0.13051995415778878</v>
      </c>
      <c r="Y179" s="178">
        <f t="shared" si="155"/>
        <v>0.13324209067173934</v>
      </c>
      <c r="Z179" s="178">
        <f t="shared" si="155"/>
        <v>0.13131547613732331</v>
      </c>
      <c r="AA179" s="178">
        <f t="shared" si="155"/>
        <v>0.12907963079727663</v>
      </c>
      <c r="AB179" s="178">
        <f t="shared" ref="AB179" si="156">AB168/AB$171</f>
        <v>0.11992295886275166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0.21854427464444673</v>
      </c>
      <c r="M180" s="178">
        <f t="shared" si="157"/>
        <v>0.14936193812870718</v>
      </c>
      <c r="N180" s="178">
        <f t="shared" si="157"/>
        <v>0.17918386918073712</v>
      </c>
      <c r="O180" s="178">
        <f t="shared" si="157"/>
        <v>0.29225941677133715</v>
      </c>
      <c r="P180" s="404">
        <f t="shared" si="157"/>
        <v>0.21136440991922856</v>
      </c>
      <c r="Q180" s="178">
        <f t="shared" si="157"/>
        <v>0.21196010999811318</v>
      </c>
      <c r="R180" s="178">
        <f t="shared" si="157"/>
        <v>0.19818482781680383</v>
      </c>
      <c r="S180" s="178">
        <f t="shared" si="157"/>
        <v>0.19347371629463242</v>
      </c>
      <c r="T180" s="178">
        <f t="shared" si="157"/>
        <v>0.20205087004086261</v>
      </c>
      <c r="U180" s="178">
        <f t="shared" si="157"/>
        <v>0.19896654617053186</v>
      </c>
      <c r="V180" s="178">
        <f t="shared" si="157"/>
        <v>0.19580715578424454</v>
      </c>
      <c r="W180" s="178">
        <f t="shared" si="157"/>
        <v>0.20540775905289996</v>
      </c>
      <c r="X180" s="178">
        <f t="shared" si="157"/>
        <v>0.20879456028539151</v>
      </c>
      <c r="Y180" s="178">
        <f t="shared" si="157"/>
        <v>0.21170694331991027</v>
      </c>
      <c r="Z180" s="178">
        <f t="shared" si="157"/>
        <v>0.21679964144581046</v>
      </c>
      <c r="AA180" s="178">
        <f t="shared" si="157"/>
        <v>0.21071321545782193</v>
      </c>
      <c r="AB180" s="178">
        <f t="shared" ref="AB180" si="158">AB169/AB$171</f>
        <v>0.20854988941234037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0.18072272866870981</v>
      </c>
      <c r="M181" s="178">
        <f t="shared" si="159"/>
        <v>0.18186239835461163</v>
      </c>
      <c r="N181" s="178">
        <f t="shared" si="159"/>
        <v>0.18231052498914163</v>
      </c>
      <c r="O181" s="178">
        <f t="shared" si="159"/>
        <v>0.19536218138195174</v>
      </c>
      <c r="P181" s="404">
        <f t="shared" si="159"/>
        <v>0.19211629631517996</v>
      </c>
      <c r="Q181" s="178">
        <f t="shared" si="159"/>
        <v>0.18863014904546627</v>
      </c>
      <c r="R181" s="178">
        <f t="shared" si="159"/>
        <v>0.19473090003881313</v>
      </c>
      <c r="S181" s="178">
        <f t="shared" si="159"/>
        <v>0.20165155315585234</v>
      </c>
      <c r="T181" s="178">
        <f t="shared" si="159"/>
        <v>0.18715119843935296</v>
      </c>
      <c r="U181" s="178">
        <f t="shared" si="159"/>
        <v>0.19618097782570182</v>
      </c>
      <c r="V181" s="178">
        <f t="shared" si="159"/>
        <v>0.20227872434331201</v>
      </c>
      <c r="W181" s="178">
        <f t="shared" si="159"/>
        <v>0.19274986122730953</v>
      </c>
      <c r="X181" s="178">
        <f t="shared" si="159"/>
        <v>0.20615118286721162</v>
      </c>
      <c r="Y181" s="178">
        <f t="shared" si="159"/>
        <v>0.21719386502741359</v>
      </c>
      <c r="Z181" s="178">
        <f t="shared" si="159"/>
        <v>0.20589492656524952</v>
      </c>
      <c r="AA181" s="178">
        <f t="shared" si="159"/>
        <v>0.20853489671601869</v>
      </c>
      <c r="AB181" s="178">
        <f t="shared" ref="AB181" si="160">AB170/AB$171</f>
        <v>0.21430851246624505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0.99999999999999978</v>
      </c>
      <c r="M182" s="310">
        <f t="shared" si="161"/>
        <v>1.0000000000000002</v>
      </c>
      <c r="N182" s="310">
        <f t="shared" si="161"/>
        <v>1</v>
      </c>
      <c r="O182" s="310">
        <f t="shared" si="161"/>
        <v>0.99999999999999989</v>
      </c>
      <c r="P182" s="405">
        <f t="shared" si="161"/>
        <v>1</v>
      </c>
      <c r="Q182" s="310">
        <f t="shared" si="161"/>
        <v>1</v>
      </c>
      <c r="R182" s="310">
        <f t="shared" si="161"/>
        <v>0.99999999999999989</v>
      </c>
      <c r="S182" s="310">
        <f t="shared" si="161"/>
        <v>1</v>
      </c>
      <c r="T182" s="310">
        <f t="shared" si="161"/>
        <v>1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0.99999999999999989</v>
      </c>
      <c r="Z182" s="310">
        <f t="shared" si="161"/>
        <v>1</v>
      </c>
      <c r="AA182" s="310">
        <f t="shared" si="161"/>
        <v>1.0000000000000002</v>
      </c>
      <c r="AB182" s="310">
        <f t="shared" ref="AB182" si="162">SUM(AB175:AB181)</f>
        <v>0.99999999999999989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345261.64161847462</v>
      </c>
      <c r="L190" s="77">
        <f t="shared" si="164"/>
        <v>491057.43985875457</v>
      </c>
      <c r="M190" s="77">
        <f t="shared" si="164"/>
        <v>575716.69338169822</v>
      </c>
      <c r="N190" s="77">
        <f t="shared" si="164"/>
        <v>660579.6298671898</v>
      </c>
      <c r="O190" s="77">
        <f t="shared" si="164"/>
        <v>1411256.3846602505</v>
      </c>
      <c r="P190" s="396">
        <f t="shared" si="164"/>
        <v>1116474.9131609786</v>
      </c>
      <c r="Q190" s="77">
        <f t="shared" si="164"/>
        <v>658541.45208954916</v>
      </c>
      <c r="R190" s="77">
        <f t="shared" si="164"/>
        <v>674365.60275188915</v>
      </c>
      <c r="S190" s="77">
        <f t="shared" si="164"/>
        <v>741503.0381377585</v>
      </c>
      <c r="T190" s="77">
        <f t="shared" si="164"/>
        <v>810465.4647601177</v>
      </c>
      <c r="U190" s="77">
        <f t="shared" si="164"/>
        <v>906341.23730676482</v>
      </c>
      <c r="V190" s="77">
        <f t="shared" si="164"/>
        <v>999315.07530294708</v>
      </c>
      <c r="W190" s="77">
        <f t="shared" si="164"/>
        <v>1119612.6079638714</v>
      </c>
      <c r="X190" s="77">
        <f t="shared" si="164"/>
        <v>1294491.5402050274</v>
      </c>
      <c r="Y190" s="77">
        <f t="shared" si="164"/>
        <v>1463481.9548488064</v>
      </c>
      <c r="Z190" s="77">
        <f t="shared" si="164"/>
        <v>1621023.2120926802</v>
      </c>
      <c r="AA190" s="77">
        <f t="shared" si="164"/>
        <v>1775697.7755480488</v>
      </c>
      <c r="AB190" s="77">
        <f t="shared" ref="AB190" si="165">MIN(AB$141*INDEX(Doli_Prior,1,AB$189)*AB175,AB145)</f>
        <v>1891124.9284519171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463841.54971793952</v>
      </c>
      <c r="L191" s="77">
        <f t="shared" si="166"/>
        <v>914828.26262643072</v>
      </c>
      <c r="M191" s="77">
        <f t="shared" si="166"/>
        <v>1011226.0270425238</v>
      </c>
      <c r="N191" s="77">
        <f t="shared" si="166"/>
        <v>1067487.1569917912</v>
      </c>
      <c r="O191" s="77">
        <f t="shared" si="166"/>
        <v>23952.056905860783</v>
      </c>
      <c r="P191" s="396">
        <f t="shared" si="166"/>
        <v>559901.82603218278</v>
      </c>
      <c r="Q191" s="77">
        <f t="shared" si="166"/>
        <v>525062.9306947001</v>
      </c>
      <c r="R191" s="77">
        <f t="shared" si="166"/>
        <v>615924.6452804266</v>
      </c>
      <c r="S191" s="77">
        <f t="shared" si="166"/>
        <v>600339.42458825512</v>
      </c>
      <c r="T191" s="77">
        <f t="shared" si="166"/>
        <v>699751.4410006915</v>
      </c>
      <c r="U191" s="77">
        <f t="shared" si="166"/>
        <v>726532.66282409581</v>
      </c>
      <c r="V191" s="77">
        <f t="shared" si="166"/>
        <v>871739.58422982052</v>
      </c>
      <c r="W191" s="77">
        <f t="shared" si="166"/>
        <v>1039426.0335913957</v>
      </c>
      <c r="X191" s="77">
        <f t="shared" si="166"/>
        <v>836443.05501670507</v>
      </c>
      <c r="Y191" s="77">
        <f t="shared" si="166"/>
        <v>464157.77305346826</v>
      </c>
      <c r="Z191" s="77">
        <f t="shared" si="166"/>
        <v>589183.44416953437</v>
      </c>
      <c r="AA191" s="77">
        <f t="shared" si="166"/>
        <v>776733.39380531758</v>
      </c>
      <c r="AB191" s="77">
        <f t="shared" ref="AB191" si="167">MIN(AB$141*INDEX(Doli_Prior,1,AB$189)*AB176,AB146)</f>
        <v>894082.56155894138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984000.77271080494</v>
      </c>
      <c r="L192" s="77">
        <f t="shared" si="168"/>
        <v>729386.65270058753</v>
      </c>
      <c r="M192" s="77">
        <f t="shared" si="168"/>
        <v>731788.54077075107</v>
      </c>
      <c r="N192" s="77">
        <f t="shared" si="168"/>
        <v>788326.65338888415</v>
      </c>
      <c r="O192" s="77">
        <f t="shared" si="168"/>
        <v>1237922.4257946219</v>
      </c>
      <c r="P192" s="396">
        <f t="shared" si="168"/>
        <v>1351852.428694196</v>
      </c>
      <c r="Q192" s="77">
        <f t="shared" si="168"/>
        <v>916779.90753165272</v>
      </c>
      <c r="R192" s="77">
        <f t="shared" si="168"/>
        <v>961342.44874852942</v>
      </c>
      <c r="S192" s="77">
        <f t="shared" si="168"/>
        <v>1019453.2596409154</v>
      </c>
      <c r="T192" s="77">
        <f t="shared" si="168"/>
        <v>1100278.4331618077</v>
      </c>
      <c r="U192" s="77">
        <f t="shared" si="168"/>
        <v>1194446.5307738844</v>
      </c>
      <c r="V192" s="77">
        <f t="shared" si="168"/>
        <v>1253123.0413614002</v>
      </c>
      <c r="W192" s="77">
        <f t="shared" si="168"/>
        <v>1275840.3820677274</v>
      </c>
      <c r="X192" s="77">
        <f t="shared" si="168"/>
        <v>1259757.4741729992</v>
      </c>
      <c r="Y192" s="77">
        <f t="shared" si="168"/>
        <v>1421120.2451195829</v>
      </c>
      <c r="Z192" s="77">
        <f t="shared" si="168"/>
        <v>1548151.6848195973</v>
      </c>
      <c r="AA192" s="77">
        <f t="shared" si="168"/>
        <v>1647476.0008259693</v>
      </c>
      <c r="AB192" s="77">
        <f t="shared" ref="AB192" si="169">MIN(AB$141*INDEX(Doli_Prior,1,AB$189)*AB177,AB147)</f>
        <v>1919404.0724266346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1223881.4220415324</v>
      </c>
      <c r="L193" s="77">
        <f t="shared" si="170"/>
        <v>996600.08384506102</v>
      </c>
      <c r="M193" s="77">
        <f t="shared" si="170"/>
        <v>1482140.8959985939</v>
      </c>
      <c r="N193" s="77">
        <f t="shared" si="170"/>
        <v>1452615.2350334807</v>
      </c>
      <c r="O193" s="77">
        <f t="shared" si="170"/>
        <v>2045102.480439266</v>
      </c>
      <c r="P193" s="396">
        <f t="shared" si="170"/>
        <v>2284423.5617036899</v>
      </c>
      <c r="Q193" s="77">
        <f t="shared" si="170"/>
        <v>1360368.4174859726</v>
      </c>
      <c r="R193" s="77">
        <f t="shared" si="170"/>
        <v>1493788.3719711385</v>
      </c>
      <c r="S193" s="77">
        <f t="shared" si="170"/>
        <v>1631224.0593623957</v>
      </c>
      <c r="T193" s="77">
        <f t="shared" si="170"/>
        <v>1792985.6799080248</v>
      </c>
      <c r="U193" s="77">
        <f t="shared" si="170"/>
        <v>1974519.1380875965</v>
      </c>
      <c r="V193" s="77">
        <f t="shared" si="170"/>
        <v>2150353.392039997</v>
      </c>
      <c r="W193" s="77">
        <f t="shared" si="170"/>
        <v>2368927.1612798781</v>
      </c>
      <c r="X193" s="77">
        <f t="shared" si="170"/>
        <v>2608767.5863472782</v>
      </c>
      <c r="Y193" s="77">
        <f t="shared" si="170"/>
        <v>2834270.4876443739</v>
      </c>
      <c r="Z193" s="77">
        <f t="shared" si="170"/>
        <v>2978798.2693968378</v>
      </c>
      <c r="AA193" s="77">
        <f t="shared" si="170"/>
        <v>3098322.0460179546</v>
      </c>
      <c r="AB193" s="77">
        <f t="shared" ref="AB193" si="171">MIN(AB$141*INDEX(Doli_Prior,1,AB$189)*AB178,AB148)</f>
        <v>3197102.7997434484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1199360.3630433735</v>
      </c>
      <c r="L194" s="77">
        <f t="shared" si="172"/>
        <v>918719.82213176403</v>
      </c>
      <c r="M194" s="77">
        <f t="shared" si="172"/>
        <v>1097367.7326938894</v>
      </c>
      <c r="N194" s="77">
        <f t="shared" si="172"/>
        <v>1173934.6463653806</v>
      </c>
      <c r="O194" s="77">
        <f t="shared" si="172"/>
        <v>0</v>
      </c>
      <c r="P194" s="396">
        <f t="shared" si="172"/>
        <v>821754.50393322646</v>
      </c>
      <c r="Q194" s="77">
        <f t="shared" si="172"/>
        <v>806999.75822181569</v>
      </c>
      <c r="R194" s="77">
        <f t="shared" si="172"/>
        <v>956213.88623748044</v>
      </c>
      <c r="S194" s="77">
        <f t="shared" si="172"/>
        <v>1071803.633589624</v>
      </c>
      <c r="T194" s="77">
        <f t="shared" si="172"/>
        <v>1188790.1137294527</v>
      </c>
      <c r="U194" s="77">
        <f t="shared" si="172"/>
        <v>1309099.0251338149</v>
      </c>
      <c r="V194" s="77">
        <f t="shared" si="172"/>
        <v>1417010.5339861454</v>
      </c>
      <c r="W194" s="77">
        <f t="shared" si="172"/>
        <v>1551458.7528254357</v>
      </c>
      <c r="X194" s="77">
        <f t="shared" si="172"/>
        <v>1722750.5044293171</v>
      </c>
      <c r="Y194" s="77">
        <f t="shared" si="172"/>
        <v>1881526.8803921584</v>
      </c>
      <c r="Z194" s="77">
        <f t="shared" si="172"/>
        <v>1983661.1038188071</v>
      </c>
      <c r="AA194" s="77">
        <f t="shared" si="172"/>
        <v>2085699.7923616176</v>
      </c>
      <c r="AB194" s="77">
        <f t="shared" ref="AB194" si="173">MIN(AB$141*INDEX(Doli_Prior,1,AB$189)*AB179,AB149)</f>
        <v>2072524.7945654155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996054.71557327465</v>
      </c>
      <c r="L195" s="77">
        <f t="shared" si="174"/>
        <v>1473589.3524717663</v>
      </c>
      <c r="M195" s="77">
        <f t="shared" si="174"/>
        <v>1093955.1830068759</v>
      </c>
      <c r="N195" s="77">
        <f t="shared" si="174"/>
        <v>1443264.5147285876</v>
      </c>
      <c r="O195" s="77">
        <f t="shared" si="174"/>
        <v>2691269.0336850756</v>
      </c>
      <c r="P195" s="396">
        <f t="shared" si="174"/>
        <v>2173601.7236478794</v>
      </c>
      <c r="Q195" s="77">
        <f t="shared" si="174"/>
        <v>1509140.1095680017</v>
      </c>
      <c r="R195" s="77">
        <f t="shared" si="174"/>
        <v>1534865.514997965</v>
      </c>
      <c r="S195" s="77">
        <f t="shared" si="174"/>
        <v>1619861.803103501</v>
      </c>
      <c r="T195" s="77">
        <f t="shared" si="174"/>
        <v>1849913.350273957</v>
      </c>
      <c r="U195" s="77">
        <f t="shared" si="174"/>
        <v>2010196.5258813223</v>
      </c>
      <c r="V195" s="77">
        <f t="shared" si="174"/>
        <v>2176808.4358227197</v>
      </c>
      <c r="W195" s="77">
        <f t="shared" si="174"/>
        <v>2510339.1502648257</v>
      </c>
      <c r="X195" s="77">
        <f t="shared" si="174"/>
        <v>2755907.6033608192</v>
      </c>
      <c r="Y195" s="77">
        <f t="shared" si="174"/>
        <v>2989538.0852542911</v>
      </c>
      <c r="Z195" s="77">
        <f t="shared" si="174"/>
        <v>3274991.1031673476</v>
      </c>
      <c r="AA195" s="77">
        <f t="shared" si="174"/>
        <v>3404754.9331656466</v>
      </c>
      <c r="AB195" s="77">
        <f t="shared" ref="AB195" si="175">MIN(AB$141*INDEX(Doli_Prior,1,AB$189)*AB180,AB150)</f>
        <v>3604187.3950560177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931704.26233765879</v>
      </c>
      <c r="L196" s="77">
        <f t="shared" si="176"/>
        <v>1218568.1329292231</v>
      </c>
      <c r="M196" s="77">
        <f t="shared" si="176"/>
        <v>1331994.7221269398</v>
      </c>
      <c r="N196" s="77">
        <f t="shared" si="176"/>
        <v>1468448.6532265041</v>
      </c>
      <c r="O196" s="77">
        <f t="shared" si="176"/>
        <v>1798991.4402579414</v>
      </c>
      <c r="P196" s="396">
        <f t="shared" si="176"/>
        <v>1975660.4859403663</v>
      </c>
      <c r="Q196" s="77">
        <f t="shared" si="176"/>
        <v>1343032.5347577783</v>
      </c>
      <c r="R196" s="77">
        <f t="shared" si="176"/>
        <v>1508116.1684605407</v>
      </c>
      <c r="S196" s="77">
        <f t="shared" si="176"/>
        <v>1688330.8738238297</v>
      </c>
      <c r="T196" s="77">
        <f t="shared" si="176"/>
        <v>1713496.7072535329</v>
      </c>
      <c r="U196" s="77">
        <f t="shared" si="176"/>
        <v>1982053.4037476997</v>
      </c>
      <c r="V196" s="77">
        <f t="shared" si="176"/>
        <v>2248753.5339268241</v>
      </c>
      <c r="W196" s="77">
        <f t="shared" si="176"/>
        <v>2355643.8426574422</v>
      </c>
      <c r="X196" s="77">
        <f t="shared" si="176"/>
        <v>2721017.3077738229</v>
      </c>
      <c r="Y196" s="77">
        <f t="shared" si="176"/>
        <v>3067019.5374832931</v>
      </c>
      <c r="Z196" s="77">
        <f t="shared" si="176"/>
        <v>3110263.689513667</v>
      </c>
      <c r="AA196" s="77">
        <f t="shared" si="176"/>
        <v>3369557.1337962649</v>
      </c>
      <c r="AB196" s="77">
        <f t="shared" ref="AB196" si="177">MIN(AB$141*INDEX(Doli_Prior,1,AB$189)*AB181,AB151)</f>
        <v>3703708.697523484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6144104.7270430578</v>
      </c>
      <c r="L197" s="77">
        <f t="shared" si="178"/>
        <v>6742749.7465635873</v>
      </c>
      <c r="M197" s="21">
        <f t="shared" si="178"/>
        <v>7324189.7950212732</v>
      </c>
      <c r="N197" s="21">
        <f t="shared" si="178"/>
        <v>8054656.4896018188</v>
      </c>
      <c r="O197" s="21">
        <f t="shared" si="178"/>
        <v>9208493.8217430152</v>
      </c>
      <c r="P197" s="391">
        <f t="shared" si="178"/>
        <v>10283669.443112521</v>
      </c>
      <c r="Q197" s="21">
        <f t="shared" si="178"/>
        <v>7119925.1103494698</v>
      </c>
      <c r="R197" s="21">
        <f t="shared" si="178"/>
        <v>7744616.6384479692</v>
      </c>
      <c r="S197" s="21">
        <f t="shared" si="178"/>
        <v>8372516.0922462801</v>
      </c>
      <c r="T197" s="21">
        <f t="shared" si="178"/>
        <v>9155681.1900875848</v>
      </c>
      <c r="U197" s="21">
        <f t="shared" si="178"/>
        <v>10103188.523755178</v>
      </c>
      <c r="V197" s="21">
        <f t="shared" si="178"/>
        <v>11117103.596669855</v>
      </c>
      <c r="W197" s="21">
        <f t="shared" si="178"/>
        <v>12221247.930650577</v>
      </c>
      <c r="X197" s="21">
        <f t="shared" si="178"/>
        <v>13199135.07130597</v>
      </c>
      <c r="Y197" s="21">
        <f t="shared" si="178"/>
        <v>14121114.963795975</v>
      </c>
      <c r="Z197" s="21">
        <f t="shared" si="178"/>
        <v>15106072.506978471</v>
      </c>
      <c r="AA197" s="21">
        <f t="shared" si="178"/>
        <v>16158241.075520819</v>
      </c>
      <c r="AB197" s="21">
        <f t="shared" ref="AB197" si="179">SUM(AB190:AB196)</f>
        <v>17282135.249325857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24418538.335811347</v>
      </c>
      <c r="L200" s="27">
        <f t="shared" si="180"/>
        <v>56695622.173073903</v>
      </c>
      <c r="M200" s="27">
        <f t="shared" si="180"/>
        <v>101811205.05374008</v>
      </c>
      <c r="N200" s="27">
        <f t="shared" si="180"/>
        <v>162152240.91888276</v>
      </c>
      <c r="O200" s="27">
        <f t="shared" si="180"/>
        <v>175122611.32656705</v>
      </c>
      <c r="P200" s="391">
        <f t="shared" si="180"/>
        <v>203997505.40428424</v>
      </c>
      <c r="Q200" s="27">
        <f t="shared" si="180"/>
        <v>263595426.62437052</v>
      </c>
      <c r="R200" s="27">
        <f t="shared" si="180"/>
        <v>351324048.86693287</v>
      </c>
      <c r="S200" s="27">
        <f t="shared" si="180"/>
        <v>434430358.41020286</v>
      </c>
      <c r="T200" s="27">
        <f t="shared" si="180"/>
        <v>518958973.10654682</v>
      </c>
      <c r="U200" s="27">
        <f t="shared" si="180"/>
        <v>603482406.38335502</v>
      </c>
      <c r="V200" s="27">
        <f t="shared" si="180"/>
        <v>700771853.66349423</v>
      </c>
      <c r="W200" s="27">
        <f t="shared" si="180"/>
        <v>874328147.58852971</v>
      </c>
      <c r="X200" s="27">
        <f t="shared" si="180"/>
        <v>1048434747.9324809</v>
      </c>
      <c r="Y200" s="27">
        <f t="shared" si="180"/>
        <v>1246600614.4662421</v>
      </c>
      <c r="Z200" s="27">
        <f t="shared" si="180"/>
        <v>1504788208.0934265</v>
      </c>
      <c r="AA200" s="27">
        <f t="shared" si="180"/>
        <v>1739435276.9125385</v>
      </c>
      <c r="AB200" s="27">
        <f t="shared" ref="AB200" si="181">AB145-AB190</f>
        <v>1962372562.8229136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2901336.3360072221</v>
      </c>
      <c r="L201" s="27">
        <f t="shared" si="182"/>
        <v>4435291.8234165376</v>
      </c>
      <c r="M201" s="27">
        <f t="shared" si="182"/>
        <v>6447566.5413988261</v>
      </c>
      <c r="N201" s="27">
        <f t="shared" si="182"/>
        <v>8778104.7569144424</v>
      </c>
      <c r="O201" s="27">
        <f t="shared" si="182"/>
        <v>4980544.3295620885</v>
      </c>
      <c r="P201" s="391">
        <f t="shared" si="182"/>
        <v>6955108.767746293</v>
      </c>
      <c r="Q201" s="27">
        <f t="shared" si="182"/>
        <v>9899528.2682821304</v>
      </c>
      <c r="R201" s="27">
        <f t="shared" si="182"/>
        <v>10963610.529893767</v>
      </c>
      <c r="S201" s="27">
        <f t="shared" si="182"/>
        <v>13197877.990830846</v>
      </c>
      <c r="T201" s="27">
        <f t="shared" si="182"/>
        <v>14169964.182790486</v>
      </c>
      <c r="U201" s="27">
        <f t="shared" si="182"/>
        <v>16970479.448199093</v>
      </c>
      <c r="V201" s="27">
        <f t="shared" si="182"/>
        <v>20187126.377025865</v>
      </c>
      <c r="W201" s="27">
        <f t="shared" si="182"/>
        <v>17832246.126810715</v>
      </c>
      <c r="X201" s="27">
        <f t="shared" si="182"/>
        <v>12460007.13734081</v>
      </c>
      <c r="Y201" s="27">
        <f t="shared" si="182"/>
        <v>15149795.0511989</v>
      </c>
      <c r="Z201" s="27">
        <f t="shared" si="182"/>
        <v>19130294.799012549</v>
      </c>
      <c r="AA201" s="27">
        <f t="shared" si="182"/>
        <v>23101360.518887263</v>
      </c>
      <c r="AB201" s="27">
        <f t="shared" ref="AB201" si="183">AB146-AB191</f>
        <v>18520322.355710991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10662507.310798353</v>
      </c>
      <c r="L202" s="27">
        <f t="shared" si="184"/>
        <v>15422603.772202447</v>
      </c>
      <c r="M202" s="27">
        <f t="shared" si="184"/>
        <v>20553875.864880528</v>
      </c>
      <c r="N202" s="27">
        <f t="shared" si="184"/>
        <v>26555546.173213962</v>
      </c>
      <c r="O202" s="27">
        <f t="shared" si="184"/>
        <v>29657370.384681694</v>
      </c>
      <c r="P202" s="391">
        <f t="shared" si="184"/>
        <v>35235880.338842414</v>
      </c>
      <c r="Q202" s="27">
        <f t="shared" si="184"/>
        <v>43979462.709328063</v>
      </c>
      <c r="R202" s="27">
        <f t="shared" si="184"/>
        <v>50085005.9082219</v>
      </c>
      <c r="S202" s="27">
        <f t="shared" si="184"/>
        <v>56280077.331342652</v>
      </c>
      <c r="T202" s="27">
        <f t="shared" si="184"/>
        <v>61623045.20822233</v>
      </c>
      <c r="U202" s="27">
        <f t="shared" si="184"/>
        <v>66819190.87600074</v>
      </c>
      <c r="V202" s="27">
        <f t="shared" si="184"/>
        <v>71511399.049548924</v>
      </c>
      <c r="W202" s="27">
        <f t="shared" si="184"/>
        <v>76840623.397969678</v>
      </c>
      <c r="X202" s="27">
        <f t="shared" si="184"/>
        <v>84680311.250286698</v>
      </c>
      <c r="Y202" s="27">
        <f t="shared" si="184"/>
        <v>92115532.995870858</v>
      </c>
      <c r="Z202" s="27">
        <f t="shared" si="184"/>
        <v>100324082.04552618</v>
      </c>
      <c r="AA202" s="27">
        <f t="shared" si="184"/>
        <v>109102961.55493544</v>
      </c>
      <c r="AB202" s="27">
        <f t="shared" ref="AB202" si="185">AB147-AB192</f>
        <v>118398901.57254447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2520433.6225102209</v>
      </c>
      <c r="L203" s="27">
        <f t="shared" si="186"/>
        <v>4418669.0053420933</v>
      </c>
      <c r="M203" s="27">
        <f t="shared" si="186"/>
        <v>6707046.3332208227</v>
      </c>
      <c r="N203" s="27">
        <f t="shared" si="186"/>
        <v>9557007.1751141604</v>
      </c>
      <c r="O203" s="27">
        <f t="shared" si="186"/>
        <v>9820662.1401230711</v>
      </c>
      <c r="P203" s="391">
        <f t="shared" si="186"/>
        <v>12865448.385783426</v>
      </c>
      <c r="Q203" s="27">
        <f t="shared" si="186"/>
        <v>17724011.183364615</v>
      </c>
      <c r="R203" s="27">
        <f t="shared" si="186"/>
        <v>21765637.944413617</v>
      </c>
      <c r="S203" s="27">
        <f t="shared" si="186"/>
        <v>25967183.079485413</v>
      </c>
      <c r="T203" s="27">
        <f t="shared" si="186"/>
        <v>30157892.778345291</v>
      </c>
      <c r="U203" s="27">
        <f t="shared" si="186"/>
        <v>34726749.489186779</v>
      </c>
      <c r="V203" s="27">
        <f t="shared" si="186"/>
        <v>39864579.767467454</v>
      </c>
      <c r="W203" s="27">
        <f t="shared" si="186"/>
        <v>46657659.969060712</v>
      </c>
      <c r="X203" s="27">
        <f t="shared" si="186"/>
        <v>53126796.390726984</v>
      </c>
      <c r="Y203" s="27">
        <f t="shared" si="186"/>
        <v>59690420.997147039</v>
      </c>
      <c r="Z203" s="27">
        <f t="shared" si="186"/>
        <v>67695128.911184013</v>
      </c>
      <c r="AA203" s="27">
        <f t="shared" si="186"/>
        <v>76268853.627337947</v>
      </c>
      <c r="AB203" s="27">
        <f t="shared" ref="AB203" si="187">AB148-AB193</f>
        <v>80309851.677221864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247934.05221915827</v>
      </c>
      <c r="L204" s="27">
        <f t="shared" si="188"/>
        <v>1036048.8021251933</v>
      </c>
      <c r="M204" s="27">
        <f t="shared" si="188"/>
        <v>1818814.8196153713</v>
      </c>
      <c r="N204" s="27">
        <f t="shared" si="188"/>
        <v>2865108.4333357811</v>
      </c>
      <c r="O204" s="27">
        <f t="shared" si="188"/>
        <v>2500374.0815267726</v>
      </c>
      <c r="P204" s="391">
        <f t="shared" si="188"/>
        <v>3128346.6978395879</v>
      </c>
      <c r="Q204" s="27">
        <f t="shared" si="188"/>
        <v>5022615.2470845776</v>
      </c>
      <c r="R204" s="27">
        <f t="shared" si="188"/>
        <v>6501933.2548991209</v>
      </c>
      <c r="S204" s="27">
        <f t="shared" si="188"/>
        <v>8013707.9139520098</v>
      </c>
      <c r="T204" s="27">
        <f t="shared" si="188"/>
        <v>9353591.7615989167</v>
      </c>
      <c r="U204" s="27">
        <f t="shared" si="188"/>
        <v>10729530.39870912</v>
      </c>
      <c r="V204" s="27">
        <f t="shared" si="188"/>
        <v>12307858.394569034</v>
      </c>
      <c r="W204" s="27">
        <f t="shared" si="188"/>
        <v>14638007.233072154</v>
      </c>
      <c r="X204" s="27">
        <f t="shared" si="188"/>
        <v>16833356.091040868</v>
      </c>
      <c r="Y204" s="27">
        <f t="shared" si="188"/>
        <v>19018885.041002981</v>
      </c>
      <c r="Z204" s="27">
        <f t="shared" si="188"/>
        <v>21887374.086519334</v>
      </c>
      <c r="AA204" s="27">
        <f t="shared" si="188"/>
        <v>24851085.711680844</v>
      </c>
      <c r="AB204" s="27">
        <f t="shared" ref="AB204" si="189">AB149-AB194</f>
        <v>25768794.985636454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2438065.1682201903</v>
      </c>
      <c r="L205" s="27">
        <f t="shared" si="190"/>
        <v>4898671.4201396881</v>
      </c>
      <c r="M205" s="27">
        <f t="shared" si="190"/>
        <v>6700055.5179965943</v>
      </c>
      <c r="N205" s="27">
        <f t="shared" si="190"/>
        <v>11367052.08683829</v>
      </c>
      <c r="O205" s="27">
        <f t="shared" si="190"/>
        <v>12709494.121732069</v>
      </c>
      <c r="P205" s="391">
        <f t="shared" si="190"/>
        <v>15437560.291935747</v>
      </c>
      <c r="Q205" s="27">
        <f t="shared" si="190"/>
        <v>23248203.509530984</v>
      </c>
      <c r="R205" s="27">
        <f t="shared" si="190"/>
        <v>29228677.685879052</v>
      </c>
      <c r="S205" s="27">
        <f t="shared" si="190"/>
        <v>35703678.231736712</v>
      </c>
      <c r="T205" s="27">
        <f t="shared" si="190"/>
        <v>43689740.301113851</v>
      </c>
      <c r="U205" s="27">
        <f t="shared" si="190"/>
        <v>50263341.95493225</v>
      </c>
      <c r="V205" s="27">
        <f t="shared" si="190"/>
        <v>57880564.060205422</v>
      </c>
      <c r="W205" s="27">
        <f t="shared" si="190"/>
        <v>71480051.214322507</v>
      </c>
      <c r="X205" s="27">
        <f t="shared" si="190"/>
        <v>82242028.684384257</v>
      </c>
      <c r="Y205" s="27">
        <f t="shared" si="190"/>
        <v>93293532.955443606</v>
      </c>
      <c r="Z205" s="27">
        <f t="shared" si="190"/>
        <v>110755250.93046287</v>
      </c>
      <c r="AA205" s="27">
        <f t="shared" si="190"/>
        <v>125840295.83834647</v>
      </c>
      <c r="AB205" s="27">
        <f t="shared" ref="AB205" si="191">AB150-AB195</f>
        <v>132553791.69618933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1638854.9818383555</v>
      </c>
      <c r="L206" s="27">
        <f t="shared" si="192"/>
        <v>3427858.2397844284</v>
      </c>
      <c r="M206" s="27">
        <f t="shared" si="192"/>
        <v>6072467.7251051776</v>
      </c>
      <c r="N206" s="27">
        <f t="shared" si="192"/>
        <v>9752788.4332519248</v>
      </c>
      <c r="O206" s="27">
        <f t="shared" si="192"/>
        <v>7864902.1391409421</v>
      </c>
      <c r="P206" s="391">
        <f t="shared" si="192"/>
        <v>12012701.65348861</v>
      </c>
      <c r="Q206" s="27">
        <f t="shared" si="192"/>
        <v>18361586.360051654</v>
      </c>
      <c r="R206" s="27">
        <f t="shared" si="192"/>
        <v>25444064.670958709</v>
      </c>
      <c r="S206" s="27">
        <f t="shared" si="192"/>
        <v>33064961.652479157</v>
      </c>
      <c r="T206" s="27">
        <f t="shared" si="192"/>
        <v>36847271.98108612</v>
      </c>
      <c r="U206" s="27">
        <f t="shared" si="192"/>
        <v>45027612.808767036</v>
      </c>
      <c r="V206" s="27">
        <f t="shared" si="192"/>
        <v>54256832.325051978</v>
      </c>
      <c r="W206" s="27">
        <f t="shared" si="192"/>
        <v>61868341.884557977</v>
      </c>
      <c r="X206" s="27">
        <f t="shared" si="192"/>
        <v>74785068.066624135</v>
      </c>
      <c r="Y206" s="27">
        <f t="shared" si="192"/>
        <v>88079841.968200356</v>
      </c>
      <c r="Z206" s="27">
        <f t="shared" si="192"/>
        <v>98198943.713191345</v>
      </c>
      <c r="AA206" s="27">
        <f t="shared" si="192"/>
        <v>116072121.83952284</v>
      </c>
      <c r="AB206" s="27">
        <f t="shared" ref="AB206" si="193">AB151-AB196</f>
        <v>126205652.53217982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44827669.807404846</v>
      </c>
      <c r="L207" s="76">
        <f t="shared" si="194"/>
        <v>90334765.236084297</v>
      </c>
      <c r="M207" s="76">
        <f t="shared" si="194"/>
        <v>150111031.85595739</v>
      </c>
      <c r="N207" s="76">
        <f t="shared" si="194"/>
        <v>231027847.97755128</v>
      </c>
      <c r="O207" s="76">
        <f t="shared" si="194"/>
        <v>242655958.5233337</v>
      </c>
      <c r="P207" s="390">
        <f t="shared" si="194"/>
        <v>289632551.53992039</v>
      </c>
      <c r="Q207" s="76">
        <f t="shared" si="194"/>
        <v>381830833.90201247</v>
      </c>
      <c r="R207" s="76">
        <f t="shared" si="194"/>
        <v>495312978.86119902</v>
      </c>
      <c r="S207" s="76">
        <f t="shared" si="194"/>
        <v>606657844.61002958</v>
      </c>
      <c r="T207" s="76">
        <f t="shared" si="194"/>
        <v>714800479.31970382</v>
      </c>
      <c r="U207" s="76">
        <f t="shared" si="194"/>
        <v>828019311.35915017</v>
      </c>
      <c r="V207" s="76">
        <f t="shared" si="194"/>
        <v>956780213.63736308</v>
      </c>
      <c r="W207" s="76">
        <f t="shared" si="194"/>
        <v>1163645077.4143233</v>
      </c>
      <c r="X207" s="76">
        <f t="shared" si="194"/>
        <v>1372562315.5528848</v>
      </c>
      <c r="Y207" s="76">
        <f t="shared" si="194"/>
        <v>1613948623.475106</v>
      </c>
      <c r="Z207" s="76">
        <f t="shared" si="194"/>
        <v>1922779282.5793228</v>
      </c>
      <c r="AA207" s="38">
        <f t="shared" si="194"/>
        <v>2214671956.0032492</v>
      </c>
      <c r="AB207" s="38">
        <f t="shared" ref="AB207" si="195">SUM(AB200:AB206)</f>
        <v>2464129877.6423965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2633187.7401613118</v>
      </c>
      <c r="L209" s="76">
        <f t="shared" si="196"/>
        <v>2889749.8913843967</v>
      </c>
      <c r="M209" s="38">
        <f t="shared" si="196"/>
        <v>3138938.4835805446</v>
      </c>
      <c r="N209" s="38">
        <f t="shared" si="196"/>
        <v>3451995.63840078</v>
      </c>
      <c r="O209" s="38">
        <f t="shared" si="196"/>
        <v>3946497.3521755822</v>
      </c>
      <c r="P209" s="390">
        <f t="shared" si="196"/>
        <v>4407286.9041910786</v>
      </c>
      <c r="Q209" s="38">
        <f t="shared" si="196"/>
        <v>3051396.4758640593</v>
      </c>
      <c r="R209" s="38">
        <f t="shared" si="196"/>
        <v>3319121.4164777035</v>
      </c>
      <c r="S209" s="38">
        <f t="shared" si="196"/>
        <v>3588221.1823912626</v>
      </c>
      <c r="T209" s="38">
        <f t="shared" si="196"/>
        <v>3923863.367180394</v>
      </c>
      <c r="U209" s="38">
        <f t="shared" si="196"/>
        <v>4329937.9387522191</v>
      </c>
      <c r="V209" s="38">
        <f t="shared" si="196"/>
        <v>4764472.9700013679</v>
      </c>
      <c r="W209" s="38">
        <f t="shared" si="196"/>
        <v>5237677.6845645308</v>
      </c>
      <c r="X209" s="38">
        <f t="shared" si="196"/>
        <v>5656772.1734168436</v>
      </c>
      <c r="Y209" s="38">
        <f t="shared" si="196"/>
        <v>6051906.4130554199</v>
      </c>
      <c r="Z209" s="38">
        <f t="shared" si="196"/>
        <v>6474031.0744193457</v>
      </c>
      <c r="AA209" s="38">
        <f t="shared" si="196"/>
        <v>6924960.4609374944</v>
      </c>
      <c r="AB209" s="38">
        <f t="shared" ref="AB209" si="197">AB141-AB197</f>
        <v>7406629.3925682306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0.21854427464444673</v>
      </c>
      <c r="M214" s="3">
        <f t="shared" si="198"/>
        <v>0.20236243700376272</v>
      </c>
      <c r="N214" s="3">
        <f t="shared" si="198"/>
        <v>0.18231052498914163</v>
      </c>
      <c r="O214" s="3">
        <f t="shared" si="198"/>
        <v>0.29225941677133715</v>
      </c>
      <c r="P214" s="387">
        <f t="shared" si="198"/>
        <v>0.22214089769617021</v>
      </c>
      <c r="Q214" s="3">
        <f t="shared" si="198"/>
        <v>0.21196010999811318</v>
      </c>
      <c r="R214" s="3">
        <f t="shared" si="198"/>
        <v>0.19818482781680383</v>
      </c>
      <c r="S214" s="3">
        <f t="shared" si="198"/>
        <v>0.20165155315585234</v>
      </c>
      <c r="T214" s="3">
        <f t="shared" si="198"/>
        <v>0.20205087004086261</v>
      </c>
      <c r="U214" s="3">
        <f t="shared" si="198"/>
        <v>0.19896654617053186</v>
      </c>
      <c r="V214" s="3">
        <f t="shared" si="198"/>
        <v>0.20227872434331201</v>
      </c>
      <c r="W214" s="3">
        <f t="shared" si="198"/>
        <v>0.20540775905289996</v>
      </c>
      <c r="X214" s="3">
        <f t="shared" si="198"/>
        <v>0.20879456028539151</v>
      </c>
      <c r="Y214" s="3">
        <f t="shared" si="198"/>
        <v>0.21719386502741359</v>
      </c>
      <c r="Z214" s="3">
        <f t="shared" si="198"/>
        <v>0.21679964144581046</v>
      </c>
      <c r="AA214" s="3">
        <f t="shared" si="198"/>
        <v>0.21071321545782193</v>
      </c>
      <c r="AB214" s="3">
        <f t="shared" ref="AB214" si="199">MAX(AB175:AB181)</f>
        <v>0.21430851246624505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7</v>
      </c>
      <c r="O215" s="313">
        <f>VLOOKUP(O214,O$175:$AC$181,$A$212-N212,FALSE)</f>
        <v>6</v>
      </c>
      <c r="P215" s="407">
        <f>VLOOKUP(P214,P$175:$AC$181,$A$212-O212,FALSE)</f>
        <v>4</v>
      </c>
      <c r="Q215" s="313">
        <f>VLOOKUP(Q214,Q$175:$AC$181,$A$212-P212,FALSE)</f>
        <v>6</v>
      </c>
      <c r="R215" s="313">
        <f>VLOOKUP(R214,R$175:$AC$181,$A$212-Q212,FALSE)</f>
        <v>6</v>
      </c>
      <c r="S215" s="313">
        <f>VLOOKUP(S214,S$175:$AC$181,$A$212-R212,FALSE)</f>
        <v>7</v>
      </c>
      <c r="T215" s="313">
        <f>VLOOKUP(T214,T$175:$AC$181,$A$212-S212,FALSE)</f>
        <v>6</v>
      </c>
      <c r="U215" s="313">
        <f>VLOOKUP(U214,U$175:$AC$181,$A$212-T212,FALSE)</f>
        <v>6</v>
      </c>
      <c r="V215" s="313">
        <f>VLOOKUP(V214,V$175:$AC$181,$A$212-U212,FALSE)</f>
        <v>7</v>
      </c>
      <c r="W215" s="313">
        <f>VLOOKUP(W214,W$175:$AC$181,$A$212-V212,FALSE)</f>
        <v>6</v>
      </c>
      <c r="X215" s="313">
        <f>VLOOKUP(X214,X$175:$AC$181,$A$212-W212,FALSE)</f>
        <v>6</v>
      </c>
      <c r="Y215" s="313">
        <f>VLOOKUP(Y214,Y$175:$AC$181,$A$212-X212,FALSE)</f>
        <v>7</v>
      </c>
      <c r="Z215" s="313">
        <f>VLOOKUP(Z214,Z$175:$AC$181,$A$212-Y212,FALSE)</f>
        <v>6</v>
      </c>
      <c r="AA215" s="313">
        <f>VLOOKUP(AA214,AA$175:$AC$181,$A$212-Z212,FALSE)</f>
        <v>6</v>
      </c>
      <c r="AB215" s="313">
        <f>VLOOKUP(AB214,AB$175:$AC$181,$A$212-AA212,FALSE)</f>
        <v>7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2520433.6225102209</v>
      </c>
      <c r="L220" s="3">
        <f t="shared" ref="L220:W220" si="212">IF($A220=L$215,MIN(L203,L$209),0)</f>
        <v>0</v>
      </c>
      <c r="M220" s="3">
        <f t="shared" si="212"/>
        <v>3138938.4835805446</v>
      </c>
      <c r="N220" s="3">
        <f t="shared" si="212"/>
        <v>0</v>
      </c>
      <c r="O220" s="3">
        <f t="shared" si="212"/>
        <v>0</v>
      </c>
      <c r="P220" s="387">
        <f t="shared" si="212"/>
        <v>4407286.9041910786</v>
      </c>
      <c r="Q220" s="3">
        <f t="shared" si="212"/>
        <v>0</v>
      </c>
      <c r="R220" s="3">
        <f t="shared" si="212"/>
        <v>0</v>
      </c>
      <c r="S220" s="3">
        <f t="shared" si="212"/>
        <v>0</v>
      </c>
      <c r="T220" s="3">
        <f t="shared" si="212"/>
        <v>0</v>
      </c>
      <c r="U220" s="3">
        <f t="shared" si="212"/>
        <v>0</v>
      </c>
      <c r="V220" s="3">
        <f t="shared" si="212"/>
        <v>0</v>
      </c>
      <c r="W220" s="3">
        <f t="shared" si="212"/>
        <v>0</v>
      </c>
      <c r="X220" s="3">
        <f t="shared" si="202"/>
        <v>0</v>
      </c>
      <c r="Y220" s="3">
        <f t="shared" si="202"/>
        <v>0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2889749.8913843967</v>
      </c>
      <c r="M222" s="3">
        <f t="shared" si="216"/>
        <v>0</v>
      </c>
      <c r="N222" s="3">
        <f t="shared" si="216"/>
        <v>0</v>
      </c>
      <c r="O222" s="3">
        <f t="shared" si="216"/>
        <v>3946497.3521755822</v>
      </c>
      <c r="P222" s="387">
        <f t="shared" si="216"/>
        <v>0</v>
      </c>
      <c r="Q222" s="3">
        <f t="shared" si="216"/>
        <v>3051396.4758640593</v>
      </c>
      <c r="R222" s="3">
        <f t="shared" si="216"/>
        <v>3319121.4164777035</v>
      </c>
      <c r="S222" s="3">
        <f t="shared" si="216"/>
        <v>0</v>
      </c>
      <c r="T222" s="3">
        <f t="shared" si="216"/>
        <v>3923863.367180394</v>
      </c>
      <c r="U222" s="3">
        <f t="shared" si="216"/>
        <v>4329937.9387522191</v>
      </c>
      <c r="V222" s="3">
        <f t="shared" si="216"/>
        <v>0</v>
      </c>
      <c r="W222" s="3">
        <f t="shared" si="216"/>
        <v>5237677.6845645308</v>
      </c>
      <c r="X222" s="3">
        <f t="shared" si="202"/>
        <v>5656772.1734168436</v>
      </c>
      <c r="Y222" s="3">
        <f t="shared" si="202"/>
        <v>0</v>
      </c>
      <c r="Z222" s="3">
        <f t="shared" si="202"/>
        <v>6474031.0744193457</v>
      </c>
      <c r="AA222" s="3">
        <f t="shared" si="202"/>
        <v>6924960.4609374944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3451995.63840078</v>
      </c>
      <c r="O223" s="3">
        <f t="shared" si="218"/>
        <v>0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3588221.1823912626</v>
      </c>
      <c r="T223" s="3">
        <f t="shared" si="218"/>
        <v>0</v>
      </c>
      <c r="U223" s="3">
        <f t="shared" si="218"/>
        <v>0</v>
      </c>
      <c r="V223" s="3">
        <f t="shared" si="218"/>
        <v>4764472.9700013679</v>
      </c>
      <c r="W223" s="3">
        <f t="shared" si="218"/>
        <v>0</v>
      </c>
      <c r="X223" s="3">
        <f t="shared" si="202"/>
        <v>0</v>
      </c>
      <c r="Y223" s="3">
        <f t="shared" si="202"/>
        <v>6051906.4130554199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7406629.3925682306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2520433.6225102209</v>
      </c>
      <c r="L224" s="27">
        <f t="shared" si="220"/>
        <v>2889749.8913843967</v>
      </c>
      <c r="M224" s="27">
        <f t="shared" si="220"/>
        <v>3138938.4835805446</v>
      </c>
      <c r="N224" s="27">
        <f t="shared" si="220"/>
        <v>3451995.63840078</v>
      </c>
      <c r="O224" s="27">
        <f t="shared" si="220"/>
        <v>3946497.3521755822</v>
      </c>
      <c r="P224" s="391">
        <f t="shared" si="220"/>
        <v>4407286.9041910786</v>
      </c>
      <c r="Q224" s="27">
        <f t="shared" si="220"/>
        <v>3051396.4758640593</v>
      </c>
      <c r="R224" s="27">
        <f t="shared" si="220"/>
        <v>3319121.4164777035</v>
      </c>
      <c r="S224" s="27">
        <f t="shared" si="220"/>
        <v>3588221.1823912626</v>
      </c>
      <c r="T224" s="27">
        <f t="shared" si="220"/>
        <v>3923863.367180394</v>
      </c>
      <c r="U224" s="27">
        <f t="shared" si="220"/>
        <v>4329937.9387522191</v>
      </c>
      <c r="V224" s="27">
        <f t="shared" si="220"/>
        <v>4764472.9700013679</v>
      </c>
      <c r="W224" s="27">
        <f t="shared" si="220"/>
        <v>5237677.6845645308</v>
      </c>
      <c r="X224" s="27">
        <f t="shared" si="220"/>
        <v>5656772.1734168436</v>
      </c>
      <c r="Y224" s="27">
        <f t="shared" si="220"/>
        <v>6051906.4130554199</v>
      </c>
      <c r="Z224" s="27">
        <f t="shared" si="220"/>
        <v>6474031.0744193457</v>
      </c>
      <c r="AA224" s="27">
        <f t="shared" si="220"/>
        <v>6924960.4609374944</v>
      </c>
      <c r="AB224" s="27">
        <f t="shared" ref="AB224" si="221">SUM(AB217:AB223)</f>
        <v>7406629.3925682306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112754.11765109096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0</v>
      </c>
      <c r="R226" s="76">
        <f t="shared" si="222"/>
        <v>0</v>
      </c>
      <c r="S226" s="76">
        <f t="shared" si="222"/>
        <v>0</v>
      </c>
      <c r="T226" s="76">
        <f t="shared" si="222"/>
        <v>0</v>
      </c>
      <c r="U226" s="76">
        <f t="shared" si="222"/>
        <v>0</v>
      </c>
      <c r="V226" s="76">
        <f t="shared" si="222"/>
        <v>0</v>
      </c>
      <c r="W226" s="76">
        <f t="shared" si="222"/>
        <v>0</v>
      </c>
      <c r="X226" s="76">
        <f t="shared" si="222"/>
        <v>0</v>
      </c>
      <c r="Y226" s="76">
        <f t="shared" si="222"/>
        <v>0</v>
      </c>
      <c r="Z226" s="76">
        <f t="shared" si="222"/>
        <v>0</v>
      </c>
      <c r="AA226" s="76">
        <f t="shared" si="222"/>
        <v>0</v>
      </c>
      <c r="AB226" s="76">
        <f t="shared" si="222"/>
        <v>0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7.2827475186813775E-2</v>
      </c>
      <c r="M229" s="3">
        <f t="shared" ref="M229:AA229" si="224">IF($A229=M$215,-1000000,M175)</f>
        <v>7.8604829953075536E-2</v>
      </c>
      <c r="N229" s="3">
        <f t="shared" si="224"/>
        <v>8.2012141761720919E-2</v>
      </c>
      <c r="O229" s="3">
        <f t="shared" si="224"/>
        <v>0.15325594087145977</v>
      </c>
      <c r="P229" s="387">
        <f t="shared" si="224"/>
        <v>0.10856775583240251</v>
      </c>
      <c r="Q229" s="3">
        <f t="shared" si="224"/>
        <v>9.2492749836974864E-2</v>
      </c>
      <c r="R229" s="3">
        <f t="shared" si="224"/>
        <v>8.7075401434851749E-2</v>
      </c>
      <c r="S229" s="3">
        <f t="shared" si="224"/>
        <v>8.856394302119748E-2</v>
      </c>
      <c r="T229" s="3">
        <f t="shared" si="224"/>
        <v>8.8520498686386076E-2</v>
      </c>
      <c r="U229" s="3">
        <f t="shared" si="224"/>
        <v>8.9708435626606881E-2</v>
      </c>
      <c r="V229" s="3">
        <f t="shared" si="224"/>
        <v>8.9889877036163759E-2</v>
      </c>
      <c r="W229" s="3">
        <f t="shared" si="224"/>
        <v>9.1611970751032057E-2</v>
      </c>
      <c r="X229" s="3">
        <f t="shared" si="224"/>
        <v>9.807396721162169E-2</v>
      </c>
      <c r="Y229" s="3">
        <f t="shared" si="224"/>
        <v>0.10363784719555882</v>
      </c>
      <c r="Z229" s="3">
        <f t="shared" si="224"/>
        <v>0.10730937583834745</v>
      </c>
      <c r="AA229" s="3">
        <f t="shared" si="224"/>
        <v>0.10989424945752109</v>
      </c>
      <c r="AB229" s="3">
        <f t="shared" ref="AB229" si="225">IF($A229=AB$215,-1000000,AB175)</f>
        <v>0.10942657843889318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0.13567584398229651</v>
      </c>
      <c r="M230" s="3">
        <f t="shared" ref="M230:AA230" si="227">IF($A230=M$215,-1000000,M176)</f>
        <v>0.13806660604698145</v>
      </c>
      <c r="N230" s="3">
        <f t="shared" si="227"/>
        <v>0.13253043855686045</v>
      </c>
      <c r="O230" s="3">
        <f t="shared" si="227"/>
        <v>2.6010830185176853E-3</v>
      </c>
      <c r="P230" s="387">
        <f t="shared" si="227"/>
        <v>5.4445723788523429E-2</v>
      </c>
      <c r="Q230" s="3">
        <f t="shared" si="227"/>
        <v>7.374556930823227E-2</v>
      </c>
      <c r="R230" s="3">
        <f t="shared" si="227"/>
        <v>7.9529391064069324E-2</v>
      </c>
      <c r="S230" s="3">
        <f t="shared" si="227"/>
        <v>7.1703585633502057E-2</v>
      </c>
      <c r="T230" s="3">
        <f t="shared" si="227"/>
        <v>7.6428113481963378E-2</v>
      </c>
      <c r="U230" s="3">
        <f t="shared" si="227"/>
        <v>7.1911224967823956E-2</v>
      </c>
      <c r="V230" s="3">
        <f t="shared" si="227"/>
        <v>7.8414271905404523E-2</v>
      </c>
      <c r="W230" s="3">
        <f t="shared" si="227"/>
        <v>8.5050728001724113E-2</v>
      </c>
      <c r="X230" s="3">
        <f t="shared" si="227"/>
        <v>6.3371050489139699E-2</v>
      </c>
      <c r="Y230" s="3">
        <f t="shared" si="227"/>
        <v>3.286976802069002E-2</v>
      </c>
      <c r="Z230" s="3">
        <f t="shared" si="227"/>
        <v>3.9003085937615652E-2</v>
      </c>
      <c r="AA230" s="3">
        <f t="shared" si="227"/>
        <v>4.8070417452926978E-2</v>
      </c>
      <c r="AB230" s="3">
        <f t="shared" ref="AB230" si="228">IF($A230=AB$215,-1000000,AB176)</f>
        <v>5.1734496267978096E-2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0.10817347226512687</v>
      </c>
      <c r="M231" s="3">
        <f t="shared" ref="M231:AA231" si="229">IF($A231=M$215,-1000000,M177)</f>
        <v>9.9913923758255863E-2</v>
      </c>
      <c r="N231" s="3">
        <f t="shared" si="229"/>
        <v>9.7872163065746712E-2</v>
      </c>
      <c r="O231" s="3">
        <f t="shared" si="229"/>
        <v>0.13443267159192201</v>
      </c>
      <c r="P231" s="387">
        <f t="shared" si="229"/>
        <v>0.13145623127740638</v>
      </c>
      <c r="Q231" s="3">
        <f t="shared" si="229"/>
        <v>0.12876257731967269</v>
      </c>
      <c r="R231" s="3">
        <f t="shared" si="229"/>
        <v>0.12413041130738055</v>
      </c>
      <c r="S231" s="3">
        <f t="shared" si="229"/>
        <v>0.12176187521275988</v>
      </c>
      <c r="T231" s="3">
        <f t="shared" si="229"/>
        <v>0.12017439339773278</v>
      </c>
      <c r="U231" s="3">
        <f t="shared" si="229"/>
        <v>0.11822470975033629</v>
      </c>
      <c r="V231" s="3">
        <f t="shared" si="229"/>
        <v>0.11272028100347783</v>
      </c>
      <c r="W231" s="3">
        <f t="shared" si="229"/>
        <v>0.10439526219478394</v>
      </c>
      <c r="X231" s="3">
        <f t="shared" si="229"/>
        <v>9.5442426141363404E-2</v>
      </c>
      <c r="Y231" s="3">
        <f t="shared" si="229"/>
        <v>0.10063796299110107</v>
      </c>
      <c r="Z231" s="3">
        <f t="shared" si="229"/>
        <v>0.10248538686044344</v>
      </c>
      <c r="AA231" s="3">
        <f t="shared" si="229"/>
        <v>0.10195886997390075</v>
      </c>
      <c r="AB231" s="3">
        <f t="shared" ref="AB231" si="230">IF($A231=AB$215,-1000000,AB177)</f>
        <v>0.11106290077792942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0.14780321401561339</v>
      </c>
      <c r="M232" s="3">
        <f t="shared" ref="M232:AA232" si="231">IF($A232=M$215,-1000000,M178)</f>
        <v>-1000000</v>
      </c>
      <c r="N232" s="3">
        <f t="shared" si="231"/>
        <v>0.1803447778199776</v>
      </c>
      <c r="O232" s="3">
        <f t="shared" si="231"/>
        <v>0.22208870636481151</v>
      </c>
      <c r="P232" s="387">
        <f t="shared" si="231"/>
        <v>-1000000</v>
      </c>
      <c r="Q232" s="3">
        <f t="shared" si="231"/>
        <v>0.19106498964554433</v>
      </c>
      <c r="R232" s="3">
        <f t="shared" si="231"/>
        <v>0.19288086702126231</v>
      </c>
      <c r="S232" s="3">
        <f t="shared" si="231"/>
        <v>0.1948308061029658</v>
      </c>
      <c r="T232" s="3">
        <f t="shared" si="231"/>
        <v>0.19583312728813712</v>
      </c>
      <c r="U232" s="3">
        <f t="shared" si="231"/>
        <v>0.19543524635267345</v>
      </c>
      <c r="V232" s="3">
        <f t="shared" si="231"/>
        <v>0.19342748525651401</v>
      </c>
      <c r="W232" s="3">
        <f t="shared" si="231"/>
        <v>0.19383676484777546</v>
      </c>
      <c r="X232" s="3">
        <f t="shared" si="231"/>
        <v>0.1976468588474834</v>
      </c>
      <c r="Y232" s="3">
        <f t="shared" si="231"/>
        <v>0.20071152277358686</v>
      </c>
      <c r="Z232" s="3">
        <f t="shared" si="231"/>
        <v>0.19719210721521022</v>
      </c>
      <c r="AA232" s="3">
        <f t="shared" si="231"/>
        <v>0.19174872014453395</v>
      </c>
      <c r="AB232" s="3">
        <f t="shared" ref="AB232" si="232">IF($A232=AB$215,-1000000,AB178)</f>
        <v>0.18499466377386212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0.1362529912369928</v>
      </c>
      <c r="M233" s="3">
        <f t="shared" ref="M233:AA233" si="233">IF($A233=M$215,-1000000,M179)</f>
        <v>0.14982786675460563</v>
      </c>
      <c r="N233" s="3">
        <f t="shared" si="233"/>
        <v>0.14574608462581548</v>
      </c>
      <c r="O233" s="3">
        <f t="shared" si="233"/>
        <v>0</v>
      </c>
      <c r="P233" s="387">
        <f t="shared" si="233"/>
        <v>7.9908685171089011E-2</v>
      </c>
      <c r="Q233" s="3">
        <f t="shared" si="233"/>
        <v>0.11334385484599646</v>
      </c>
      <c r="R233" s="3">
        <f t="shared" si="233"/>
        <v>0.12346820131681906</v>
      </c>
      <c r="S233" s="3">
        <f t="shared" si="233"/>
        <v>0.12801452057909005</v>
      </c>
      <c r="T233" s="3">
        <f t="shared" si="233"/>
        <v>0.129841798665565</v>
      </c>
      <c r="U233" s="3">
        <f t="shared" si="233"/>
        <v>0.12957285930632578</v>
      </c>
      <c r="V233" s="3">
        <f t="shared" si="233"/>
        <v>0.12746220467088326</v>
      </c>
      <c r="W233" s="3">
        <f t="shared" si="233"/>
        <v>0.12694765392447502</v>
      </c>
      <c r="X233" s="3">
        <f t="shared" si="233"/>
        <v>0.13051995415778878</v>
      </c>
      <c r="Y233" s="3">
        <f t="shared" si="233"/>
        <v>0.13324209067173934</v>
      </c>
      <c r="Z233" s="3">
        <f t="shared" si="233"/>
        <v>0.13131547613732331</v>
      </c>
      <c r="AA233" s="3">
        <f t="shared" si="233"/>
        <v>0.12907963079727663</v>
      </c>
      <c r="AB233" s="3">
        <f t="shared" ref="AB233" si="234">IF($A233=AB$215,-1000000,AB179)</f>
        <v>0.11992295886275166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0.14936193812870718</v>
      </c>
      <c r="N234" s="3">
        <f t="shared" si="235"/>
        <v>0.17918386918073712</v>
      </c>
      <c r="O234" s="3">
        <f t="shared" si="235"/>
        <v>-1000000</v>
      </c>
      <c r="P234" s="387">
        <f t="shared" si="235"/>
        <v>0.21136440991922856</v>
      </c>
      <c r="Q234" s="3">
        <f t="shared" si="235"/>
        <v>-1000000</v>
      </c>
      <c r="R234" s="3">
        <f t="shared" si="235"/>
        <v>-1000000</v>
      </c>
      <c r="S234" s="3">
        <f t="shared" si="235"/>
        <v>0.19347371629463242</v>
      </c>
      <c r="T234" s="3">
        <f t="shared" si="235"/>
        <v>-1000000</v>
      </c>
      <c r="U234" s="3">
        <f t="shared" si="235"/>
        <v>-1000000</v>
      </c>
      <c r="V234" s="3">
        <f t="shared" si="235"/>
        <v>0.19580715578424454</v>
      </c>
      <c r="W234" s="3">
        <f t="shared" si="235"/>
        <v>-1000000</v>
      </c>
      <c r="X234" s="3">
        <f t="shared" si="235"/>
        <v>-1000000</v>
      </c>
      <c r="Y234" s="3">
        <f t="shared" si="235"/>
        <v>0.21170694331991027</v>
      </c>
      <c r="Z234" s="3">
        <f t="shared" si="235"/>
        <v>-1000000</v>
      </c>
      <c r="AA234" s="3">
        <f t="shared" si="235"/>
        <v>-1000000</v>
      </c>
      <c r="AB234" s="3">
        <f t="shared" ref="AB234" si="236">IF($A234=AB$215,-1000000,AB180)</f>
        <v>0.20854988941234037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0.18072272866870981</v>
      </c>
      <c r="M235" s="3">
        <f t="shared" ref="M235:AA235" si="237">IF($A235=M$215,-1000000,M181)</f>
        <v>0.18186239835461163</v>
      </c>
      <c r="N235" s="3">
        <f t="shared" si="237"/>
        <v>-1000000</v>
      </c>
      <c r="O235" s="3">
        <f t="shared" si="237"/>
        <v>0.19536218138195174</v>
      </c>
      <c r="P235" s="387">
        <f t="shared" si="237"/>
        <v>0.19211629631517996</v>
      </c>
      <c r="Q235" s="3">
        <f t="shared" si="237"/>
        <v>0.18863014904546627</v>
      </c>
      <c r="R235" s="3">
        <f t="shared" si="237"/>
        <v>0.19473090003881313</v>
      </c>
      <c r="S235" s="3">
        <f t="shared" si="237"/>
        <v>-1000000</v>
      </c>
      <c r="T235" s="3">
        <f t="shared" si="237"/>
        <v>0.18715119843935296</v>
      </c>
      <c r="U235" s="3">
        <f t="shared" si="237"/>
        <v>0.19618097782570182</v>
      </c>
      <c r="V235" s="3">
        <f t="shared" si="237"/>
        <v>-1000000</v>
      </c>
      <c r="W235" s="3">
        <f t="shared" si="237"/>
        <v>0.19274986122730953</v>
      </c>
      <c r="X235" s="3">
        <f t="shared" si="237"/>
        <v>0.20615118286721162</v>
      </c>
      <c r="Y235" s="3">
        <f t="shared" si="237"/>
        <v>-1000000</v>
      </c>
      <c r="Z235" s="3">
        <f t="shared" si="237"/>
        <v>0.20589492656524952</v>
      </c>
      <c r="AA235" s="3">
        <f t="shared" si="237"/>
        <v>0.20853489671601869</v>
      </c>
      <c r="AB235" s="3">
        <f t="shared" ref="AB235" si="238">IF($A235=AB$215,-1000000,AB181)</f>
        <v>-1000000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0.18072272866870981</v>
      </c>
      <c r="M239">
        <f t="shared" si="239"/>
        <v>0.18186239835461163</v>
      </c>
      <c r="N239">
        <f t="shared" si="239"/>
        <v>0.1803447778199776</v>
      </c>
      <c r="O239">
        <f t="shared" si="239"/>
        <v>0.22208870636481151</v>
      </c>
      <c r="P239" s="387">
        <f t="shared" si="239"/>
        <v>0.21136440991922856</v>
      </c>
      <c r="Q239">
        <f t="shared" si="239"/>
        <v>0.19106498964554433</v>
      </c>
      <c r="R239">
        <f t="shared" si="239"/>
        <v>0.19473090003881313</v>
      </c>
      <c r="S239">
        <f t="shared" si="239"/>
        <v>0.1948308061029658</v>
      </c>
      <c r="T239">
        <f t="shared" si="239"/>
        <v>0.19583312728813712</v>
      </c>
      <c r="U239">
        <f t="shared" si="239"/>
        <v>0.19618097782570182</v>
      </c>
      <c r="V239">
        <f t="shared" si="239"/>
        <v>0.19580715578424454</v>
      </c>
      <c r="W239">
        <f t="shared" si="239"/>
        <v>0.19383676484777546</v>
      </c>
      <c r="X239">
        <f t="shared" si="239"/>
        <v>0.20615118286721162</v>
      </c>
      <c r="Y239">
        <f t="shared" si="239"/>
        <v>0.21170694331991027</v>
      </c>
      <c r="Z239">
        <f t="shared" si="239"/>
        <v>0.20589492656524952</v>
      </c>
      <c r="AA239">
        <f t="shared" si="239"/>
        <v>0.20853489671601869</v>
      </c>
      <c r="AB239">
        <f t="shared" ref="AB239" si="240">MAX(AB229:AB235)</f>
        <v>0.20854988941234037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7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4</v>
      </c>
      <c r="P240" s="407">
        <f>VLOOKUP(P239,P$229:$AC$235,$A$237-O237,FALSE)</f>
        <v>6</v>
      </c>
      <c r="Q240" s="138">
        <f>VLOOKUP(Q239,Q$229:$AC$235,$A$237-P237,FALSE)</f>
        <v>4</v>
      </c>
      <c r="R240" s="138">
        <f>VLOOKUP(R239,R$229:$AC$235,$A$237-Q237,FALSE)</f>
        <v>7</v>
      </c>
      <c r="S240" s="138">
        <f>VLOOKUP(S239,S$229:$AC$235,$A$237-R237,FALSE)</f>
        <v>4</v>
      </c>
      <c r="T240" s="138">
        <f>VLOOKUP(T239,T$229:$AC$235,$A$237-S237,FALSE)</f>
        <v>4</v>
      </c>
      <c r="U240" s="138">
        <f>VLOOKUP(U239,U$229:$AC$235,$A$237-T237,FALSE)</f>
        <v>7</v>
      </c>
      <c r="V240" s="138">
        <f>VLOOKUP(V239,V$229:$AC$235,$A$237-U237,FALSE)</f>
        <v>6</v>
      </c>
      <c r="W240" s="138">
        <f>VLOOKUP(W239,W$229:$AC$235,$A$237-V237,FALSE)</f>
        <v>4</v>
      </c>
      <c r="X240" s="138">
        <f>VLOOKUP(X239,X$229:$AC$235,$A$237-W237,FALSE)</f>
        <v>7</v>
      </c>
      <c r="Y240" s="138">
        <f>VLOOKUP(Y239,Y$229:$AC$235,$A$237-X237,FALSE)</f>
        <v>6</v>
      </c>
      <c r="Z240" s="138">
        <f>VLOOKUP(Z239,Z$229:$AC$235,$A$237-Y237,FALSE)</f>
        <v>7</v>
      </c>
      <c r="AA240" s="138">
        <f>VLOOKUP(AA239,AA$229:$AC$235,$A$237-Z237,FALSE)</f>
        <v>7</v>
      </c>
      <c r="AB240" s="138">
        <f>VLOOKUP(AB239,AB$229:$AC$235,$A$237-AA237,FALSE)</f>
        <v>6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0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112754.11765109096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0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0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0</v>
      </c>
      <c r="X248">
        <f t="shared" si="254"/>
        <v>0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112754.11765109096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0</v>
      </c>
      <c r="R249">
        <f t="shared" si="256"/>
        <v>0</v>
      </c>
      <c r="S249">
        <f t="shared" si="256"/>
        <v>0</v>
      </c>
      <c r="T249">
        <f t="shared" si="256"/>
        <v>0</v>
      </c>
      <c r="U249">
        <f t="shared" si="256"/>
        <v>0</v>
      </c>
      <c r="V249">
        <f t="shared" si="256"/>
        <v>0</v>
      </c>
      <c r="W249">
        <f t="shared" si="256"/>
        <v>0</v>
      </c>
      <c r="X249">
        <f t="shared" si="256"/>
        <v>0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0</v>
      </c>
      <c r="Y251" s="140">
        <f t="shared" si="259"/>
        <v>0</v>
      </c>
      <c r="Z251" s="140">
        <f t="shared" si="259"/>
        <v>0</v>
      </c>
      <c r="AA251" s="140">
        <f t="shared" si="259"/>
        <v>0</v>
      </c>
      <c r="AB251" s="140">
        <f t="shared" ref="AB251" si="260">AB226-AB249</f>
        <v>0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7.2827475186813775E-2</v>
      </c>
      <c r="M254">
        <f t="shared" ref="M254:M260" si="263">IF(K254=M$240,-1000000,M229)</f>
        <v>7.8604829953075536E-2</v>
      </c>
      <c r="N254">
        <f t="shared" ref="N254:N260" si="264">IF(L254=N$240,-1000000,N229)</f>
        <v>8.2012141761720919E-2</v>
      </c>
      <c r="O254">
        <f t="shared" ref="O254:O260" si="265">IF(M254=O$240,-1000000,O229)</f>
        <v>0.15325594087145977</v>
      </c>
      <c r="P254" s="387">
        <f t="shared" ref="P254:P260" si="266">IF(N254=P$240,-1000000,P229)</f>
        <v>0.10856775583240251</v>
      </c>
      <c r="Q254">
        <f t="shared" ref="Q254:Q260" si="267">IF(O254=Q$240,-1000000,Q229)</f>
        <v>9.2492749836974864E-2</v>
      </c>
      <c r="R254">
        <f t="shared" ref="R254:R260" si="268">IF(P254=R$240,-1000000,R229)</f>
        <v>8.7075401434851749E-2</v>
      </c>
      <c r="S254">
        <f t="shared" ref="S254:S260" si="269">IF(Q254=S$240,-1000000,S229)</f>
        <v>8.856394302119748E-2</v>
      </c>
      <c r="T254">
        <f t="shared" ref="T254:T260" si="270">IF(R254=T$240,-1000000,T229)</f>
        <v>8.8520498686386076E-2</v>
      </c>
      <c r="U254">
        <f t="shared" ref="U254:U260" si="271">IF(S254=U$240,-1000000,U229)</f>
        <v>8.9708435626606881E-2</v>
      </c>
      <c r="V254">
        <f t="shared" ref="V254:V260" si="272">IF(T254=V$240,-1000000,V229)</f>
        <v>8.9889877036163759E-2</v>
      </c>
      <c r="W254">
        <f t="shared" ref="W254:W260" si="273">IF(U254=W$240,-1000000,W229)</f>
        <v>9.1611970751032057E-2</v>
      </c>
      <c r="X254">
        <f t="shared" ref="X254:X260" si="274">IF(V254=X$240,-1000000,X229)</f>
        <v>9.807396721162169E-2</v>
      </c>
      <c r="Y254">
        <f t="shared" ref="Y254:Y260" si="275">IF(W254=Y$240,-1000000,Y229)</f>
        <v>0.10363784719555882</v>
      </c>
      <c r="Z254">
        <f t="shared" ref="Z254:Z260" si="276">IF(X254=Z$240,-1000000,Z229)</f>
        <v>0.10730937583834745</v>
      </c>
      <c r="AA254">
        <f t="shared" ref="AA254:AB260" si="277">IF(Y254=AA$240,-1000000,AA229)</f>
        <v>0.10989424945752109</v>
      </c>
      <c r="AB254">
        <f t="shared" si="277"/>
        <v>0.10942657843889318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0.13567584398229651</v>
      </c>
      <c r="M255">
        <f t="shared" si="263"/>
        <v>0.13806660604698145</v>
      </c>
      <c r="N255">
        <f t="shared" si="264"/>
        <v>0.13253043855686045</v>
      </c>
      <c r="O255">
        <f t="shared" si="265"/>
        <v>2.6010830185176853E-3</v>
      </c>
      <c r="P255" s="387">
        <f t="shared" si="266"/>
        <v>5.4445723788523429E-2</v>
      </c>
      <c r="Q255">
        <f t="shared" si="267"/>
        <v>7.374556930823227E-2</v>
      </c>
      <c r="R255">
        <f t="shared" si="268"/>
        <v>7.9529391064069324E-2</v>
      </c>
      <c r="S255">
        <f t="shared" si="269"/>
        <v>7.1703585633502057E-2</v>
      </c>
      <c r="T255">
        <f t="shared" si="270"/>
        <v>7.6428113481963378E-2</v>
      </c>
      <c r="U255">
        <f t="shared" si="271"/>
        <v>7.1911224967823956E-2</v>
      </c>
      <c r="V255">
        <f t="shared" si="272"/>
        <v>7.8414271905404523E-2</v>
      </c>
      <c r="W255">
        <f t="shared" si="273"/>
        <v>8.5050728001724113E-2</v>
      </c>
      <c r="X255">
        <f t="shared" si="274"/>
        <v>6.3371050489139699E-2</v>
      </c>
      <c r="Y255">
        <f t="shared" si="275"/>
        <v>3.286976802069002E-2</v>
      </c>
      <c r="Z255">
        <f t="shared" si="276"/>
        <v>3.9003085937615652E-2</v>
      </c>
      <c r="AA255">
        <f t="shared" si="277"/>
        <v>4.8070417452926978E-2</v>
      </c>
      <c r="AB255">
        <f t="shared" si="277"/>
        <v>5.1734496267978096E-2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0.10817347226512687</v>
      </c>
      <c r="M256">
        <f t="shared" si="263"/>
        <v>9.9913923758255863E-2</v>
      </c>
      <c r="N256">
        <f t="shared" si="264"/>
        <v>9.7872163065746712E-2</v>
      </c>
      <c r="O256">
        <f t="shared" si="265"/>
        <v>0.13443267159192201</v>
      </c>
      <c r="P256" s="387">
        <f t="shared" si="266"/>
        <v>0.13145623127740638</v>
      </c>
      <c r="Q256">
        <f t="shared" si="267"/>
        <v>0.12876257731967269</v>
      </c>
      <c r="R256">
        <f t="shared" si="268"/>
        <v>0.12413041130738055</v>
      </c>
      <c r="S256">
        <f t="shared" si="269"/>
        <v>0.12176187521275988</v>
      </c>
      <c r="T256">
        <f t="shared" si="270"/>
        <v>0.12017439339773278</v>
      </c>
      <c r="U256">
        <f t="shared" si="271"/>
        <v>0.11822470975033629</v>
      </c>
      <c r="V256">
        <f t="shared" si="272"/>
        <v>0.11272028100347783</v>
      </c>
      <c r="W256">
        <f t="shared" si="273"/>
        <v>0.10439526219478394</v>
      </c>
      <c r="X256">
        <f t="shared" si="274"/>
        <v>9.5442426141363404E-2</v>
      </c>
      <c r="Y256">
        <f t="shared" si="275"/>
        <v>0.10063796299110107</v>
      </c>
      <c r="Z256">
        <f t="shared" si="276"/>
        <v>0.10248538686044344</v>
      </c>
      <c r="AA256">
        <f t="shared" si="277"/>
        <v>0.10195886997390075</v>
      </c>
      <c r="AB256">
        <f t="shared" si="277"/>
        <v>0.11106290077792942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0.14780321401561339</v>
      </c>
      <c r="M257">
        <f t="shared" si="263"/>
        <v>-1000000</v>
      </c>
      <c r="N257">
        <f t="shared" si="264"/>
        <v>0.1803447778199776</v>
      </c>
      <c r="O257">
        <f t="shared" si="265"/>
        <v>0.22208870636481151</v>
      </c>
      <c r="P257" s="387">
        <f t="shared" si="266"/>
        <v>-1000000</v>
      </c>
      <c r="Q257">
        <f t="shared" si="267"/>
        <v>0.19106498964554433</v>
      </c>
      <c r="R257">
        <f t="shared" si="268"/>
        <v>0.19288086702126231</v>
      </c>
      <c r="S257">
        <f t="shared" si="269"/>
        <v>0.1948308061029658</v>
      </c>
      <c r="T257">
        <f t="shared" si="270"/>
        <v>0.19583312728813712</v>
      </c>
      <c r="U257">
        <f t="shared" si="271"/>
        <v>0.19543524635267345</v>
      </c>
      <c r="V257">
        <f t="shared" si="272"/>
        <v>0.19342748525651401</v>
      </c>
      <c r="W257">
        <f t="shared" si="273"/>
        <v>0.19383676484777546</v>
      </c>
      <c r="X257">
        <f t="shared" si="274"/>
        <v>0.1976468588474834</v>
      </c>
      <c r="Y257">
        <f t="shared" si="275"/>
        <v>0.20071152277358686</v>
      </c>
      <c r="Z257">
        <f t="shared" si="276"/>
        <v>0.19719210721521022</v>
      </c>
      <c r="AA257">
        <f t="shared" si="277"/>
        <v>0.19174872014453395</v>
      </c>
      <c r="AB257">
        <f t="shared" si="277"/>
        <v>0.18499466377386212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0.1362529912369928</v>
      </c>
      <c r="M258">
        <f t="shared" si="263"/>
        <v>0.14982786675460563</v>
      </c>
      <c r="N258">
        <f t="shared" si="264"/>
        <v>0.14574608462581548</v>
      </c>
      <c r="O258">
        <f t="shared" si="265"/>
        <v>0</v>
      </c>
      <c r="P258" s="387">
        <f t="shared" si="266"/>
        <v>7.9908685171089011E-2</v>
      </c>
      <c r="Q258">
        <f t="shared" si="267"/>
        <v>0.11334385484599646</v>
      </c>
      <c r="R258">
        <f t="shared" si="268"/>
        <v>0.12346820131681906</v>
      </c>
      <c r="S258">
        <f t="shared" si="269"/>
        <v>0.12801452057909005</v>
      </c>
      <c r="T258">
        <f t="shared" si="270"/>
        <v>0.129841798665565</v>
      </c>
      <c r="U258">
        <f t="shared" si="271"/>
        <v>0.12957285930632578</v>
      </c>
      <c r="V258">
        <f t="shared" si="272"/>
        <v>0.12746220467088326</v>
      </c>
      <c r="W258">
        <f t="shared" si="273"/>
        <v>0.12694765392447502</v>
      </c>
      <c r="X258">
        <f t="shared" si="274"/>
        <v>0.13051995415778878</v>
      </c>
      <c r="Y258">
        <f t="shared" si="275"/>
        <v>0.13324209067173934</v>
      </c>
      <c r="Z258">
        <f t="shared" si="276"/>
        <v>0.13131547613732331</v>
      </c>
      <c r="AA258">
        <f t="shared" si="277"/>
        <v>0.12907963079727663</v>
      </c>
      <c r="AB258">
        <f t="shared" si="277"/>
        <v>0.11992295886275166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0.14936193812870718</v>
      </c>
      <c r="N259">
        <f t="shared" si="264"/>
        <v>0.17918386918073712</v>
      </c>
      <c r="O259">
        <f t="shared" si="265"/>
        <v>-1000000</v>
      </c>
      <c r="P259" s="387">
        <f t="shared" si="266"/>
        <v>0.21136440991922856</v>
      </c>
      <c r="Q259">
        <f t="shared" si="267"/>
        <v>-1000000</v>
      </c>
      <c r="R259">
        <f t="shared" si="268"/>
        <v>-1000000</v>
      </c>
      <c r="S259">
        <f t="shared" si="269"/>
        <v>0.19347371629463242</v>
      </c>
      <c r="T259">
        <f t="shared" si="270"/>
        <v>-1000000</v>
      </c>
      <c r="U259">
        <f t="shared" si="271"/>
        <v>-1000000</v>
      </c>
      <c r="V259">
        <f t="shared" si="272"/>
        <v>0.19580715578424454</v>
      </c>
      <c r="W259">
        <f t="shared" si="273"/>
        <v>-1000000</v>
      </c>
      <c r="X259">
        <f t="shared" si="274"/>
        <v>-1000000</v>
      </c>
      <c r="Y259">
        <f t="shared" si="275"/>
        <v>0.21170694331991027</v>
      </c>
      <c r="Z259">
        <f t="shared" si="276"/>
        <v>-1000000</v>
      </c>
      <c r="AA259">
        <f t="shared" si="277"/>
        <v>-1000000</v>
      </c>
      <c r="AB259">
        <f t="shared" si="277"/>
        <v>0.20854988941234037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0.18072272866870981</v>
      </c>
      <c r="M260">
        <f t="shared" si="263"/>
        <v>0.18186239835461163</v>
      </c>
      <c r="N260">
        <f t="shared" si="264"/>
        <v>-1000000</v>
      </c>
      <c r="O260">
        <f t="shared" si="265"/>
        <v>0.19536218138195174</v>
      </c>
      <c r="P260" s="387">
        <f t="shared" si="266"/>
        <v>0.19211629631517996</v>
      </c>
      <c r="Q260">
        <f t="shared" si="267"/>
        <v>0.18863014904546627</v>
      </c>
      <c r="R260">
        <f t="shared" si="268"/>
        <v>0.19473090003881313</v>
      </c>
      <c r="S260">
        <f t="shared" si="269"/>
        <v>-1000000</v>
      </c>
      <c r="T260">
        <f t="shared" si="270"/>
        <v>0.18715119843935296</v>
      </c>
      <c r="U260">
        <f t="shared" si="271"/>
        <v>0.19618097782570182</v>
      </c>
      <c r="V260">
        <f t="shared" si="272"/>
        <v>-1000000</v>
      </c>
      <c r="W260">
        <f t="shared" si="273"/>
        <v>0.19274986122730953</v>
      </c>
      <c r="X260">
        <f t="shared" si="274"/>
        <v>0.20615118286721162</v>
      </c>
      <c r="Y260">
        <f t="shared" si="275"/>
        <v>-1000000</v>
      </c>
      <c r="Z260">
        <f t="shared" si="276"/>
        <v>0.20589492656524952</v>
      </c>
      <c r="AA260">
        <f t="shared" si="277"/>
        <v>0.20853489671601869</v>
      </c>
      <c r="AB260">
        <f t="shared" si="277"/>
        <v>-1000000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0.18072272866870981</v>
      </c>
      <c r="M264">
        <f t="shared" si="285"/>
        <v>0.18186239835461163</v>
      </c>
      <c r="N264">
        <f t="shared" si="285"/>
        <v>0.1803447778199776</v>
      </c>
      <c r="O264">
        <f t="shared" si="285"/>
        <v>0.22208870636481151</v>
      </c>
      <c r="P264" s="387">
        <f t="shared" si="285"/>
        <v>0.21136440991922856</v>
      </c>
      <c r="Q264">
        <f t="shared" si="285"/>
        <v>0.19106498964554433</v>
      </c>
      <c r="R264">
        <f t="shared" si="285"/>
        <v>0.19473090003881313</v>
      </c>
      <c r="S264">
        <f t="shared" si="285"/>
        <v>0.1948308061029658</v>
      </c>
      <c r="T264">
        <f t="shared" si="285"/>
        <v>0.19583312728813712</v>
      </c>
      <c r="U264">
        <f t="shared" si="285"/>
        <v>0.19618097782570182</v>
      </c>
      <c r="V264">
        <f t="shared" si="285"/>
        <v>0.19580715578424454</v>
      </c>
      <c r="W264">
        <f t="shared" si="285"/>
        <v>0.19383676484777546</v>
      </c>
      <c r="X264">
        <f t="shared" si="285"/>
        <v>0.20615118286721162</v>
      </c>
      <c r="Y264">
        <f t="shared" si="285"/>
        <v>0.21170694331991027</v>
      </c>
      <c r="Z264">
        <f t="shared" si="285"/>
        <v>0.20589492656524952</v>
      </c>
      <c r="AA264">
        <f t="shared" si="285"/>
        <v>0.20853489671601869</v>
      </c>
      <c r="AB264">
        <f t="shared" ref="AB264" si="286">MAX(AB254:AB260)</f>
        <v>0.20854988941234037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7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4</v>
      </c>
      <c r="P265" s="407">
        <f>VLOOKUP(P264,P$254:$AC$260,$A$262-O262,FALSE)</f>
        <v>6</v>
      </c>
      <c r="Q265" s="138">
        <f>VLOOKUP(Q264,Q$254:$AC$260,$A$262-P262,FALSE)</f>
        <v>4</v>
      </c>
      <c r="R265" s="138">
        <f>VLOOKUP(R264,R$254:$AC$260,$A$262-Q262,FALSE)</f>
        <v>7</v>
      </c>
      <c r="S265" s="138">
        <f>VLOOKUP(S264,S$254:$AC$260,$A$262-R262,FALSE)</f>
        <v>4</v>
      </c>
      <c r="T265" s="138">
        <f>VLOOKUP(T264,T$254:$AC$260,$A$262-S262,FALSE)</f>
        <v>4</v>
      </c>
      <c r="U265" s="138">
        <f>VLOOKUP(U264,U$254:$AC$260,$A$262-T262,FALSE)</f>
        <v>7</v>
      </c>
      <c r="V265" s="138">
        <f>VLOOKUP(V264,V$254:$AC$260,$A$262-U262,FALSE)</f>
        <v>6</v>
      </c>
      <c r="W265" s="138">
        <f>VLOOKUP(W264,W$254:$AC$260,$A$262-V262,FALSE)</f>
        <v>4</v>
      </c>
      <c r="X265" s="138">
        <f>VLOOKUP(X264,X$254:$AC$260,$A$262-W262,FALSE)</f>
        <v>7</v>
      </c>
      <c r="Y265" s="138">
        <f>VLOOKUP(Y264,Y$254:$AC$260,$A$262-X262,FALSE)</f>
        <v>6</v>
      </c>
      <c r="Z265" s="138">
        <f>VLOOKUP(Z264,Z$254:$AC$260,$A$262-Y262,FALSE)</f>
        <v>7</v>
      </c>
      <c r="AA265" s="138">
        <f>VLOOKUP(AA264,AA$254:$AC$260,$A$262-Z262,FALSE)</f>
        <v>7</v>
      </c>
      <c r="AB265" s="138">
        <f>VLOOKUP(AB264,AB$254:$AC$260,$A$262-AA262,FALSE)</f>
        <v>6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0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0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0</v>
      </c>
      <c r="Y276" s="76">
        <f t="shared" si="311"/>
        <v>0</v>
      </c>
      <c r="Z276" s="76">
        <f t="shared" si="311"/>
        <v>0</v>
      </c>
      <c r="AA276" s="76">
        <f t="shared" si="311"/>
        <v>0</v>
      </c>
      <c r="AB276" s="76">
        <f t="shared" si="311"/>
        <v>0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7.2827475186813775E-2</v>
      </c>
      <c r="M279">
        <f t="shared" si="313"/>
        <v>7.8604829953075536E-2</v>
      </c>
      <c r="N279">
        <f t="shared" si="313"/>
        <v>8.2012141761720919E-2</v>
      </c>
      <c r="O279">
        <f t="shared" si="313"/>
        <v>0.15325594087145977</v>
      </c>
      <c r="P279" s="387">
        <f t="shared" si="313"/>
        <v>0.10856775583240251</v>
      </c>
      <c r="Q279">
        <f t="shared" si="313"/>
        <v>9.2492749836974864E-2</v>
      </c>
      <c r="R279">
        <f t="shared" si="313"/>
        <v>8.7075401434851749E-2</v>
      </c>
      <c r="S279">
        <f t="shared" si="313"/>
        <v>8.856394302119748E-2</v>
      </c>
      <c r="T279">
        <f t="shared" si="313"/>
        <v>8.8520498686386076E-2</v>
      </c>
      <c r="U279">
        <f t="shared" si="313"/>
        <v>8.9708435626606881E-2</v>
      </c>
      <c r="V279">
        <f t="shared" si="313"/>
        <v>8.9889877036163759E-2</v>
      </c>
      <c r="W279">
        <f t="shared" si="313"/>
        <v>9.1611970751032057E-2</v>
      </c>
      <c r="X279">
        <f t="shared" si="313"/>
        <v>9.807396721162169E-2</v>
      </c>
      <c r="Y279">
        <f t="shared" si="313"/>
        <v>0.10363784719555882</v>
      </c>
      <c r="Z279">
        <f t="shared" si="313"/>
        <v>0.10730937583834745</v>
      </c>
      <c r="AA279">
        <f t="shared" si="313"/>
        <v>0.10989424945752109</v>
      </c>
      <c r="AB279">
        <f t="shared" ref="AB279" si="314">IF($A279=AB$265,-1000000,AB254)</f>
        <v>0.10942657843889318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0.13567584398229651</v>
      </c>
      <c r="M280">
        <f t="shared" si="316"/>
        <v>0.13806660604698145</v>
      </c>
      <c r="N280">
        <f t="shared" si="316"/>
        <v>0.13253043855686045</v>
      </c>
      <c r="O280">
        <f t="shared" si="316"/>
        <v>2.6010830185176853E-3</v>
      </c>
      <c r="P280" s="387">
        <f t="shared" si="316"/>
        <v>5.4445723788523429E-2</v>
      </c>
      <c r="Q280">
        <f t="shared" si="316"/>
        <v>7.374556930823227E-2</v>
      </c>
      <c r="R280">
        <f t="shared" si="316"/>
        <v>7.9529391064069324E-2</v>
      </c>
      <c r="S280">
        <f t="shared" si="313"/>
        <v>7.1703585633502057E-2</v>
      </c>
      <c r="T280">
        <f t="shared" si="313"/>
        <v>7.6428113481963378E-2</v>
      </c>
      <c r="U280">
        <f t="shared" si="313"/>
        <v>7.1911224967823956E-2</v>
      </c>
      <c r="V280">
        <f t="shared" si="313"/>
        <v>7.8414271905404523E-2</v>
      </c>
      <c r="W280">
        <f t="shared" si="313"/>
        <v>8.5050728001724113E-2</v>
      </c>
      <c r="X280">
        <f t="shared" si="313"/>
        <v>6.3371050489139699E-2</v>
      </c>
      <c r="Y280">
        <f t="shared" si="313"/>
        <v>3.286976802069002E-2</v>
      </c>
      <c r="Z280">
        <f t="shared" si="313"/>
        <v>3.9003085937615652E-2</v>
      </c>
      <c r="AA280">
        <f t="shared" si="313"/>
        <v>4.8070417452926978E-2</v>
      </c>
      <c r="AB280">
        <f t="shared" ref="AB280" si="317">IF($A280=AB$265,-1000000,AB255)</f>
        <v>5.1734496267978096E-2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0.10817347226512687</v>
      </c>
      <c r="M281">
        <f t="shared" si="313"/>
        <v>9.9913923758255863E-2</v>
      </c>
      <c r="N281">
        <f t="shared" si="313"/>
        <v>9.7872163065746712E-2</v>
      </c>
      <c r="O281">
        <f t="shared" si="313"/>
        <v>0.13443267159192201</v>
      </c>
      <c r="P281" s="387">
        <f t="shared" si="313"/>
        <v>0.13145623127740638</v>
      </c>
      <c r="Q281">
        <f t="shared" si="313"/>
        <v>0.12876257731967269</v>
      </c>
      <c r="R281">
        <f t="shared" si="313"/>
        <v>0.12413041130738055</v>
      </c>
      <c r="S281">
        <f t="shared" si="313"/>
        <v>0.12176187521275988</v>
      </c>
      <c r="T281">
        <f t="shared" si="313"/>
        <v>0.12017439339773278</v>
      </c>
      <c r="U281">
        <f t="shared" si="313"/>
        <v>0.11822470975033629</v>
      </c>
      <c r="V281">
        <f t="shared" si="313"/>
        <v>0.11272028100347783</v>
      </c>
      <c r="W281">
        <f t="shared" si="313"/>
        <v>0.10439526219478394</v>
      </c>
      <c r="X281">
        <f t="shared" si="313"/>
        <v>9.5442426141363404E-2</v>
      </c>
      <c r="Y281">
        <f t="shared" si="313"/>
        <v>0.10063796299110107</v>
      </c>
      <c r="Z281">
        <f t="shared" si="313"/>
        <v>0.10248538686044344</v>
      </c>
      <c r="AA281">
        <f t="shared" si="313"/>
        <v>0.10195886997390075</v>
      </c>
      <c r="AB281">
        <f t="shared" ref="AB281" si="318">IF($A281=AB$265,-1000000,AB256)</f>
        <v>0.11106290077792942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0.14780321401561339</v>
      </c>
      <c r="M282">
        <f t="shared" si="313"/>
        <v>-1000000</v>
      </c>
      <c r="N282">
        <f t="shared" si="313"/>
        <v>-1000000</v>
      </c>
      <c r="O282">
        <f t="shared" si="313"/>
        <v>-1000000</v>
      </c>
      <c r="P282" s="387">
        <f t="shared" si="313"/>
        <v>-1000000</v>
      </c>
      <c r="Q282">
        <f t="shared" si="313"/>
        <v>-1000000</v>
      </c>
      <c r="R282">
        <f t="shared" si="313"/>
        <v>0.19288086702126231</v>
      </c>
      <c r="S282">
        <f t="shared" si="313"/>
        <v>-1000000</v>
      </c>
      <c r="T282">
        <f t="shared" si="313"/>
        <v>-1000000</v>
      </c>
      <c r="U282">
        <f t="shared" si="313"/>
        <v>0.19543524635267345</v>
      </c>
      <c r="V282">
        <f t="shared" si="313"/>
        <v>0.19342748525651401</v>
      </c>
      <c r="W282">
        <f t="shared" si="313"/>
        <v>-1000000</v>
      </c>
      <c r="X282">
        <f t="shared" si="313"/>
        <v>0.1976468588474834</v>
      </c>
      <c r="Y282">
        <f t="shared" si="313"/>
        <v>0.20071152277358686</v>
      </c>
      <c r="Z282">
        <f t="shared" si="313"/>
        <v>0.19719210721521022</v>
      </c>
      <c r="AA282">
        <f t="shared" si="313"/>
        <v>0.19174872014453395</v>
      </c>
      <c r="AB282">
        <f t="shared" ref="AB282" si="319">IF($A282=AB$265,-1000000,AB257)</f>
        <v>0.18499466377386212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0.1362529912369928</v>
      </c>
      <c r="M283">
        <f t="shared" si="313"/>
        <v>0.14982786675460563</v>
      </c>
      <c r="N283">
        <f t="shared" si="313"/>
        <v>0.14574608462581548</v>
      </c>
      <c r="O283">
        <f t="shared" si="313"/>
        <v>0</v>
      </c>
      <c r="P283" s="387">
        <f t="shared" si="313"/>
        <v>7.9908685171089011E-2</v>
      </c>
      <c r="Q283">
        <f t="shared" si="313"/>
        <v>0.11334385484599646</v>
      </c>
      <c r="R283">
        <f t="shared" si="313"/>
        <v>0.12346820131681906</v>
      </c>
      <c r="S283">
        <f t="shared" si="313"/>
        <v>0.12801452057909005</v>
      </c>
      <c r="T283">
        <f t="shared" si="313"/>
        <v>0.129841798665565</v>
      </c>
      <c r="U283">
        <f t="shared" si="313"/>
        <v>0.12957285930632578</v>
      </c>
      <c r="V283">
        <f t="shared" si="313"/>
        <v>0.12746220467088326</v>
      </c>
      <c r="W283">
        <f t="shared" si="313"/>
        <v>0.12694765392447502</v>
      </c>
      <c r="X283">
        <f t="shared" si="313"/>
        <v>0.13051995415778878</v>
      </c>
      <c r="Y283">
        <f t="shared" si="313"/>
        <v>0.13324209067173934</v>
      </c>
      <c r="Z283">
        <f t="shared" si="313"/>
        <v>0.13131547613732331</v>
      </c>
      <c r="AA283">
        <f t="shared" si="313"/>
        <v>0.12907963079727663</v>
      </c>
      <c r="AB283">
        <f t="shared" ref="AB283" si="320">IF($A283=AB$265,-1000000,AB258)</f>
        <v>0.11992295886275166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0.14936193812870718</v>
      </c>
      <c r="N284">
        <f t="shared" si="313"/>
        <v>0.17918386918073712</v>
      </c>
      <c r="O284">
        <f t="shared" si="313"/>
        <v>-1000000</v>
      </c>
      <c r="P284" s="387">
        <f t="shared" si="313"/>
        <v>-1000000</v>
      </c>
      <c r="Q284">
        <f t="shared" si="313"/>
        <v>-1000000</v>
      </c>
      <c r="R284">
        <f t="shared" si="313"/>
        <v>-1000000</v>
      </c>
      <c r="S284">
        <f t="shared" si="313"/>
        <v>0.19347371629463242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-1000000</v>
      </c>
      <c r="X284">
        <f t="shared" si="313"/>
        <v>-1000000</v>
      </c>
      <c r="Y284">
        <f t="shared" si="313"/>
        <v>-1000000</v>
      </c>
      <c r="Z284">
        <f t="shared" si="313"/>
        <v>-1000000</v>
      </c>
      <c r="AA284">
        <f t="shared" si="313"/>
        <v>-1000000</v>
      </c>
      <c r="AB284">
        <f t="shared" ref="AB284" si="321">IF($A284=AB$265,-1000000,AB259)</f>
        <v>-1000000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-1000000</v>
      </c>
      <c r="M285">
        <f t="shared" si="313"/>
        <v>-1000000</v>
      </c>
      <c r="N285">
        <f t="shared" si="313"/>
        <v>-1000000</v>
      </c>
      <c r="O285">
        <f t="shared" si="313"/>
        <v>0.19536218138195174</v>
      </c>
      <c r="P285" s="387">
        <f t="shared" si="313"/>
        <v>0.19211629631517996</v>
      </c>
      <c r="Q285">
        <f t="shared" si="313"/>
        <v>0.18863014904546627</v>
      </c>
      <c r="R285">
        <f t="shared" si="313"/>
        <v>-1000000</v>
      </c>
      <c r="S285">
        <f t="shared" si="313"/>
        <v>-1000000</v>
      </c>
      <c r="T285">
        <f t="shared" si="313"/>
        <v>0.18715119843935296</v>
      </c>
      <c r="U285">
        <f t="shared" si="313"/>
        <v>-1000000</v>
      </c>
      <c r="V285">
        <f t="shared" si="313"/>
        <v>-1000000</v>
      </c>
      <c r="W285">
        <f t="shared" si="313"/>
        <v>0.19274986122730953</v>
      </c>
      <c r="X285">
        <f t="shared" si="313"/>
        <v>-1000000</v>
      </c>
      <c r="Y285">
        <f t="shared" si="313"/>
        <v>-1000000</v>
      </c>
      <c r="Z285">
        <f t="shared" si="313"/>
        <v>-1000000</v>
      </c>
      <c r="AA285">
        <f t="shared" si="313"/>
        <v>-1000000</v>
      </c>
      <c r="AB285">
        <f t="shared" ref="AB285" si="322">IF($A285=AB$265,-1000000,AB260)</f>
        <v>-1000000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0.14780321401561339</v>
      </c>
      <c r="M289">
        <f t="shared" si="323"/>
        <v>0.14982786675460563</v>
      </c>
      <c r="N289">
        <f t="shared" si="323"/>
        <v>0.17918386918073712</v>
      </c>
      <c r="O289">
        <f t="shared" si="323"/>
        <v>0.19536218138195174</v>
      </c>
      <c r="P289" s="387">
        <f t="shared" si="323"/>
        <v>0.19211629631517996</v>
      </c>
      <c r="Q289">
        <f t="shared" si="323"/>
        <v>0.18863014904546627</v>
      </c>
      <c r="R289">
        <f t="shared" si="323"/>
        <v>0.19288086702126231</v>
      </c>
      <c r="S289">
        <f t="shared" si="323"/>
        <v>0.19347371629463242</v>
      </c>
      <c r="T289">
        <f t="shared" si="323"/>
        <v>0.18715119843935296</v>
      </c>
      <c r="U289">
        <f t="shared" si="323"/>
        <v>0.19543524635267345</v>
      </c>
      <c r="V289">
        <f t="shared" si="323"/>
        <v>0.19342748525651401</v>
      </c>
      <c r="W289">
        <f t="shared" si="323"/>
        <v>0.19274986122730953</v>
      </c>
      <c r="X289">
        <f t="shared" si="323"/>
        <v>0.1976468588474834</v>
      </c>
      <c r="Y289">
        <f t="shared" si="323"/>
        <v>0.20071152277358686</v>
      </c>
      <c r="Z289">
        <f t="shared" si="323"/>
        <v>0.19719210721521022</v>
      </c>
      <c r="AA289">
        <f t="shared" si="323"/>
        <v>0.19174872014453395</v>
      </c>
      <c r="AB289">
        <f t="shared" ref="AB289" si="324">MAX(AB279:AB285)</f>
        <v>0.18499466377386212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4</v>
      </c>
      <c r="M290" s="138">
        <f>VLOOKUP(M289,M$279:$AC$285,$A$287-L287,FALSE)</f>
        <v>5</v>
      </c>
      <c r="N290" s="138">
        <f>VLOOKUP(N289,N$279:$AC$285,$A$287-M287,FALSE)</f>
        <v>6</v>
      </c>
      <c r="O290" s="138">
        <f>VLOOKUP(O289,O$279:$AC$285,$A$287-N287,FALSE)</f>
        <v>7</v>
      </c>
      <c r="P290" s="407">
        <f>VLOOKUP(P289,P$279:$AC$285,$A$287-O287,FALSE)</f>
        <v>7</v>
      </c>
      <c r="Q290" s="138">
        <f>VLOOKUP(Q289,Q$279:$AC$285,$A$287-P287,FALSE)</f>
        <v>7</v>
      </c>
      <c r="R290" s="138">
        <f>VLOOKUP(R289,R$279:$AC$285,$A$287-Q287,FALSE)</f>
        <v>4</v>
      </c>
      <c r="S290" s="138">
        <f>VLOOKUP(S289,S$279:$AC$285,$A$287-R287,FALSE)</f>
        <v>6</v>
      </c>
      <c r="T290" s="138">
        <f>VLOOKUP(T289,T$279:$AC$285,$A$287-S287,FALSE)</f>
        <v>7</v>
      </c>
      <c r="U290" s="138">
        <f>VLOOKUP(U289,U$279:$AC$285,$A$287-T287,FALSE)</f>
        <v>4</v>
      </c>
      <c r="V290" s="138">
        <f>VLOOKUP(V289,V$279:$AC$285,$A$287-U287,FALSE)</f>
        <v>4</v>
      </c>
      <c r="W290" s="138">
        <f>VLOOKUP(W289,W$279:$AC$285,$A$287-V287,FALSE)</f>
        <v>7</v>
      </c>
      <c r="X290" s="138">
        <f>VLOOKUP(X289,X$279:$AC$285,$A$287-W287,FALSE)</f>
        <v>4</v>
      </c>
      <c r="Y290" s="138">
        <f>VLOOKUP(Y289,Y$279:$AC$285,$A$287-X287,FALSE)</f>
        <v>4</v>
      </c>
      <c r="Z290" s="138">
        <f>VLOOKUP(Z289,Z$279:$AC$285,$A$287-Y287,FALSE)</f>
        <v>4</v>
      </c>
      <c r="AA290" s="138">
        <f>VLOOKUP(AA289,AA$279:$AC$285,$A$287-Z287,FALSE)</f>
        <v>4</v>
      </c>
      <c r="AB290" s="138">
        <f>VLOOKUP(AB289,AB$279:$AC$285,$A$287-AA287,FALSE)</f>
        <v>4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0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0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0</v>
      </c>
      <c r="Y301" s="38">
        <f t="shared" si="349"/>
        <v>0</v>
      </c>
      <c r="Z301" s="38">
        <f t="shared" si="349"/>
        <v>0</v>
      </c>
      <c r="AA301" s="38">
        <f t="shared" si="349"/>
        <v>0</v>
      </c>
      <c r="AB301" s="38">
        <f t="shared" si="349"/>
        <v>0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7.2827475186813775E-2</v>
      </c>
      <c r="M304">
        <f t="shared" si="351"/>
        <v>7.8604829953075536E-2</v>
      </c>
      <c r="N304">
        <f t="shared" si="351"/>
        <v>8.2012141761720919E-2</v>
      </c>
      <c r="O304">
        <f t="shared" si="351"/>
        <v>0.15325594087145977</v>
      </c>
      <c r="P304" s="387">
        <f t="shared" si="351"/>
        <v>0.10856775583240251</v>
      </c>
      <c r="Q304">
        <f t="shared" si="351"/>
        <v>9.2492749836974864E-2</v>
      </c>
      <c r="R304">
        <f t="shared" si="351"/>
        <v>8.7075401434851749E-2</v>
      </c>
      <c r="S304">
        <f t="shared" si="351"/>
        <v>8.856394302119748E-2</v>
      </c>
      <c r="T304">
        <f t="shared" si="351"/>
        <v>8.8520498686386076E-2</v>
      </c>
      <c r="U304">
        <f t="shared" si="351"/>
        <v>8.9708435626606881E-2</v>
      </c>
      <c r="V304">
        <f t="shared" si="351"/>
        <v>8.9889877036163759E-2</v>
      </c>
      <c r="W304">
        <f t="shared" si="351"/>
        <v>9.1611970751032057E-2</v>
      </c>
      <c r="X304">
        <f t="shared" si="351"/>
        <v>9.807396721162169E-2</v>
      </c>
      <c r="Y304">
        <f t="shared" si="351"/>
        <v>0.10363784719555882</v>
      </c>
      <c r="Z304">
        <f t="shared" si="351"/>
        <v>0.10730937583834745</v>
      </c>
      <c r="AA304">
        <f t="shared" si="351"/>
        <v>0.10989424945752109</v>
      </c>
      <c r="AB304">
        <f t="shared" ref="AB304" si="352">IF($A304=AB$290,-1000000,AB279)</f>
        <v>0.10942657843889318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0.13567584398229651</v>
      </c>
      <c r="M305">
        <f t="shared" si="354"/>
        <v>0.13806660604698145</v>
      </c>
      <c r="N305">
        <f t="shared" si="354"/>
        <v>0.13253043855686045</v>
      </c>
      <c r="O305">
        <f t="shared" si="354"/>
        <v>2.6010830185176853E-3</v>
      </c>
      <c r="P305" s="387">
        <f t="shared" si="354"/>
        <v>5.4445723788523429E-2</v>
      </c>
      <c r="Q305">
        <f t="shared" si="354"/>
        <v>7.374556930823227E-2</v>
      </c>
      <c r="R305">
        <f t="shared" si="354"/>
        <v>7.9529391064069324E-2</v>
      </c>
      <c r="S305">
        <f t="shared" si="354"/>
        <v>7.1703585633502057E-2</v>
      </c>
      <c r="T305">
        <f t="shared" si="354"/>
        <v>7.6428113481963378E-2</v>
      </c>
      <c r="U305">
        <f t="shared" si="354"/>
        <v>7.1911224967823956E-2</v>
      </c>
      <c r="V305">
        <f t="shared" si="354"/>
        <v>7.8414271905404523E-2</v>
      </c>
      <c r="W305">
        <f t="shared" si="354"/>
        <v>8.5050728001724113E-2</v>
      </c>
      <c r="X305">
        <f t="shared" si="354"/>
        <v>6.3371050489139699E-2</v>
      </c>
      <c r="Y305">
        <f t="shared" si="354"/>
        <v>3.286976802069002E-2</v>
      </c>
      <c r="Z305">
        <f t="shared" si="354"/>
        <v>3.9003085937615652E-2</v>
      </c>
      <c r="AA305">
        <f t="shared" si="354"/>
        <v>4.8070417452926978E-2</v>
      </c>
      <c r="AB305">
        <f t="shared" ref="AB305" si="355">IF($A305=AB$290,-1000000,AB280)</f>
        <v>5.1734496267978096E-2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0.10817347226512687</v>
      </c>
      <c r="M306">
        <f t="shared" si="356"/>
        <v>9.9913923758255863E-2</v>
      </c>
      <c r="N306">
        <f t="shared" si="356"/>
        <v>9.7872163065746712E-2</v>
      </c>
      <c r="O306">
        <f t="shared" si="356"/>
        <v>0.13443267159192201</v>
      </c>
      <c r="P306" s="387">
        <f t="shared" si="356"/>
        <v>0.13145623127740638</v>
      </c>
      <c r="Q306">
        <f t="shared" si="356"/>
        <v>0.12876257731967269</v>
      </c>
      <c r="R306">
        <f t="shared" si="356"/>
        <v>0.12413041130738055</v>
      </c>
      <c r="S306">
        <f t="shared" si="356"/>
        <v>0.12176187521275988</v>
      </c>
      <c r="T306">
        <f t="shared" si="356"/>
        <v>0.12017439339773278</v>
      </c>
      <c r="U306">
        <f t="shared" si="356"/>
        <v>0.11822470975033629</v>
      </c>
      <c r="V306">
        <f t="shared" si="356"/>
        <v>0.11272028100347783</v>
      </c>
      <c r="W306">
        <f t="shared" si="356"/>
        <v>0.10439526219478394</v>
      </c>
      <c r="X306">
        <f t="shared" si="356"/>
        <v>9.5442426141363404E-2</v>
      </c>
      <c r="Y306">
        <f t="shared" si="356"/>
        <v>0.10063796299110107</v>
      </c>
      <c r="Z306">
        <f t="shared" si="356"/>
        <v>0.10248538686044344</v>
      </c>
      <c r="AA306">
        <f t="shared" si="356"/>
        <v>0.10195886997390075</v>
      </c>
      <c r="AB306">
        <f t="shared" ref="AB306" si="357">IF($A306=AB$290,-1000000,AB281)</f>
        <v>0.11106290077792942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-1000000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-1000000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-1000000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0.1362529912369928</v>
      </c>
      <c r="M308">
        <f t="shared" si="360"/>
        <v>-1000000</v>
      </c>
      <c r="N308">
        <f t="shared" si="360"/>
        <v>0.14574608462581548</v>
      </c>
      <c r="O308">
        <f t="shared" si="360"/>
        <v>0</v>
      </c>
      <c r="P308" s="387">
        <f t="shared" si="360"/>
        <v>7.9908685171089011E-2</v>
      </c>
      <c r="Q308">
        <f t="shared" si="360"/>
        <v>0.11334385484599646</v>
      </c>
      <c r="R308">
        <f t="shared" si="360"/>
        <v>0.12346820131681906</v>
      </c>
      <c r="S308">
        <f t="shared" si="360"/>
        <v>0.12801452057909005</v>
      </c>
      <c r="T308">
        <f t="shared" si="360"/>
        <v>0.129841798665565</v>
      </c>
      <c r="U308">
        <f t="shared" si="360"/>
        <v>0.12957285930632578</v>
      </c>
      <c r="V308">
        <f t="shared" si="360"/>
        <v>0.12746220467088326</v>
      </c>
      <c r="W308">
        <f t="shared" si="360"/>
        <v>0.12694765392447502</v>
      </c>
      <c r="X308">
        <f t="shared" si="360"/>
        <v>0.13051995415778878</v>
      </c>
      <c r="Y308">
        <f t="shared" si="360"/>
        <v>0.13324209067173934</v>
      </c>
      <c r="Z308">
        <f t="shared" si="360"/>
        <v>0.13131547613732331</v>
      </c>
      <c r="AA308">
        <f t="shared" si="360"/>
        <v>0.12907963079727663</v>
      </c>
      <c r="AB308">
        <f t="shared" ref="AB308" si="361">IF($A308=AB$290,-1000000,AB283)</f>
        <v>0.11992295886275166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0.14936193812870718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-1000000</v>
      </c>
      <c r="R309">
        <f t="shared" si="362"/>
        <v>-1000000</v>
      </c>
      <c r="S309">
        <f t="shared" si="362"/>
        <v>-1000000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-1000000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-1000000</v>
      </c>
      <c r="S310">
        <f t="shared" si="364"/>
        <v>-1000000</v>
      </c>
      <c r="T310">
        <f t="shared" si="364"/>
        <v>-1000000</v>
      </c>
      <c r="U310">
        <f t="shared" si="364"/>
        <v>-1000000</v>
      </c>
      <c r="V310">
        <f t="shared" si="364"/>
        <v>-1000000</v>
      </c>
      <c r="W310">
        <f t="shared" si="364"/>
        <v>-1000000</v>
      </c>
      <c r="X310">
        <f t="shared" si="364"/>
        <v>-1000000</v>
      </c>
      <c r="Y310">
        <f t="shared" si="364"/>
        <v>-1000000</v>
      </c>
      <c r="Z310">
        <f t="shared" si="364"/>
        <v>-1000000</v>
      </c>
      <c r="AA310">
        <f t="shared" si="364"/>
        <v>-1000000</v>
      </c>
      <c r="AB310">
        <f t="shared" ref="AB310" si="365">IF($A310=AB$290,-1000000,AB285)</f>
        <v>-1000000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0.1362529912369928</v>
      </c>
      <c r="M314">
        <f t="shared" si="366"/>
        <v>0.14936193812870718</v>
      </c>
      <c r="N314">
        <f t="shared" si="366"/>
        <v>0.14574608462581548</v>
      </c>
      <c r="O314">
        <f t="shared" si="366"/>
        <v>0.15325594087145977</v>
      </c>
      <c r="P314" s="387">
        <f t="shared" si="366"/>
        <v>0.13145623127740638</v>
      </c>
      <c r="Q314">
        <f t="shared" si="366"/>
        <v>0.12876257731967269</v>
      </c>
      <c r="R314">
        <f t="shared" si="366"/>
        <v>0.12413041130738055</v>
      </c>
      <c r="S314">
        <f t="shared" si="366"/>
        <v>0.12801452057909005</v>
      </c>
      <c r="T314">
        <f t="shared" si="366"/>
        <v>0.129841798665565</v>
      </c>
      <c r="U314">
        <f t="shared" si="366"/>
        <v>0.12957285930632578</v>
      </c>
      <c r="V314">
        <f t="shared" si="366"/>
        <v>0.12746220467088326</v>
      </c>
      <c r="W314">
        <f t="shared" si="366"/>
        <v>0.12694765392447502</v>
      </c>
      <c r="X314">
        <f t="shared" si="366"/>
        <v>0.13051995415778878</v>
      </c>
      <c r="Y314">
        <f t="shared" si="366"/>
        <v>0.13324209067173934</v>
      </c>
      <c r="Z314">
        <f t="shared" si="366"/>
        <v>0.13131547613732331</v>
      </c>
      <c r="AA314">
        <f t="shared" si="366"/>
        <v>0.12907963079727663</v>
      </c>
      <c r="AB314">
        <f t="shared" ref="AB314" si="367">MAX(AB304:AB310)</f>
        <v>0.11992295886275166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6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3</v>
      </c>
      <c r="R315" s="138">
        <f>VLOOKUP(R314,R$304:$AC$310,$A$312-Q312,FALSE)</f>
        <v>3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5</v>
      </c>
      <c r="V315" s="138">
        <f>VLOOKUP(V314,V$304:$AC$310,$A$312-U312,FALSE)</f>
        <v>5</v>
      </c>
      <c r="W315" s="138">
        <f>VLOOKUP(W314,W$304:$AC$310,$A$312-V312,FALSE)</f>
        <v>5</v>
      </c>
      <c r="X315" s="138">
        <f>VLOOKUP(X314,X$304:$AC$310,$A$312-W312,FALSE)</f>
        <v>5</v>
      </c>
      <c r="Y315" s="138">
        <f>VLOOKUP(Y314,Y$304:$AC$310,$A$312-X312,FALSE)</f>
        <v>5</v>
      </c>
      <c r="Z315" s="138">
        <f>VLOOKUP(Z314,Z$304:$AC$310,$A$312-Y312,FALSE)</f>
        <v>5</v>
      </c>
      <c r="AA315" s="138">
        <f>VLOOKUP(AA314,AA$304:$AC$310,$A$312-Z312,FALSE)</f>
        <v>5</v>
      </c>
      <c r="AB315" s="138">
        <f>VLOOKUP(AB314,AB$304:$AC$310,$A$312-AA312,FALSE)</f>
        <v>5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0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0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0</v>
      </c>
      <c r="Y326" s="38">
        <f t="shared" si="392"/>
        <v>0</v>
      </c>
      <c r="Z326" s="38">
        <f t="shared" si="392"/>
        <v>0</v>
      </c>
      <c r="AA326" s="38">
        <f t="shared" si="392"/>
        <v>0</v>
      </c>
      <c r="AB326" s="38">
        <f t="shared" si="392"/>
        <v>0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7.2827475186813775E-2</v>
      </c>
      <c r="M329">
        <f t="shared" si="394"/>
        <v>7.8604829953075536E-2</v>
      </c>
      <c r="N329">
        <f t="shared" si="394"/>
        <v>8.2012141761720919E-2</v>
      </c>
      <c r="O329">
        <f t="shared" si="394"/>
        <v>-1000000</v>
      </c>
      <c r="P329" s="387">
        <f t="shared" si="394"/>
        <v>0.10856775583240251</v>
      </c>
      <c r="Q329">
        <f t="shared" si="394"/>
        <v>9.2492749836974864E-2</v>
      </c>
      <c r="R329">
        <f t="shared" si="394"/>
        <v>8.7075401434851749E-2</v>
      </c>
      <c r="S329">
        <f t="shared" si="394"/>
        <v>8.856394302119748E-2</v>
      </c>
      <c r="T329">
        <f t="shared" si="394"/>
        <v>8.8520498686386076E-2</v>
      </c>
      <c r="U329">
        <f t="shared" si="394"/>
        <v>8.9708435626606881E-2</v>
      </c>
      <c r="V329">
        <f t="shared" si="394"/>
        <v>8.9889877036163759E-2</v>
      </c>
      <c r="W329">
        <f t="shared" si="394"/>
        <v>9.1611970751032057E-2</v>
      </c>
      <c r="X329">
        <f t="shared" si="394"/>
        <v>9.807396721162169E-2</v>
      </c>
      <c r="Y329">
        <f t="shared" si="394"/>
        <v>0.10363784719555882</v>
      </c>
      <c r="Z329">
        <f t="shared" si="394"/>
        <v>0.10730937583834745</v>
      </c>
      <c r="AA329">
        <f t="shared" si="394"/>
        <v>0.10989424945752109</v>
      </c>
      <c r="AB329">
        <f t="shared" ref="AB329" si="395">IF($A329=AB$315,-1000000,AB304)</f>
        <v>0.10942657843889318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0.13567584398229651</v>
      </c>
      <c r="M330">
        <f t="shared" si="396"/>
        <v>0.13806660604698145</v>
      </c>
      <c r="N330">
        <f t="shared" si="396"/>
        <v>0.13253043855686045</v>
      </c>
      <c r="O330">
        <f t="shared" si="396"/>
        <v>2.6010830185176853E-3</v>
      </c>
      <c r="P330" s="387">
        <f t="shared" si="396"/>
        <v>5.4445723788523429E-2</v>
      </c>
      <c r="Q330">
        <f t="shared" si="396"/>
        <v>7.374556930823227E-2</v>
      </c>
      <c r="R330">
        <f t="shared" si="396"/>
        <v>7.9529391064069324E-2</v>
      </c>
      <c r="S330">
        <f t="shared" si="394"/>
        <v>7.1703585633502057E-2</v>
      </c>
      <c r="T330">
        <f t="shared" si="394"/>
        <v>7.6428113481963378E-2</v>
      </c>
      <c r="U330">
        <f t="shared" si="394"/>
        <v>7.1911224967823956E-2</v>
      </c>
      <c r="V330">
        <f t="shared" si="394"/>
        <v>7.8414271905404523E-2</v>
      </c>
      <c r="W330">
        <f t="shared" si="394"/>
        <v>8.5050728001724113E-2</v>
      </c>
      <c r="X330">
        <f t="shared" si="394"/>
        <v>6.3371050489139699E-2</v>
      </c>
      <c r="Y330">
        <f t="shared" si="394"/>
        <v>3.286976802069002E-2</v>
      </c>
      <c r="Z330">
        <f t="shared" si="394"/>
        <v>3.9003085937615652E-2</v>
      </c>
      <c r="AA330">
        <f t="shared" si="394"/>
        <v>4.8070417452926978E-2</v>
      </c>
      <c r="AB330">
        <f t="shared" ref="AB330" si="397">IF($A330=AB$315,-1000000,AB305)</f>
        <v>5.1734496267978096E-2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0.10817347226512687</v>
      </c>
      <c r="M331">
        <f t="shared" si="394"/>
        <v>9.9913923758255863E-2</v>
      </c>
      <c r="N331">
        <f t="shared" si="394"/>
        <v>9.7872163065746712E-2</v>
      </c>
      <c r="O331">
        <f t="shared" si="394"/>
        <v>0.13443267159192201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0.12176187521275988</v>
      </c>
      <c r="T331">
        <f t="shared" si="394"/>
        <v>0.12017439339773278</v>
      </c>
      <c r="U331">
        <f t="shared" si="394"/>
        <v>0.11822470975033629</v>
      </c>
      <c r="V331">
        <f t="shared" si="394"/>
        <v>0.11272028100347783</v>
      </c>
      <c r="W331">
        <f t="shared" si="394"/>
        <v>0.10439526219478394</v>
      </c>
      <c r="X331">
        <f t="shared" si="394"/>
        <v>9.5442426141363404E-2</v>
      </c>
      <c r="Y331">
        <f t="shared" si="394"/>
        <v>0.10063796299110107</v>
      </c>
      <c r="Z331">
        <f t="shared" si="394"/>
        <v>0.10248538686044344</v>
      </c>
      <c r="AA331">
        <f t="shared" si="394"/>
        <v>0.10195886997390075</v>
      </c>
      <c r="AB331">
        <f t="shared" ref="AB331" si="398">IF($A331=AB$315,-1000000,AB306)</f>
        <v>0.11106290077792942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-1000000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-1000000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0</v>
      </c>
      <c r="P333" s="387">
        <f t="shared" si="394"/>
        <v>7.9908685171089011E-2</v>
      </c>
      <c r="Q333">
        <f t="shared" si="394"/>
        <v>0.11334385484599646</v>
      </c>
      <c r="R333">
        <f t="shared" si="394"/>
        <v>0.12346820131681906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-1000000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-1000000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-1000000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-1000000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0.13567584398229651</v>
      </c>
      <c r="M339">
        <f t="shared" si="403"/>
        <v>0.13806660604698145</v>
      </c>
      <c r="N339">
        <f t="shared" si="403"/>
        <v>0.13253043855686045</v>
      </c>
      <c r="O339">
        <f t="shared" si="403"/>
        <v>0.13443267159192201</v>
      </c>
      <c r="P339" s="387">
        <f t="shared" si="403"/>
        <v>0.10856775583240251</v>
      </c>
      <c r="Q339">
        <f t="shared" si="403"/>
        <v>0.11334385484599646</v>
      </c>
      <c r="R339">
        <f t="shared" si="403"/>
        <v>0.12346820131681906</v>
      </c>
      <c r="S339">
        <f t="shared" si="403"/>
        <v>0.12176187521275988</v>
      </c>
      <c r="T339">
        <f t="shared" si="403"/>
        <v>0.12017439339773278</v>
      </c>
      <c r="U339">
        <f t="shared" si="403"/>
        <v>0.11822470975033629</v>
      </c>
      <c r="V339">
        <f t="shared" si="403"/>
        <v>0.11272028100347783</v>
      </c>
      <c r="W339">
        <f t="shared" si="403"/>
        <v>0.10439526219478394</v>
      </c>
      <c r="X339">
        <f t="shared" si="403"/>
        <v>9.807396721162169E-2</v>
      </c>
      <c r="Y339">
        <f t="shared" si="403"/>
        <v>0.10363784719555882</v>
      </c>
      <c r="Z339">
        <f t="shared" si="403"/>
        <v>0.10730937583834745</v>
      </c>
      <c r="AA339">
        <f t="shared" si="403"/>
        <v>0.10989424945752109</v>
      </c>
      <c r="AB339">
        <f t="shared" ref="AB339" si="404">MAX(AB329:AB335)</f>
        <v>0.11106290077792942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5</v>
      </c>
      <c r="S340" s="138">
        <f>VLOOKUP(S339,S$329:$AC$335,$A$337-R337,FALSE)</f>
        <v>3</v>
      </c>
      <c r="T340" s="138">
        <f>VLOOKUP(T339,T$329:$AC$335,$A$337-S337,FALSE)</f>
        <v>3</v>
      </c>
      <c r="U340" s="138">
        <f>VLOOKUP(U339,U$329:$AC$335,$A$337-T337,FALSE)</f>
        <v>3</v>
      </c>
      <c r="V340" s="138">
        <f>VLOOKUP(V339,V$329:$AC$335,$A$337-U337,FALSE)</f>
        <v>3</v>
      </c>
      <c r="W340" s="138">
        <f>VLOOKUP(W339,W$329:$AC$335,$A$337-V337,FALSE)</f>
        <v>3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3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0</v>
      </c>
      <c r="Y342">
        <f t="shared" si="406"/>
        <v>0</v>
      </c>
      <c r="Z342">
        <f t="shared" si="406"/>
        <v>0</v>
      </c>
      <c r="AA342">
        <f t="shared" si="406"/>
        <v>0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0</v>
      </c>
      <c r="Y349">
        <f t="shared" si="422"/>
        <v>0</v>
      </c>
      <c r="Z349">
        <f t="shared" si="422"/>
        <v>0</v>
      </c>
      <c r="AA349">
        <f t="shared" si="422"/>
        <v>0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0</v>
      </c>
      <c r="AB351" s="38">
        <f t="shared" si="425"/>
        <v>0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7.2827475186813775E-2</v>
      </c>
      <c r="M354">
        <f t="shared" si="426"/>
        <v>7.8604829953075536E-2</v>
      </c>
      <c r="N354">
        <f t="shared" si="426"/>
        <v>8.2012141761720919E-2</v>
      </c>
      <c r="O354">
        <f t="shared" si="426"/>
        <v>-1000000</v>
      </c>
      <c r="P354" s="387">
        <f t="shared" si="426"/>
        <v>-1000000</v>
      </c>
      <c r="Q354">
        <f t="shared" si="426"/>
        <v>9.2492749836974864E-2</v>
      </c>
      <c r="R354">
        <f t="shared" si="426"/>
        <v>8.7075401434851749E-2</v>
      </c>
      <c r="S354">
        <f t="shared" si="426"/>
        <v>8.856394302119748E-2</v>
      </c>
      <c r="T354">
        <f t="shared" si="426"/>
        <v>8.8520498686386076E-2</v>
      </c>
      <c r="U354">
        <f t="shared" si="426"/>
        <v>8.9708435626606881E-2</v>
      </c>
      <c r="V354">
        <f t="shared" si="426"/>
        <v>8.9889877036163759E-2</v>
      </c>
      <c r="W354">
        <f t="shared" si="426"/>
        <v>9.1611970751032057E-2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0.10942657843889318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2.6010830185176853E-3</v>
      </c>
      <c r="P355" s="387">
        <f t="shared" si="429"/>
        <v>5.4445723788523429E-2</v>
      </c>
      <c r="Q355">
        <f t="shared" si="429"/>
        <v>7.374556930823227E-2</v>
      </c>
      <c r="R355">
        <f t="shared" si="429"/>
        <v>7.9529391064069324E-2</v>
      </c>
      <c r="S355">
        <f t="shared" si="429"/>
        <v>7.1703585633502057E-2</v>
      </c>
      <c r="T355">
        <f t="shared" si="429"/>
        <v>7.6428113481963378E-2</v>
      </c>
      <c r="U355">
        <f t="shared" si="429"/>
        <v>7.1911224967823956E-2</v>
      </c>
      <c r="V355">
        <f t="shared" si="429"/>
        <v>7.8414271905404523E-2</v>
      </c>
      <c r="W355">
        <f t="shared" si="429"/>
        <v>8.5050728001724113E-2</v>
      </c>
      <c r="X355">
        <f t="shared" si="429"/>
        <v>6.3371050489139699E-2</v>
      </c>
      <c r="Y355">
        <f t="shared" si="429"/>
        <v>3.286976802069002E-2</v>
      </c>
      <c r="Z355">
        <f t="shared" si="429"/>
        <v>3.9003085937615652E-2</v>
      </c>
      <c r="AA355">
        <f t="shared" si="429"/>
        <v>4.8070417452926978E-2</v>
      </c>
      <c r="AB355">
        <f t="shared" ref="AB355" si="430">IF($A355=AB$340,-1000000,AB330)</f>
        <v>5.1734496267978096E-2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0.10817347226512687</v>
      </c>
      <c r="M356">
        <f t="shared" si="431"/>
        <v>9.9913923758255863E-2</v>
      </c>
      <c r="N356">
        <f t="shared" si="431"/>
        <v>9.7872163065746712E-2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-1000000</v>
      </c>
      <c r="X356">
        <f t="shared" si="431"/>
        <v>9.5442426141363404E-2</v>
      </c>
      <c r="Y356">
        <f t="shared" si="431"/>
        <v>0.10063796299110107</v>
      </c>
      <c r="Z356">
        <f t="shared" si="431"/>
        <v>0.10248538686044344</v>
      </c>
      <c r="AA356">
        <f t="shared" si="431"/>
        <v>0.10195886997390075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-1000000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-1000000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0</v>
      </c>
      <c r="P358" s="387">
        <f t="shared" si="435"/>
        <v>7.9908685171089011E-2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-1000000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-1000000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-1000000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0.10817347226512687</v>
      </c>
      <c r="M364">
        <f t="shared" si="441"/>
        <v>9.9913923758255863E-2</v>
      </c>
      <c r="N364">
        <f t="shared" si="441"/>
        <v>9.7872163065746712E-2</v>
      </c>
      <c r="O364">
        <f t="shared" si="441"/>
        <v>2.6010830185176853E-3</v>
      </c>
      <c r="P364" s="387">
        <f t="shared" si="441"/>
        <v>7.9908685171089011E-2</v>
      </c>
      <c r="Q364">
        <f t="shared" si="441"/>
        <v>9.2492749836974864E-2</v>
      </c>
      <c r="R364">
        <f t="shared" si="441"/>
        <v>8.7075401434851749E-2</v>
      </c>
      <c r="S364">
        <f t="shared" si="441"/>
        <v>8.856394302119748E-2</v>
      </c>
      <c r="T364">
        <f t="shared" si="441"/>
        <v>8.8520498686386076E-2</v>
      </c>
      <c r="U364">
        <f t="shared" si="441"/>
        <v>8.9708435626606881E-2</v>
      </c>
      <c r="V364">
        <f t="shared" si="441"/>
        <v>8.9889877036163759E-2</v>
      </c>
      <c r="W364">
        <f t="shared" si="441"/>
        <v>9.1611970751032057E-2</v>
      </c>
      <c r="X364">
        <f t="shared" si="441"/>
        <v>9.5442426141363404E-2</v>
      </c>
      <c r="Y364">
        <f t="shared" si="441"/>
        <v>0.10063796299110107</v>
      </c>
      <c r="Z364">
        <f t="shared" si="441"/>
        <v>0.10248538686044344</v>
      </c>
      <c r="AA364">
        <f t="shared" si="441"/>
        <v>0.10195886997390075</v>
      </c>
      <c r="AB364">
        <f t="shared" ref="AB364" si="442">MAX(AB354:AB360)</f>
        <v>0.10942657843889318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1</v>
      </c>
      <c r="S365" s="138">
        <f>VLOOKUP(S364,S$354:$AC$360,$A$362-R362,FALSE)</f>
        <v>1</v>
      </c>
      <c r="T365" s="138">
        <f>VLOOKUP(T364,T$354:$AC$360,$A$362-S362,FALSE)</f>
        <v>1</v>
      </c>
      <c r="U365" s="138">
        <f>VLOOKUP(U364,U$354:$AC$360,$A$362-T362,FALSE)</f>
        <v>1</v>
      </c>
      <c r="V365" s="138">
        <f>VLOOKUP(V364,V$354:$AC$360,$A$362-U362,FALSE)</f>
        <v>1</v>
      </c>
      <c r="W365" s="138">
        <f>VLOOKUP(W364,W$354:$AC$360,$A$362-V362,FALSE)</f>
        <v>1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1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0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0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0</v>
      </c>
      <c r="AB376" s="140">
        <f t="shared" ref="AB376" si="456">AB351-AB374</f>
        <v>0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7.2827475186813775E-2</v>
      </c>
      <c r="M379">
        <f t="shared" si="457"/>
        <v>7.8604829953075536E-2</v>
      </c>
      <c r="N379">
        <f t="shared" si="457"/>
        <v>8.2012141761720919E-2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-1000000</v>
      </c>
      <c r="W379">
        <f t="shared" si="457"/>
        <v>-1000000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5.4445723788523429E-2</v>
      </c>
      <c r="Q380">
        <f t="shared" si="460"/>
        <v>7.374556930823227E-2</v>
      </c>
      <c r="R380">
        <f t="shared" si="460"/>
        <v>7.9529391064069324E-2</v>
      </c>
      <c r="S380">
        <f t="shared" si="460"/>
        <v>7.1703585633502057E-2</v>
      </c>
      <c r="T380">
        <f t="shared" si="457"/>
        <v>7.6428113481963378E-2</v>
      </c>
      <c r="U380">
        <f t="shared" si="457"/>
        <v>7.1911224967823956E-2</v>
      </c>
      <c r="V380">
        <f t="shared" si="457"/>
        <v>7.8414271905404523E-2</v>
      </c>
      <c r="W380">
        <f t="shared" si="457"/>
        <v>8.5050728001724113E-2</v>
      </c>
      <c r="X380">
        <f t="shared" si="457"/>
        <v>6.3371050489139699E-2</v>
      </c>
      <c r="Y380">
        <f t="shared" si="457"/>
        <v>3.286976802069002E-2</v>
      </c>
      <c r="Z380">
        <f t="shared" si="457"/>
        <v>3.9003085937615652E-2</v>
      </c>
      <c r="AA380">
        <f t="shared" si="457"/>
        <v>4.8070417452926978E-2</v>
      </c>
      <c r="AB380">
        <f t="shared" ref="AB380" si="461">IF($A380=AB$365,-1000000,AB355)</f>
        <v>5.1734496267978096E-2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-1000000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0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-1000000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17402475.520201743</v>
      </c>
      <c r="L390" s="38">
        <f t="shared" si="467"/>
        <v>23188411.024382781</v>
      </c>
      <c r="M390" s="38">
        <f t="shared" si="467"/>
        <v>27794212.911877468</v>
      </c>
      <c r="N390" s="38">
        <f t="shared" si="467"/>
        <v>32004244.733404953</v>
      </c>
      <c r="O390" s="38">
        <f t="shared" si="467"/>
        <v>38293022.747737952</v>
      </c>
      <c r="P390" s="390">
        <f t="shared" si="467"/>
        <v>41305305.263030611</v>
      </c>
      <c r="Q390" s="38">
        <f t="shared" si="467"/>
        <v>28300211.020378038</v>
      </c>
      <c r="R390" s="38">
        <f t="shared" si="467"/>
        <v>31640348.728988029</v>
      </c>
      <c r="S390" s="38">
        <f t="shared" si="467"/>
        <v>34593336.291736826</v>
      </c>
      <c r="T390" s="38">
        <f t="shared" si="467"/>
        <v>38372671.035397708</v>
      </c>
      <c r="U390" s="38">
        <f t="shared" si="467"/>
        <v>42538533.324474037</v>
      </c>
      <c r="V390" s="38">
        <f t="shared" si="467"/>
        <v>47058880.899733022</v>
      </c>
      <c r="W390" s="38">
        <f t="shared" si="467"/>
        <v>53113200.640321679</v>
      </c>
      <c r="X390" s="38">
        <f t="shared" si="467"/>
        <v>58428703.673627317</v>
      </c>
      <c r="Y390" s="38">
        <f t="shared" si="467"/>
        <v>63321332.641085163</v>
      </c>
      <c r="Z390" s="38">
        <f t="shared" si="467"/>
        <v>68721932.277168438</v>
      </c>
      <c r="AA390" s="38">
        <f t="shared" si="467"/>
        <v>73843439.908229768</v>
      </c>
      <c r="AB390" s="38">
        <f t="shared" ref="AB390" si="468">AB132+AB190+AB217+AB242+AB267+AB292+AB317+AB342+AB367</f>
        <v>80064751.282421827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2781763.6371442885</v>
      </c>
      <c r="L391" s="38">
        <f t="shared" si="469"/>
        <v>3038287.2243025228</v>
      </c>
      <c r="M391" s="38">
        <f t="shared" si="469"/>
        <v>2994068.306646191</v>
      </c>
      <c r="N391" s="38">
        <f t="shared" si="469"/>
        <v>2962896.4660097826</v>
      </c>
      <c r="O391" s="38">
        <f t="shared" si="469"/>
        <v>1069500.2504825364</v>
      </c>
      <c r="P391" s="390">
        <f t="shared" si="469"/>
        <v>2032348.9277042137</v>
      </c>
      <c r="Q391" s="38">
        <f t="shared" si="469"/>
        <v>1615502.9623207557</v>
      </c>
      <c r="R391" s="38">
        <f t="shared" si="469"/>
        <v>1634598.8100044932</v>
      </c>
      <c r="S391" s="38">
        <f t="shared" si="469"/>
        <v>1673696.8645410291</v>
      </c>
      <c r="T391" s="38">
        <f t="shared" si="469"/>
        <v>1774341.9682410499</v>
      </c>
      <c r="U391" s="38">
        <f t="shared" si="469"/>
        <v>1945558.3486521617</v>
      </c>
      <c r="V391" s="38">
        <f t="shared" si="469"/>
        <v>2253902.6968488442</v>
      </c>
      <c r="W391" s="38">
        <f t="shared" si="469"/>
        <v>2160230.7148089614</v>
      </c>
      <c r="X391" s="38">
        <f t="shared" si="469"/>
        <v>1560136.5345783983</v>
      </c>
      <c r="Y391" s="38">
        <f t="shared" si="469"/>
        <v>1238032.7408489282</v>
      </c>
      <c r="Z391" s="38">
        <f t="shared" si="469"/>
        <v>1467560.2417278998</v>
      </c>
      <c r="AA391" s="38">
        <f t="shared" si="469"/>
        <v>1765034.2601194356</v>
      </c>
      <c r="AB391" s="38">
        <f t="shared" ref="AB391" si="470">AB133+AB191+AB218+AB243+AB268+AB293+AB318+AB343+AB368</f>
        <v>1666735.6657991111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9006072.4862654377</v>
      </c>
      <c r="L392" s="38">
        <f t="shared" si="471"/>
        <v>7140100.4806278003</v>
      </c>
      <c r="M392" s="38">
        <f t="shared" si="471"/>
        <v>6390360.6146955742</v>
      </c>
      <c r="N392" s="38">
        <f t="shared" si="471"/>
        <v>6052391.1762078544</v>
      </c>
      <c r="O392" s="38">
        <f t="shared" si="471"/>
        <v>7692621.3791920664</v>
      </c>
      <c r="P392" s="390">
        <f t="shared" si="471"/>
        <v>8520638.2072413154</v>
      </c>
      <c r="Q392" s="38">
        <f t="shared" si="471"/>
        <v>5613046.57972736</v>
      </c>
      <c r="R392" s="38">
        <f t="shared" si="471"/>
        <v>5451988.7042419706</v>
      </c>
      <c r="S392" s="38">
        <f t="shared" si="471"/>
        <v>5476759.2734529702</v>
      </c>
      <c r="T392" s="38">
        <f t="shared" si="471"/>
        <v>5633108.1877686325</v>
      </c>
      <c r="U392" s="38">
        <f t="shared" si="471"/>
        <v>5879439.1422560941</v>
      </c>
      <c r="V392" s="38">
        <f t="shared" si="471"/>
        <v>6028899.5967771821</v>
      </c>
      <c r="W392" s="38">
        <f t="shared" si="471"/>
        <v>5915243.6919948105</v>
      </c>
      <c r="X392" s="38">
        <f t="shared" si="471"/>
        <v>5937266.6190365711</v>
      </c>
      <c r="Y392" s="38">
        <f t="shared" si="471"/>
        <v>6057081.1276280507</v>
      </c>
      <c r="Z392" s="38">
        <f t="shared" si="471"/>
        <v>6085908.9885716103</v>
      </c>
      <c r="AA392" s="38">
        <f t="shared" si="471"/>
        <v>6231374.2709824974</v>
      </c>
      <c r="AB392" s="38">
        <f t="shared" ref="AB392" si="472">AB134+AB192+AB219+AB244+AB269+AB294+AB319+AB344+AB369</f>
        <v>6707823.4316421617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6323385.4053980848</v>
      </c>
      <c r="L393" s="38">
        <f t="shared" si="473"/>
        <v>3145916.6398079954</v>
      </c>
      <c r="M393" s="38">
        <f t="shared" si="473"/>
        <v>6798089.4686370064</v>
      </c>
      <c r="N393" s="38">
        <f t="shared" si="473"/>
        <v>3572116.1230900595</v>
      </c>
      <c r="O393" s="38">
        <f t="shared" si="473"/>
        <v>4524118.9101405945</v>
      </c>
      <c r="P393" s="390">
        <f t="shared" si="473"/>
        <v>9660087.5242381915</v>
      </c>
      <c r="Q393" s="38">
        <f t="shared" si="473"/>
        <v>3356645.4031540239</v>
      </c>
      <c r="R393" s="38">
        <f t="shared" si="473"/>
        <v>3539965.2103646351</v>
      </c>
      <c r="S393" s="38">
        <f t="shared" si="473"/>
        <v>3778092.3642656989</v>
      </c>
      <c r="T393" s="38">
        <f t="shared" si="473"/>
        <v>4101981.5071929339</v>
      </c>
      <c r="U393" s="38">
        <f t="shared" si="473"/>
        <v>4502617.6034356263</v>
      </c>
      <c r="V393" s="38">
        <f t="shared" si="473"/>
        <v>4907932.5940286312</v>
      </c>
      <c r="W393" s="38">
        <f t="shared" si="473"/>
        <v>5280657.9232790712</v>
      </c>
      <c r="X393" s="38">
        <f t="shared" si="473"/>
        <v>5642318.9212055178</v>
      </c>
      <c r="Y393" s="38">
        <f t="shared" si="473"/>
        <v>5933184.2703258507</v>
      </c>
      <c r="Z393" s="38">
        <f t="shared" si="473"/>
        <v>6126870.2955527548</v>
      </c>
      <c r="AA393" s="38">
        <f t="shared" si="473"/>
        <v>6383284.7721754126</v>
      </c>
      <c r="AB393" s="38">
        <f t="shared" ref="AB393" si="474">AB135+AB193+AB220+AB245+AB270+AB295+AB320+AB345+AB370</f>
        <v>6520506.6268097535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2309005.5236245524</v>
      </c>
      <c r="L394" s="38">
        <f t="shared" si="475"/>
        <v>1694566.1370603195</v>
      </c>
      <c r="M394" s="38">
        <f t="shared" si="475"/>
        <v>1872604.4760009442</v>
      </c>
      <c r="N394" s="38">
        <f t="shared" si="475"/>
        <v>1951504.9458186012</v>
      </c>
      <c r="O394" s="38">
        <f t="shared" si="475"/>
        <v>522382.55407180695</v>
      </c>
      <c r="P394" s="390">
        <f t="shared" si="475"/>
        <v>1595714.1668346727</v>
      </c>
      <c r="Q394" s="38">
        <f t="shared" si="475"/>
        <v>1416793.0296719186</v>
      </c>
      <c r="R394" s="38">
        <f t="shared" si="475"/>
        <v>1612321.5532943513</v>
      </c>
      <c r="S394" s="38">
        <f t="shared" si="475"/>
        <v>1778561.6967313946</v>
      </c>
      <c r="T394" s="38">
        <f t="shared" si="475"/>
        <v>1950656.9835741322</v>
      </c>
      <c r="U394" s="38">
        <f t="shared" si="475"/>
        <v>2138357.5687661041</v>
      </c>
      <c r="V394" s="38">
        <f t="shared" si="475"/>
        <v>2317819.1337218182</v>
      </c>
      <c r="W394" s="38">
        <f t="shared" si="475"/>
        <v>2512964.9251020076</v>
      </c>
      <c r="X394" s="38">
        <f t="shared" si="475"/>
        <v>2732714.3034071927</v>
      </c>
      <c r="Y394" s="38">
        <f t="shared" si="475"/>
        <v>2917414.8316775481</v>
      </c>
      <c r="Z394" s="38">
        <f t="shared" si="475"/>
        <v>3046963.2453012662</v>
      </c>
      <c r="AA394" s="38">
        <f t="shared" si="475"/>
        <v>3200598.1819358291</v>
      </c>
      <c r="AB394" s="38">
        <f t="shared" ref="AB394" si="476">AB136+AB194+AB221+AB246+AB271+AB296+AB321+AB346+AB371</f>
        <v>3180551.6563715516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3361463.7964069247</v>
      </c>
      <c r="L395" s="38">
        <f t="shared" si="477"/>
        <v>6892485.137055493</v>
      </c>
      <c r="M395" s="38">
        <f t="shared" si="477"/>
        <v>3165911.7099950705</v>
      </c>
      <c r="N395" s="38">
        <f t="shared" si="477"/>
        <v>3909423.3348786081</v>
      </c>
      <c r="O395" s="38">
        <f t="shared" si="477"/>
        <v>9855320.9314866122</v>
      </c>
      <c r="P395" s="390">
        <f t="shared" si="477"/>
        <v>5624229.5229474362</v>
      </c>
      <c r="Q395" s="38">
        <f t="shared" si="477"/>
        <v>7150220.7316686176</v>
      </c>
      <c r="R395" s="38">
        <f t="shared" si="477"/>
        <v>7560315.484394867</v>
      </c>
      <c r="S395" s="38">
        <f t="shared" si="477"/>
        <v>4523244.0426820293</v>
      </c>
      <c r="T395" s="38">
        <f t="shared" si="477"/>
        <v>9064793.281973647</v>
      </c>
      <c r="U395" s="38">
        <f t="shared" si="477"/>
        <v>9940899.7066679094</v>
      </c>
      <c r="V395" s="38">
        <f t="shared" si="477"/>
        <v>6118572.6817014571</v>
      </c>
      <c r="W395" s="38">
        <f t="shared" si="477"/>
        <v>12142369.130740456</v>
      </c>
      <c r="X395" s="38">
        <f t="shared" si="477"/>
        <v>13038910.942069979</v>
      </c>
      <c r="Y395" s="38">
        <f t="shared" si="477"/>
        <v>7761619.7829224039</v>
      </c>
      <c r="Z395" s="38">
        <f t="shared" si="477"/>
        <v>14828341.091966987</v>
      </c>
      <c r="AA395" s="38">
        <f t="shared" si="477"/>
        <v>15679095.294832995</v>
      </c>
      <c r="AB395" s="38">
        <f t="shared" ref="AB395" si="478">AB137+AB195+AB222+AB247+AB272+AB297+AB322+AB347+AB372</f>
        <v>9022992.9500146694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2702295.9669808149</v>
      </c>
      <c r="L396" s="38">
        <f t="shared" si="479"/>
        <v>3062731.5465030586</v>
      </c>
      <c r="M396" s="38">
        <f t="shared" si="479"/>
        <v>3300393.9051568448</v>
      </c>
      <c r="N396" s="38">
        <f t="shared" si="479"/>
        <v>7080683.8606031574</v>
      </c>
      <c r="O396" s="38">
        <f t="shared" si="479"/>
        <v>3817989.0964814359</v>
      </c>
      <c r="P396" s="390">
        <f t="shared" si="479"/>
        <v>4716458.1245215954</v>
      </c>
      <c r="Q396" s="38">
        <f t="shared" si="479"/>
        <v>3404188.2041469323</v>
      </c>
      <c r="R396" s="38">
        <f t="shared" si="479"/>
        <v>3879151.783339994</v>
      </c>
      <c r="S396" s="38">
        <f t="shared" si="479"/>
        <v>7979995.839777872</v>
      </c>
      <c r="T396" s="38">
        <f t="shared" si="479"/>
        <v>4500169.8221918019</v>
      </c>
      <c r="U396" s="38">
        <f t="shared" si="479"/>
        <v>5220226.618285099</v>
      </c>
      <c r="V396" s="38">
        <f t="shared" si="479"/>
        <v>10721875.230545128</v>
      </c>
      <c r="W396" s="38">
        <f t="shared" si="479"/>
        <v>6169961.04982852</v>
      </c>
      <c r="X396" s="38">
        <f t="shared" si="479"/>
        <v>6939485.2296890505</v>
      </c>
      <c r="Y396" s="38">
        <f t="shared" si="479"/>
        <v>13636441.489768967</v>
      </c>
      <c r="Z396" s="38">
        <f t="shared" si="479"/>
        <v>7622941.766700184</v>
      </c>
      <c r="AA396" s="38">
        <f t="shared" si="479"/>
        <v>8313180.9940155558</v>
      </c>
      <c r="AB396" s="38">
        <f t="shared" ref="AB396" si="480">AB138+AB196+AB223+AB248+AB273+AB298+AB323+AB348+AB373</f>
        <v>16280461.596411506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43886462.336021848</v>
      </c>
      <c r="L397" s="38">
        <f>SUM(L390:L396)</f>
        <v>48162498.18973998</v>
      </c>
      <c r="M397" s="38">
        <f t="shared" si="481"/>
        <v>52315641.393009089</v>
      </c>
      <c r="N397" s="38">
        <f t="shared" si="481"/>
        <v>57533260.640013024</v>
      </c>
      <c r="O397" s="38">
        <f t="shared" si="481"/>
        <v>65774955.869593009</v>
      </c>
      <c r="P397" s="390">
        <f t="shared" si="481"/>
        <v>73454781.73651804</v>
      </c>
      <c r="Q397" s="38">
        <f t="shared" si="481"/>
        <v>50856607.931067653</v>
      </c>
      <c r="R397" s="38">
        <f t="shared" si="481"/>
        <v>55318690.274628341</v>
      </c>
      <c r="S397" s="38">
        <f t="shared" si="481"/>
        <v>59803686.373187825</v>
      </c>
      <c r="T397" s="38">
        <f t="shared" si="481"/>
        <v>65397722.786339901</v>
      </c>
      <c r="U397" s="38">
        <f t="shared" si="481"/>
        <v>72165632.312537029</v>
      </c>
      <c r="V397" s="38">
        <f t="shared" si="481"/>
        <v>79407882.833356082</v>
      </c>
      <c r="W397" s="38">
        <f t="shared" si="481"/>
        <v>87294628.076075509</v>
      </c>
      <c r="X397" s="38">
        <f t="shared" si="481"/>
        <v>94279536.223614022</v>
      </c>
      <c r="Y397" s="38">
        <f t="shared" si="481"/>
        <v>100865106.8842569</v>
      </c>
      <c r="Z397" s="38">
        <f t="shared" si="481"/>
        <v>107900517.90698914</v>
      </c>
      <c r="AA397" s="38">
        <f t="shared" si="481"/>
        <v>115416007.68229151</v>
      </c>
      <c r="AB397" s="38">
        <f t="shared" ref="AB397" si="482">SUM(AB390:AB396)</f>
        <v>123443823.20947058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0.41611797313468496</v>
      </c>
      <c r="L401" s="244">
        <f t="shared" si="483"/>
        <v>0.29027591742978048</v>
      </c>
      <c r="M401" s="194">
        <f t="shared" si="483"/>
        <v>0.21445255413049841</v>
      </c>
      <c r="N401" s="194">
        <f t="shared" si="483"/>
        <v>0.16483737139083229</v>
      </c>
      <c r="O401" s="194">
        <f t="shared" si="483"/>
        <v>0.17942932303828057</v>
      </c>
      <c r="P401" s="409">
        <f t="shared" si="483"/>
        <v>0.16838496530335231</v>
      </c>
      <c r="Q401" s="194">
        <f t="shared" si="483"/>
        <v>9.6953182475514738E-2</v>
      </c>
      <c r="R401" s="194">
        <f t="shared" si="483"/>
        <v>8.2619556615737597E-2</v>
      </c>
      <c r="S401" s="194">
        <f t="shared" si="483"/>
        <v>7.3756052588602336E-2</v>
      </c>
      <c r="T401" s="194">
        <f t="shared" si="483"/>
        <v>6.8850694983371027E-2</v>
      </c>
      <c r="U401" s="194">
        <f t="shared" si="483"/>
        <v>6.5846988402129214E-2</v>
      </c>
      <c r="V401" s="194">
        <f t="shared" si="483"/>
        <v>6.2927182214860294E-2</v>
      </c>
      <c r="W401" s="194">
        <f t="shared" si="483"/>
        <v>5.7268527806909567E-2</v>
      </c>
      <c r="X401" s="194">
        <f t="shared" si="483"/>
        <v>5.2787634815156886E-2</v>
      </c>
      <c r="Y401" s="194">
        <f t="shared" si="483"/>
        <v>4.8339775343802974E-2</v>
      </c>
      <c r="Z401" s="194">
        <f t="shared" si="483"/>
        <v>4.367428624322877E-2</v>
      </c>
      <c r="AA401" s="194">
        <f t="shared" si="483"/>
        <v>4.072371181728747E-2</v>
      </c>
      <c r="AB401" s="194">
        <f t="shared" ref="AB401" si="484">AB390/AB111</f>
        <v>3.9200591729050549E-2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0.48947997576781799</v>
      </c>
      <c r="L402" s="174">
        <f t="shared" si="485"/>
        <v>0.40653710958336747</v>
      </c>
      <c r="M402" s="196">
        <f t="shared" si="485"/>
        <v>0.31711333416650211</v>
      </c>
      <c r="N402" s="196">
        <f t="shared" si="485"/>
        <v>0.25235466803501794</v>
      </c>
      <c r="O402" s="196">
        <f t="shared" si="485"/>
        <v>0.17677559831710327</v>
      </c>
      <c r="P402" s="410">
        <f t="shared" si="485"/>
        <v>0.22613168223679073</v>
      </c>
      <c r="Q402" s="196">
        <f t="shared" si="485"/>
        <v>0.14029514379668548</v>
      </c>
      <c r="R402" s="196">
        <f t="shared" si="485"/>
        <v>0.12974850360898144</v>
      </c>
      <c r="S402" s="196">
        <f t="shared" si="485"/>
        <v>0.11254335070884978</v>
      </c>
      <c r="T402" s="196">
        <f t="shared" si="485"/>
        <v>0.11128373674173692</v>
      </c>
      <c r="U402" s="196">
        <f t="shared" si="485"/>
        <v>0.10285231873326123</v>
      </c>
      <c r="V402" s="196">
        <f t="shared" si="485"/>
        <v>0.10043669073415096</v>
      </c>
      <c r="W402" s="196">
        <f t="shared" si="485"/>
        <v>0.10805218042378144</v>
      </c>
      <c r="X402" s="196">
        <f t="shared" si="485"/>
        <v>0.11127821305449091</v>
      </c>
      <c r="Y402" s="196">
        <f t="shared" si="485"/>
        <v>7.5545872006885617E-2</v>
      </c>
      <c r="Z402" s="196">
        <f t="shared" si="485"/>
        <v>7.1248207098516619E-2</v>
      </c>
      <c r="AA402" s="196">
        <f t="shared" si="485"/>
        <v>7.0980706121884424E-2</v>
      </c>
      <c r="AB402" s="196">
        <f t="shared" ref="AB402" si="486">AB391/AB112</f>
        <v>8.2564565080416333E-2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0.45789134646162416</v>
      </c>
      <c r="L403" s="174">
        <f t="shared" si="487"/>
        <v>0.31645588226562654</v>
      </c>
      <c r="M403" s="196">
        <f t="shared" si="487"/>
        <v>0.23716985335767471</v>
      </c>
      <c r="N403" s="196">
        <f t="shared" si="487"/>
        <v>0.18561097904940532</v>
      </c>
      <c r="O403" s="196">
        <f t="shared" si="487"/>
        <v>0.2059604571755928</v>
      </c>
      <c r="P403" s="410">
        <f t="shared" si="487"/>
        <v>0.19472843110832738</v>
      </c>
      <c r="Q403" s="196">
        <f t="shared" si="487"/>
        <v>0.11318335490973237</v>
      </c>
      <c r="R403" s="196">
        <f t="shared" si="487"/>
        <v>9.816859450688406E-2</v>
      </c>
      <c r="S403" s="196">
        <f t="shared" si="487"/>
        <v>8.8682639437974081E-2</v>
      </c>
      <c r="T403" s="196">
        <f t="shared" si="487"/>
        <v>8.3756026821843382E-2</v>
      </c>
      <c r="U403" s="196">
        <f t="shared" si="487"/>
        <v>8.08741394546168E-2</v>
      </c>
      <c r="V403" s="196">
        <f t="shared" si="487"/>
        <v>7.7751823271612244E-2</v>
      </c>
      <c r="W403" s="196">
        <f t="shared" si="487"/>
        <v>7.1478239549641942E-2</v>
      </c>
      <c r="X403" s="196">
        <f t="shared" si="487"/>
        <v>6.5520032190647545E-2</v>
      </c>
      <c r="Y403" s="196">
        <f t="shared" si="487"/>
        <v>6.1698276873919038E-2</v>
      </c>
      <c r="Z403" s="196">
        <f t="shared" si="487"/>
        <v>5.7193022285110938E-2</v>
      </c>
      <c r="AA403" s="196">
        <f t="shared" si="487"/>
        <v>5.4028787059457642E-2</v>
      </c>
      <c r="AB403" s="196">
        <f t="shared" ref="AB403" si="488">AB392/AB113</f>
        <v>5.361680941945917E-2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1</v>
      </c>
      <c r="L404" s="174">
        <f t="shared" si="489"/>
        <v>0.41587428411560767</v>
      </c>
      <c r="M404" s="196">
        <f t="shared" si="489"/>
        <v>0.65579394834119875</v>
      </c>
      <c r="N404" s="196">
        <f t="shared" si="489"/>
        <v>0.27207575418068075</v>
      </c>
      <c r="O404" s="196">
        <f t="shared" si="489"/>
        <v>0.31538431254462673</v>
      </c>
      <c r="P404" s="410">
        <f t="shared" si="489"/>
        <v>0.53316893487497219</v>
      </c>
      <c r="Q404" s="196">
        <f t="shared" si="489"/>
        <v>0.15922869334632792</v>
      </c>
      <c r="R404" s="196">
        <f t="shared" si="489"/>
        <v>0.13988859260587164</v>
      </c>
      <c r="S404" s="196">
        <f t="shared" si="489"/>
        <v>0.12701487237561959</v>
      </c>
      <c r="T404" s="196">
        <f t="shared" si="489"/>
        <v>0.11973136483237073</v>
      </c>
      <c r="U404" s="196">
        <f t="shared" si="489"/>
        <v>0.11477670778640736</v>
      </c>
      <c r="V404" s="196">
        <f t="shared" si="489"/>
        <v>0.10961932523244786</v>
      </c>
      <c r="W404" s="196">
        <f t="shared" si="489"/>
        <v>0.10167171632753048</v>
      </c>
      <c r="X404" s="196">
        <f t="shared" si="489"/>
        <v>9.6008233087352596E-2</v>
      </c>
      <c r="Y404" s="196">
        <f t="shared" si="489"/>
        <v>9.0412348516101762E-2</v>
      </c>
      <c r="Z404" s="196">
        <f t="shared" si="489"/>
        <v>8.2995182484757679E-2</v>
      </c>
      <c r="AA404" s="196">
        <f t="shared" si="489"/>
        <v>7.7230727429225182E-2</v>
      </c>
      <c r="AB404" s="196">
        <f t="shared" ref="AB404" si="490">AB393/AB114</f>
        <v>7.5094779684987206E-2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0.94469325798704828</v>
      </c>
      <c r="L405" s="174">
        <f t="shared" si="491"/>
        <v>0.62058040946841608</v>
      </c>
      <c r="M405" s="196">
        <f t="shared" si="491"/>
        <v>0.50728576897908217</v>
      </c>
      <c r="N405" s="196">
        <f t="shared" si="491"/>
        <v>0.40516121851598824</v>
      </c>
      <c r="O405" s="196">
        <f t="shared" si="491"/>
        <v>0.17281660981892527</v>
      </c>
      <c r="P405" s="410">
        <f t="shared" si="491"/>
        <v>0.33778442161216782</v>
      </c>
      <c r="Q405" s="196">
        <f t="shared" si="491"/>
        <v>0.22001913355702796</v>
      </c>
      <c r="R405" s="196">
        <f t="shared" si="491"/>
        <v>0.1987023567051763</v>
      </c>
      <c r="S405" s="196">
        <f t="shared" si="491"/>
        <v>0.1816291592697751</v>
      </c>
      <c r="T405" s="196">
        <f t="shared" si="491"/>
        <v>0.17255963023699997</v>
      </c>
      <c r="U405" s="196">
        <f t="shared" si="491"/>
        <v>0.16617781986997404</v>
      </c>
      <c r="V405" s="196">
        <f t="shared" si="491"/>
        <v>0.15847601789649723</v>
      </c>
      <c r="W405" s="196">
        <f t="shared" si="491"/>
        <v>0.14652026147126171</v>
      </c>
      <c r="X405" s="196">
        <f t="shared" si="491"/>
        <v>0.13966597524777433</v>
      </c>
      <c r="Y405" s="196">
        <f t="shared" si="491"/>
        <v>0.13299484637839482</v>
      </c>
      <c r="Z405" s="196">
        <f t="shared" si="491"/>
        <v>0.12219948758825867</v>
      </c>
      <c r="AA405" s="196">
        <f t="shared" si="491"/>
        <v>0.11409647257090845</v>
      </c>
      <c r="AB405" s="196">
        <f t="shared" ref="AB405" si="492">AB394/AB115</f>
        <v>0.10986609458592395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0.57960979536603663</v>
      </c>
      <c r="L406" s="174">
        <f t="shared" si="493"/>
        <v>0.7743141500914329</v>
      </c>
      <c r="M406" s="196">
        <f t="shared" si="493"/>
        <v>0.32089217781027735</v>
      </c>
      <c r="N406" s="196">
        <f t="shared" si="493"/>
        <v>0.25591134256799886</v>
      </c>
      <c r="O406" s="196">
        <f t="shared" si="493"/>
        <v>0.529334663299599</v>
      </c>
      <c r="P406" s="410">
        <f t="shared" si="493"/>
        <v>0.26703473790119725</v>
      </c>
      <c r="Q406" s="196">
        <f t="shared" si="493"/>
        <v>0.26146244458536994</v>
      </c>
      <c r="R406" s="196">
        <f t="shared" si="493"/>
        <v>0.22588420834141265</v>
      </c>
      <c r="S406" s="196">
        <f t="shared" si="493"/>
        <v>0.11244320437505774</v>
      </c>
      <c r="T406" s="196">
        <f t="shared" si="493"/>
        <v>0.18563728988140521</v>
      </c>
      <c r="U406" s="196">
        <f t="shared" si="493"/>
        <v>0.17791541091907886</v>
      </c>
      <c r="V406" s="196">
        <f t="shared" si="493"/>
        <v>9.5603987697149562E-2</v>
      </c>
      <c r="W406" s="196">
        <f t="shared" si="493"/>
        <v>0.15490730362325392</v>
      </c>
      <c r="X406" s="196">
        <f t="shared" si="493"/>
        <v>0.14548431871238637</v>
      </c>
      <c r="Y406" s="196">
        <f t="shared" si="493"/>
        <v>7.6805779543151126E-2</v>
      </c>
      <c r="Z406" s="196">
        <f t="shared" si="493"/>
        <v>0.1244932898244779</v>
      </c>
      <c r="AA406" s="196">
        <f t="shared" si="493"/>
        <v>0.1164914121373565</v>
      </c>
      <c r="AB406" s="196">
        <f t="shared" ref="AB406" si="494">AB395/AB116</f>
        <v>6.3732150525687176E-2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0.62248376037600395</v>
      </c>
      <c r="L407" s="245">
        <f t="shared" si="495"/>
        <v>0.47187261055591867</v>
      </c>
      <c r="M407" s="198">
        <f t="shared" si="495"/>
        <v>0.35212233310912333</v>
      </c>
      <c r="N407" s="198">
        <f t="shared" si="495"/>
        <v>0.52914069522492224</v>
      </c>
      <c r="O407" s="198">
        <f t="shared" si="495"/>
        <v>0.3268017325060753</v>
      </c>
      <c r="P407" s="411">
        <f t="shared" si="495"/>
        <v>0.28193036512934655</v>
      </c>
      <c r="Q407" s="198">
        <f t="shared" si="495"/>
        <v>0.15640096768007089</v>
      </c>
      <c r="R407" s="198">
        <f t="shared" si="495"/>
        <v>0.13228943657616118</v>
      </c>
      <c r="S407" s="198">
        <f t="shared" si="495"/>
        <v>0.21304567952109627</v>
      </c>
      <c r="T407" s="198">
        <f t="shared" si="495"/>
        <v>0.1088379262640389</v>
      </c>
      <c r="U407" s="198">
        <f t="shared" si="495"/>
        <v>0.10388957371716692</v>
      </c>
      <c r="V407" s="198">
        <f t="shared" si="495"/>
        <v>0.17806213604365873</v>
      </c>
      <c r="W407" s="198">
        <f t="shared" si="495"/>
        <v>9.0683641180447902E-2</v>
      </c>
      <c r="X407" s="198">
        <f t="shared" si="495"/>
        <v>8.4913100773132133E-2</v>
      </c>
      <c r="Y407" s="198">
        <f t="shared" si="495"/>
        <v>0.14254461180849726</v>
      </c>
      <c r="Z407" s="198">
        <f t="shared" si="495"/>
        <v>7.2035588216283572E-2</v>
      </c>
      <c r="AA407" s="198">
        <f t="shared" si="495"/>
        <v>6.6834109855734888E-2</v>
      </c>
      <c r="AB407" s="198">
        <f t="shared" ref="AB407" si="496">AB396/AB117</f>
        <v>0.12052504959007902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26747845.549515862</v>
      </c>
      <c r="L417" s="76">
        <f>L390+'Лист2_прогнозные цены'!O8</f>
        <v>33974634.888946638</v>
      </c>
      <c r="M417" s="76">
        <f>M390+'Лист2_прогнозные цены'!P8</f>
        <v>40376120.219198264</v>
      </c>
      <c r="N417" s="76">
        <f>N390+'Лист2_прогнозные цены'!Q8</f>
        <v>46721361.209050797</v>
      </c>
      <c r="O417" s="76">
        <f>O390+'Лист2_прогнозные цены'!R8</f>
        <v>55045654.131163031</v>
      </c>
      <c r="P417" s="390">
        <f>P390+'Лист2_прогнозные цены'!S8</f>
        <v>60152166.480541855</v>
      </c>
      <c r="Q417" s="76">
        <f>Q390+'Лист2_прогнозные цены'!T8</f>
        <v>48977504.885127604</v>
      </c>
      <c r="R417" s="76">
        <f>R390+'Лист2_прогнозные цены'!U8</f>
        <v>53718261.044550255</v>
      </c>
      <c r="S417" s="76">
        <f>S390+'Лист2_прогнозные цены'!V8</f>
        <v>57850254.262027308</v>
      </c>
      <c r="T417" s="76">
        <f>T390+'Лист2_прогнозные цены'!W8</f>
        <v>63602183.925865218</v>
      </c>
      <c r="U417" s="76">
        <f>U390+'Лист2_прогнозные цены'!X8</f>
        <v>70112742.556219533</v>
      </c>
      <c r="V417" s="76">
        <f>V390+'Лист2_прогнозные цены'!Y8</f>
        <v>76919893.489483893</v>
      </c>
      <c r="W417" s="76">
        <f>W390+'Лист2_прогнозные цены'!Z8</f>
        <v>85242482.300629318</v>
      </c>
      <c r="X417" s="76">
        <f>X390+'Лист2_прогнозные цены'!AA8</f>
        <v>92583706.359144822</v>
      </c>
      <c r="Y417" s="76">
        <f>Y390+'Лист2_прогнозные цены'!AB8</f>
        <v>99345335.155389398</v>
      </c>
      <c r="Z417" s="76">
        <f>Z390+'Лист2_прогнозные цены'!AC8</f>
        <v>106644247.55671829</v>
      </c>
      <c r="AA417" s="76">
        <f>AA390+'Лист2_прогнозные цены'!AD8</f>
        <v>114077860.51084706</v>
      </c>
      <c r="AB417" s="76">
        <f>AB390+'Лист2_прогнозные цены'!AE8</f>
        <v>122904781.84127507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3243784.238386211</v>
      </c>
      <c r="L418" s="76">
        <f>L391+'Лист2_прогнозные цены'!O18</f>
        <v>3572657.82708639</v>
      </c>
      <c r="M418" s="76">
        <f>M391+'Лист2_прогнозные цены'!P18</f>
        <v>3621408.1090314016</v>
      </c>
      <c r="N418" s="76">
        <f>N391+'Лист2_прогнозные цены'!Q18</f>
        <v>3700245.670599197</v>
      </c>
      <c r="O418" s="76">
        <f>O391+'Лист2_прогнозные цены'!R18</f>
        <v>1911283.8766008853</v>
      </c>
      <c r="P418" s="390">
        <f>P391+'Лист2_прогнозные цены'!S18</f>
        <v>2947762.5482247015</v>
      </c>
      <c r="Q418" s="76">
        <f>Q391+'Лист2_прогнозные цены'!T18</f>
        <v>2598919.6436326355</v>
      </c>
      <c r="R418" s="76">
        <f>R391+'Лист2_прогнозные цены'!U18</f>
        <v>2672920.3450191952</v>
      </c>
      <c r="S418" s="76">
        <f>S391+'Лист2_прогнозные цены'!V18</f>
        <v>2760599.1100701122</v>
      </c>
      <c r="T418" s="76">
        <f>T391+'Лист2_прогнозные цены'!W18</f>
        <v>2943402.0700228619</v>
      </c>
      <c r="U418" s="76">
        <f>U391+'Лист2_прогнозные цены'!X18</f>
        <v>3215268.6513797729</v>
      </c>
      <c r="V418" s="76">
        <f>V391+'Лист2_прогнозные цены'!Y18</f>
        <v>3621062.9441923741</v>
      </c>
      <c r="W418" s="76">
        <f>W391+'Лист2_прогнозные цены'!Z18</f>
        <v>3626245.7841217229</v>
      </c>
      <c r="X418" s="76">
        <f>X391+'Лист2_прогнозные цены'!AA18</f>
        <v>3109323.3700757199</v>
      </c>
      <c r="Y418" s="76">
        <f>Y391+'Лист2_прогнозные цены'!AB18</f>
        <v>2848995.0580668999</v>
      </c>
      <c r="Z418" s="76">
        <f>Z391+'Лист2_прогнозные цены'!AC18</f>
        <v>3141894.2761442903</v>
      </c>
      <c r="AA418" s="76">
        <f>AA391+'Лист2_прогнозные цены'!AD18</f>
        <v>3520428.5385012026</v>
      </c>
      <c r="AB418" s="76">
        <f>AB391+'Лист2_прогнозные цены'!AE18</f>
        <v>3509411.9660138069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10613501.129195301</v>
      </c>
      <c r="L419" s="76">
        <f>L392+'Лист2_прогнозные цены'!O27</f>
        <v>9000624.9751413148</v>
      </c>
      <c r="M419" s="76">
        <f>M392+'Лист2_прогнозные цены'!P27</f>
        <v>8553918.1607081238</v>
      </c>
      <c r="N419" s="76">
        <f>N392+'Лист2_прогнозные цены'!Q27</f>
        <v>8572622.9891343657</v>
      </c>
      <c r="O419" s="76">
        <f>O392+'Лист2_прогнозные цены'!R27</f>
        <v>10549948.14459493</v>
      </c>
      <c r="P419" s="390">
        <f>P392+'Лист2_прогнозные цены'!S27</f>
        <v>11680156.506905559</v>
      </c>
      <c r="Q419" s="76">
        <f>Q392+'Лист2_прогнозные цены'!T27</f>
        <v>9052101.8546266034</v>
      </c>
      <c r="R419" s="76">
        <f>R392+'Лист2_прогнозные цены'!U27</f>
        <v>9104395.4021550436</v>
      </c>
      <c r="S419" s="76">
        <f>S392+'Лист2_прогнозные цены'!V27</f>
        <v>9318801.9216722362</v>
      </c>
      <c r="T419" s="76">
        <f>T392+'Лист2_прогнозные цены'!W27</f>
        <v>9787768.8863085508</v>
      </c>
      <c r="U419" s="76">
        <f>U392+'Лист2_прогнозные цены'!X27</f>
        <v>10414212.99101671</v>
      </c>
      <c r="V419" s="76">
        <f>V392+'Лист2_прогнозные цены'!Y27</f>
        <v>10931727.187275331</v>
      </c>
      <c r="W419" s="76">
        <f>W392+'Лист2_прогнозные цены'!Z27</f>
        <v>11176213.2359372</v>
      </c>
      <c r="X419" s="76">
        <f>X392+'Лист2_прогнозные цены'!AA27</f>
        <v>11503062.979854887</v>
      </c>
      <c r="Y419" s="76">
        <f>Y392+'Лист2_прогнозные цены'!AB27</f>
        <v>11891679.530201443</v>
      </c>
      <c r="Z419" s="76">
        <f>Z392+'Лист2_прогнозные цены'!AC27</f>
        <v>12205375.053539841</v>
      </c>
      <c r="AA419" s="76">
        <f>AA392+'Лист2_прогнозные цены'!AD27</f>
        <v>12698374.807740726</v>
      </c>
      <c r="AB419" s="76">
        <f>AB392+'Лист2_прогнозные цены'!AE27</f>
        <v>13543802.060403625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7416238.6342190886</v>
      </c>
      <c r="L420" s="76">
        <f>L393+'Лист2_прогнозные цены'!O36</f>
        <v>4506648.9754954753</v>
      </c>
      <c r="M420" s="76">
        <f>M393+'Лист2_прогнозные цены'!P36</f>
        <v>8400476.2678072713</v>
      </c>
      <c r="N420" s="76">
        <f>N393+'Лист2_прогнозные цены'!Q36</f>
        <v>5536790.1294251299</v>
      </c>
      <c r="O420" s="76">
        <f>O393+'Лист2_прогнозные цены'!R36</f>
        <v>6805289.5087482017</v>
      </c>
      <c r="P420" s="390">
        <f>P393+'Лист2_прогнозные цены'!S36</f>
        <v>12231720.929304393</v>
      </c>
      <c r="Q420" s="76">
        <f>Q393+'Лист2_прогнозные цены'!T36</f>
        <v>6289097.4137776662</v>
      </c>
      <c r="R420" s="76">
        <f>R393+'Лист2_прогнозные цены'!U36</f>
        <v>6710269.5841827989</v>
      </c>
      <c r="S420" s="76">
        <f>S393+'Лист2_прогнозные цены'!V36</f>
        <v>7183423.307057769</v>
      </c>
      <c r="T420" s="76">
        <f>T393+'Лист2_прогнозные цены'!W36</f>
        <v>7866998.4038587073</v>
      </c>
      <c r="U420" s="76">
        <f>U393+'Лист2_прогнозные цены'!X36</f>
        <v>8712301.6917720661</v>
      </c>
      <c r="V420" s="76">
        <f>V393+'Лист2_прогнозные цены'!Y36</f>
        <v>9576447.5430912003</v>
      </c>
      <c r="W420" s="76">
        <f>W393+'Лист2_прогнозные цены'!Z36</f>
        <v>10427585.097942419</v>
      </c>
      <c r="X420" s="76">
        <f>X393+'Лист2_прогнозные цены'!AA36</f>
        <v>11247896.265760491</v>
      </c>
      <c r="Y420" s="76">
        <f>Y393+'Лист2_прогнозные цены'!AB36</f>
        <v>11977778.659602832</v>
      </c>
      <c r="Z420" s="76">
        <f>Z393+'Лист2_прогнозные цены'!AC36</f>
        <v>12650965.868679009</v>
      </c>
      <c r="AA420" s="76">
        <f>AA393+'Лист2_прогнозные цены'!AD36</f>
        <v>13479274.627803251</v>
      </c>
      <c r="AB420" s="76">
        <f>AB393+'Лист2_прогнозные цены'!AE36</f>
        <v>14230062.846705116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3243611.6394441524</v>
      </c>
      <c r="L421" s="76">
        <f>L394+'Лист2_прогнозные цены'!O45</f>
        <v>2837883.3556777257</v>
      </c>
      <c r="M421" s="76">
        <f>M394+'Лист2_прогнозные цены'!P45</f>
        <v>3230062.412350236</v>
      </c>
      <c r="N421" s="76">
        <f>N394+'Лист2_прогнозные цены'!Q45</f>
        <v>3577835.0018405602</v>
      </c>
      <c r="O421" s="76">
        <f>O394+'Лист2_прогнозные цены'!R45</f>
        <v>2419420.1038029878</v>
      </c>
      <c r="P421" s="390">
        <f>P394+'Лист2_прогнозные цены'!S45</f>
        <v>3660979.6699874438</v>
      </c>
      <c r="Q421" s="76">
        <f>Q394+'Лист2_прогнозные цены'!T45</f>
        <v>3664236.9720451646</v>
      </c>
      <c r="R421" s="76">
        <f>R394+'Лист2_прогнозные цены'!U45</f>
        <v>4028665.1510908389</v>
      </c>
      <c r="S421" s="76">
        <f>S394+'Лист2_прогнозные цены'!V45</f>
        <v>4365376.1043949816</v>
      </c>
      <c r="T421" s="76">
        <f>T394+'Лист2_прогнозные цены'!W45</f>
        <v>4804202.216971091</v>
      </c>
      <c r="U421" s="76">
        <f>U394+'Лист2_прогнозные цены'!X45</f>
        <v>5321656.4470590334</v>
      </c>
      <c r="V421" s="76">
        <f>V394+'Лист2_прогнозные цены'!Y45</f>
        <v>5839786.5728472508</v>
      </c>
      <c r="W421" s="76">
        <f>W394+'Лист2_прогнозные цены'!Z45</f>
        <v>6385575.051876951</v>
      </c>
      <c r="X421" s="76">
        <f>X394+'Лист2_прогнозные цены'!AA45</f>
        <v>6939517.3954541795</v>
      </c>
      <c r="Y421" s="76">
        <f>Y394+'Лист2_прогнозные цены'!AB45</f>
        <v>7447787.848079402</v>
      </c>
      <c r="Z421" s="76">
        <f>Z394+'Лист2_прогнозные цены'!AC45</f>
        <v>7929644.7431186913</v>
      </c>
      <c r="AA421" s="76">
        <f>AA394+'Лист2_прогнозные цены'!AD45</f>
        <v>8509191.3838078026</v>
      </c>
      <c r="AB421" s="76">
        <f>AB394+'Лист2_прогнозные цены'!AE45</f>
        <v>8951723.8352181427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3710113.8497378193</v>
      </c>
      <c r="L422" s="76">
        <f>L395+'Лист2_прогнозные цены'!O55</f>
        <v>7297403.4531761371</v>
      </c>
      <c r="M422" s="76">
        <f>M395+'Лист2_прогнозные цены'!P55</f>
        <v>3667535.7153976592</v>
      </c>
      <c r="N422" s="76">
        <f>N395+'Лист2_прогнозные цены'!Q55</f>
        <v>4495916.0209789788</v>
      </c>
      <c r="O422" s="76">
        <f>O395+'Лист2_прогнозные цены'!R55</f>
        <v>10525474.713053569</v>
      </c>
      <c r="P422" s="390">
        <f>P395+'Лист2_прогнозные цены'!S55</f>
        <v>6400525.8399027791</v>
      </c>
      <c r="Q422" s="76">
        <f>Q395+'Лист2_прогнозные цены'!T55</f>
        <v>8000329.1486545773</v>
      </c>
      <c r="R422" s="76">
        <f>R395+'Лист2_прогнозные цены'!U55</f>
        <v>8478315.0874471124</v>
      </c>
      <c r="S422" s="76">
        <f>S395+'Лист2_прогнозные цены'!V55</f>
        <v>5504365.3974811528</v>
      </c>
      <c r="T422" s="76">
        <f>T395+'Лист2_прогнозные цены'!W55</f>
        <v>10127133.708555084</v>
      </c>
      <c r="U422" s="76">
        <f>U395+'Лист2_прогнозные цены'!X55</f>
        <v>11120417.148474043</v>
      </c>
      <c r="V422" s="76">
        <f>V395+'Лист2_прогнозные цены'!Y55</f>
        <v>7416307.8969829492</v>
      </c>
      <c r="W422" s="76">
        <f>W395+'Лист2_прогнозные цены'!Z55</f>
        <v>13540529.062292103</v>
      </c>
      <c r="X422" s="76">
        <f>X395+'Лист2_прогнозные цены'!AA55</f>
        <v>14549721.799270585</v>
      </c>
      <c r="Y422" s="76">
        <f>Y395+'Лист2_прогнозные цены'!AB55</f>
        <v>9378154.6255889069</v>
      </c>
      <c r="Z422" s="76">
        <f>Z395+'Лист2_прогнозные цены'!AC55</f>
        <v>16532921.749103062</v>
      </c>
      <c r="AA422" s="76">
        <f>AA395+'Лист2_прогнозные цены'!AD55</f>
        <v>17520226.605003953</v>
      </c>
      <c r="AB422" s="76">
        <f>AB395+'Лист2_прогнозные цены'!AE55</f>
        <v>11009837.81634512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2779354.3457578104</v>
      </c>
      <c r="L423" s="76">
        <f>L396+'Лист2_прогнозные цены'!O65</f>
        <v>3153205.3562307814</v>
      </c>
      <c r="M423" s="76">
        <f>M396+'Лист2_прогнозные цены'!P65</f>
        <v>3407836.7050100556</v>
      </c>
      <c r="N423" s="76">
        <f>N396+'Лист2_прогнозные цены'!Q65</f>
        <v>7208171.0719884951</v>
      </c>
      <c r="O423" s="76">
        <f>O396+'Лист2_прогнозные цены'!R65</f>
        <v>3971074.4291705675</v>
      </c>
      <c r="P423" s="390">
        <f>P396+'Лист2_прогнозные цены'!S65</f>
        <v>4887055.1733368812</v>
      </c>
      <c r="Q423" s="76">
        <f>Q396+'Лист2_прогнозные цены'!T65</f>
        <v>3591750.967950115</v>
      </c>
      <c r="R423" s="76">
        <f>R396+'Лист2_прогнозные цены'!U65</f>
        <v>4078062.1682193656</v>
      </c>
      <c r="S423" s="76">
        <f>S396+'Лист2_прогнозные цены'!V65</f>
        <v>8189365.7110343948</v>
      </c>
      <c r="T423" s="76">
        <f>T396+'Лист2_прогнозные цены'!W65</f>
        <v>4733165.7050770829</v>
      </c>
      <c r="U423" s="76">
        <f>U396+'Лист2_прогнозные цены'!X65</f>
        <v>5474493.7978895735</v>
      </c>
      <c r="V423" s="76">
        <f>V396+'Лист2_прогнозные цены'!Y65</f>
        <v>10997389.188659202</v>
      </c>
      <c r="W423" s="76">
        <f>W396+'Лист2_прогнозные цены'!Z65</f>
        <v>6475186.7323263884</v>
      </c>
      <c r="X423" s="76">
        <f>X396+'Лист2_прогнозные цены'!AA65</f>
        <v>7263833.2203662237</v>
      </c>
      <c r="Y423" s="76">
        <f>Y396+'Лист2_прогнозные цены'!AB65</f>
        <v>13978393.811346304</v>
      </c>
      <c r="Z423" s="76">
        <f>Z396+'Лист2_прогнозные цены'!AC65</f>
        <v>7993571.7888363535</v>
      </c>
      <c r="AA423" s="76">
        <f>AA396+'Лист2_прогнозные цены'!AD65</f>
        <v>8707233.0023450367</v>
      </c>
      <c r="AB423" s="76">
        <f>AB396+'Лист2_прогнозные цены'!AE65</f>
        <v>16699548.188916497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26747845.549515862</v>
      </c>
      <c r="L429" s="76">
        <f t="shared" si="497"/>
        <v>33974634.888946638</v>
      </c>
      <c r="M429" s="38">
        <f t="shared" si="497"/>
        <v>40376120.219198264</v>
      </c>
      <c r="N429" s="38">
        <f t="shared" si="497"/>
        <v>46721361.209050797</v>
      </c>
      <c r="O429" s="38">
        <f t="shared" si="497"/>
        <v>55045654.131163031</v>
      </c>
      <c r="P429" s="390">
        <f t="shared" si="497"/>
        <v>60152166.480541855</v>
      </c>
      <c r="Q429" s="38">
        <f t="shared" si="497"/>
        <v>48977504.885127604</v>
      </c>
      <c r="R429" s="38">
        <f t="shared" si="497"/>
        <v>53718261.044550255</v>
      </c>
      <c r="S429" s="38">
        <f t="shared" si="497"/>
        <v>57850254.262027308</v>
      </c>
      <c r="T429" s="38">
        <f t="shared" si="497"/>
        <v>63602183.925865218</v>
      </c>
      <c r="U429" s="38">
        <f t="shared" si="497"/>
        <v>70112742.556219533</v>
      </c>
      <c r="V429" s="38">
        <f t="shared" si="497"/>
        <v>76919893.489483893</v>
      </c>
      <c r="W429" s="38">
        <f t="shared" si="497"/>
        <v>85242482.300629318</v>
      </c>
      <c r="X429" s="38">
        <f t="shared" si="497"/>
        <v>92583706.359144822</v>
      </c>
      <c r="Y429" s="38">
        <f t="shared" si="497"/>
        <v>99345335.155389398</v>
      </c>
      <c r="Z429" s="38">
        <f t="shared" si="497"/>
        <v>106644247.55671829</v>
      </c>
      <c r="AA429" s="38">
        <f>AA417</f>
        <v>114077860.51084706</v>
      </c>
      <c r="AB429" s="38">
        <f>AB417</f>
        <v>122904781.84127507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90670257.06202054</v>
      </c>
      <c r="M430" s="38">
        <f t="shared" si="498"/>
        <v>142187325.27293834</v>
      </c>
      <c r="N430" s="38">
        <f t="shared" si="498"/>
        <v>208873602.12793356</v>
      </c>
      <c r="O430" s="38">
        <f t="shared" si="498"/>
        <v>230168265.45773008</v>
      </c>
      <c r="P430" s="390">
        <f t="shared" si="498"/>
        <v>264149671.88482609</v>
      </c>
      <c r="Q430" s="38">
        <f t="shared" si="498"/>
        <v>312572931.50949812</v>
      </c>
      <c r="R430" s="38">
        <f t="shared" si="498"/>
        <v>405042309.91148317</v>
      </c>
      <c r="S430" s="38">
        <f t="shared" si="498"/>
        <v>492280612.67223012</v>
      </c>
      <c r="T430" s="38">
        <f t="shared" si="498"/>
        <v>582561157.03241205</v>
      </c>
      <c r="U430" s="38">
        <f t="shared" si="498"/>
        <v>673595148.93957448</v>
      </c>
      <c r="V430" s="38">
        <f t="shared" si="498"/>
        <v>777691747.15297818</v>
      </c>
      <c r="W430" s="38">
        <f t="shared" si="498"/>
        <v>959570629.88915908</v>
      </c>
      <c r="X430" s="38">
        <f t="shared" si="498"/>
        <v>1141018454.2916257</v>
      </c>
      <c r="Y430" s="38">
        <f t="shared" si="498"/>
        <v>1345945949.6216314</v>
      </c>
      <c r="Z430" s="38">
        <f t="shared" si="498"/>
        <v>1611432455.6501446</v>
      </c>
      <c r="AA430" s="38">
        <f t="shared" si="498"/>
        <v>1853513137.4233854</v>
      </c>
      <c r="AB430" s="38">
        <f t="shared" ref="AB430" si="499">AB431+AB432+AB433</f>
        <v>2085277344.6641886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14794886.89414284</v>
      </c>
      <c r="M432" s="38">
        <f t="shared" si="500"/>
        <v>17331998.285806227</v>
      </c>
      <c r="N432" s="38">
        <f t="shared" si="500"/>
        <v>20446596.59812592</v>
      </c>
      <c r="O432" s="38">
        <f t="shared" si="500"/>
        <v>23478714.952860344</v>
      </c>
      <c r="P432" s="390">
        <f t="shared" si="500"/>
        <v>26889689.531597532</v>
      </c>
      <c r="Q432" s="38">
        <f t="shared" si="500"/>
        <v>30042559.926735379</v>
      </c>
      <c r="R432" s="38">
        <f t="shared" si="500"/>
        <v>32976924.338647574</v>
      </c>
      <c r="S432" s="38">
        <f t="shared" si="500"/>
        <v>36048825.914738715</v>
      </c>
      <c r="T432" s="38">
        <f t="shared" si="500"/>
        <v>38747624.886648722</v>
      </c>
      <c r="U432" s="38">
        <f t="shared" si="500"/>
        <v>41963634.967754841</v>
      </c>
      <c r="V432" s="38">
        <f t="shared" si="500"/>
        <v>45860707.63975504</v>
      </c>
      <c r="W432" s="38">
        <f t="shared" si="500"/>
        <v>50565180.787834011</v>
      </c>
      <c r="X432" s="38">
        <f t="shared" si="500"/>
        <v>54255634.923681751</v>
      </c>
      <c r="Y432" s="38">
        <f t="shared" si="500"/>
        <v>57764418.135257356</v>
      </c>
      <c r="Z432" s="38">
        <f t="shared" si="500"/>
        <v>61382022.73496028</v>
      </c>
      <c r="AA432" s="38">
        <f>AA10</f>
        <v>65368824.575816177</v>
      </c>
      <c r="AB432" s="38">
        <f>AB10</f>
        <v>69863327.89264679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75875370.167877704</v>
      </c>
      <c r="M433" s="38">
        <f t="shared" si="501"/>
        <v>124855326.98713212</v>
      </c>
      <c r="N433" s="38">
        <f t="shared" si="501"/>
        <v>188427005.52980766</v>
      </c>
      <c r="O433" s="38">
        <f t="shared" si="501"/>
        <v>206689550.50486973</v>
      </c>
      <c r="P433" s="390">
        <f t="shared" si="501"/>
        <v>237259982.35322857</v>
      </c>
      <c r="Q433" s="38">
        <f t="shared" si="501"/>
        <v>282530371.58276272</v>
      </c>
      <c r="R433" s="38">
        <f t="shared" si="501"/>
        <v>372065385.57283556</v>
      </c>
      <c r="S433" s="38">
        <f t="shared" si="501"/>
        <v>456231786.75749141</v>
      </c>
      <c r="T433" s="38">
        <f t="shared" si="501"/>
        <v>543813532.14576328</v>
      </c>
      <c r="U433" s="38">
        <f t="shared" si="501"/>
        <v>631631513.97181964</v>
      </c>
      <c r="V433" s="38">
        <f t="shared" si="501"/>
        <v>731831039.51322317</v>
      </c>
      <c r="W433" s="38">
        <f t="shared" si="501"/>
        <v>909005449.10132504</v>
      </c>
      <c r="X433" s="38">
        <f t="shared" si="501"/>
        <v>1086762819.367944</v>
      </c>
      <c r="Y433" s="38">
        <f t="shared" si="501"/>
        <v>1288181531.4863741</v>
      </c>
      <c r="Z433" s="38">
        <f t="shared" si="501"/>
        <v>1550050432.9151843</v>
      </c>
      <c r="AA433" s="38">
        <f>AA99</f>
        <v>1788144312.8475692</v>
      </c>
      <c r="AB433" s="38">
        <f>AB99</f>
        <v>2015414016.7715418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0.52276208554160186</v>
      </c>
      <c r="L436" s="76">
        <f t="shared" ref="L436:AA436" si="506">L429/L430</f>
        <v>0.37470539943111891</v>
      </c>
      <c r="M436" s="76">
        <f t="shared" si="506"/>
        <v>0.28396427137013464</v>
      </c>
      <c r="N436" s="76">
        <f t="shared" si="506"/>
        <v>0.22368246026816879</v>
      </c>
      <c r="O436" s="76">
        <f t="shared" si="506"/>
        <v>0.23915396860507709</v>
      </c>
      <c r="P436" s="390">
        <f t="shared" si="506"/>
        <v>0.22772001211029047</v>
      </c>
      <c r="Q436" s="76">
        <f t="shared" si="506"/>
        <v>0.15669144685242628</v>
      </c>
      <c r="R436" s="76">
        <f t="shared" si="506"/>
        <v>0.13262382652392463</v>
      </c>
      <c r="S436" s="76">
        <f t="shared" si="506"/>
        <v>0.11751479293080574</v>
      </c>
      <c r="T436" s="76">
        <f t="shared" si="506"/>
        <v>0.10917683604217122</v>
      </c>
      <c r="U436" s="76">
        <f t="shared" si="506"/>
        <v>0.10408736266375497</v>
      </c>
      <c r="V436" s="76">
        <f t="shared" si="506"/>
        <v>9.8907946202434288E-2</v>
      </c>
      <c r="W436" s="76">
        <f t="shared" si="506"/>
        <v>8.8833984331591884E-2</v>
      </c>
      <c r="X436" s="76">
        <f t="shared" si="506"/>
        <v>8.1141287426962097E-2</v>
      </c>
      <c r="Y436" s="76">
        <f t="shared" si="506"/>
        <v>7.381079097813481E-2</v>
      </c>
      <c r="Z436" s="76">
        <f t="shared" si="506"/>
        <v>6.6179781338518387E-2</v>
      </c>
      <c r="AA436" s="76">
        <f t="shared" si="506"/>
        <v>6.1546831369876084E-2</v>
      </c>
      <c r="AB436" s="76">
        <f t="shared" ref="AB436" si="507">AB429/AB430</f>
        <v>5.8939297525944949E-2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4731881.1994655272</v>
      </c>
      <c r="L439" s="76">
        <f t="shared" ref="L439:AA439" si="512">L$436*L$435*L432</f>
        <v>3880606.8022456137</v>
      </c>
      <c r="M439" s="76">
        <f t="shared" si="512"/>
        <v>3445167.7852321714</v>
      </c>
      <c r="N439" s="76">
        <f t="shared" si="512"/>
        <v>3201481.5218257033</v>
      </c>
      <c r="O439" s="76">
        <f t="shared" si="512"/>
        <v>3930519.5011067414</v>
      </c>
      <c r="P439" s="390">
        <f t="shared" si="512"/>
        <v>4286324.2980441386</v>
      </c>
      <c r="Q439" s="76">
        <f t="shared" si="512"/>
        <v>3295188.5274496214</v>
      </c>
      <c r="R439" s="76">
        <f t="shared" si="512"/>
        <v>3061468.1249469686</v>
      </c>
      <c r="S439" s="76">
        <f t="shared" si="512"/>
        <v>2965389.2189384284</v>
      </c>
      <c r="T439" s="76">
        <f t="shared" si="512"/>
        <v>2961240.1624912405</v>
      </c>
      <c r="U439" s="76">
        <f t="shared" si="512"/>
        <v>3057518.8641046896</v>
      </c>
      <c r="V439" s="76">
        <f t="shared" si="512"/>
        <v>3175191.8828269211</v>
      </c>
      <c r="W439" s="76">
        <f t="shared" si="512"/>
        <v>3144334.5344813899</v>
      </c>
      <c r="X439" s="76">
        <f t="shared" si="512"/>
        <v>3081660.4475123486</v>
      </c>
      <c r="Y439" s="76">
        <f t="shared" si="512"/>
        <v>2984546.1750685419</v>
      </c>
      <c r="Z439" s="76">
        <f t="shared" si="512"/>
        <v>2843574.1899009445</v>
      </c>
      <c r="AA439" s="76">
        <f t="shared" si="512"/>
        <v>2816270.8161103386</v>
      </c>
      <c r="AB439" s="76">
        <f t="shared" ref="AB439" si="513">AB$436*AB$435*AB432</f>
        <v>2882386.8281721505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13991610.685195576</v>
      </c>
      <c r="L440" s="76">
        <f t="shared" ref="L440:AA440" si="514">L$436*L$435*L433</f>
        <v>19901637.620017033</v>
      </c>
      <c r="M440" s="76">
        <f t="shared" si="514"/>
        <v>24818116.368206613</v>
      </c>
      <c r="N440" s="76">
        <f t="shared" si="514"/>
        <v>29503471.324509855</v>
      </c>
      <c r="O440" s="76">
        <f t="shared" si="514"/>
        <v>34601438.390707374</v>
      </c>
      <c r="P440" s="390">
        <f t="shared" si="514"/>
        <v>37820192.238335155</v>
      </c>
      <c r="Q440" s="76">
        <f t="shared" si="514"/>
        <v>30989064.892139696</v>
      </c>
      <c r="R440" s="76">
        <f t="shared" si="514"/>
        <v>34541314.606238209</v>
      </c>
      <c r="S440" s="76">
        <f t="shared" si="514"/>
        <v>37529788.76448068</v>
      </c>
      <c r="T440" s="76">
        <f t="shared" si="514"/>
        <v>41560288.585614406</v>
      </c>
      <c r="U440" s="76">
        <f t="shared" si="514"/>
        <v>46021400.925248981</v>
      </c>
      <c r="V440" s="76">
        <f t="shared" si="514"/>
        <v>50668733.559811808</v>
      </c>
      <c r="W440" s="76">
        <f t="shared" si="514"/>
        <v>56525403.075959124</v>
      </c>
      <c r="X440" s="76">
        <f t="shared" si="514"/>
        <v>61726934.003889024</v>
      </c>
      <c r="Y440" s="76">
        <f t="shared" si="514"/>
        <v>66557188.433704033</v>
      </c>
      <c r="Z440" s="76">
        <f t="shared" si="514"/>
        <v>71807399.099801853</v>
      </c>
      <c r="AA440" s="76">
        <f t="shared" si="514"/>
        <v>77038231.541482598</v>
      </c>
      <c r="AB440" s="76">
        <f t="shared" ref="AB440" si="515">AB$436*AB$435*AB433</f>
        <v>83150960.46072039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18723491.884661105</v>
      </c>
      <c r="L441" s="301">
        <f t="shared" ref="L441:AA441" si="517">SUM(L438:L440)</f>
        <v>23782244.422262646</v>
      </c>
      <c r="M441" s="301">
        <f t="shared" si="517"/>
        <v>28263284.153438784</v>
      </c>
      <c r="N441" s="301">
        <f t="shared" si="517"/>
        <v>32704952.84633556</v>
      </c>
      <c r="O441" s="301">
        <f t="shared" si="517"/>
        <v>38531957.891814113</v>
      </c>
      <c r="P441" s="413">
        <f t="shared" si="517"/>
        <v>42106516.536379293</v>
      </c>
      <c r="Q441" s="301">
        <f t="shared" si="517"/>
        <v>34284253.419589318</v>
      </c>
      <c r="R441" s="301">
        <f t="shared" si="517"/>
        <v>37602782.731185175</v>
      </c>
      <c r="S441" s="301">
        <f t="shared" si="517"/>
        <v>40495177.983419105</v>
      </c>
      <c r="T441" s="301">
        <f t="shared" si="517"/>
        <v>44521528.748105645</v>
      </c>
      <c r="U441" s="301">
        <f t="shared" si="517"/>
        <v>49078919.789353669</v>
      </c>
      <c r="V441" s="301">
        <f t="shared" si="517"/>
        <v>53843925.442638732</v>
      </c>
      <c r="W441" s="301">
        <f t="shared" si="517"/>
        <v>59669737.610440515</v>
      </c>
      <c r="X441" s="301">
        <f t="shared" si="517"/>
        <v>64808594.451401375</v>
      </c>
      <c r="Y441" s="301">
        <f t="shared" si="517"/>
        <v>69541734.608772576</v>
      </c>
      <c r="Z441" s="301">
        <f t="shared" si="517"/>
        <v>74650973.289702803</v>
      </c>
      <c r="AA441" s="301">
        <f t="shared" si="517"/>
        <v>79854502.35759294</v>
      </c>
      <c r="AB441" s="301">
        <f t="shared" ref="AB441" si="518">SUM(AB438:AB440)</f>
        <v>86033347.288892537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32442892.000666108</v>
      </c>
      <c r="L444" s="301">
        <f t="shared" ref="L444:AA444" si="520">L445+L446+L447</f>
        <v>66888012.639757894</v>
      </c>
      <c r="M444" s="301">
        <f t="shared" si="520"/>
        <v>113924041.11949956</v>
      </c>
      <c r="N444" s="301">
        <f t="shared" si="520"/>
        <v>176168649.281598</v>
      </c>
      <c r="O444" s="301">
        <f t="shared" si="520"/>
        <v>191636307.56591594</v>
      </c>
      <c r="P444" s="413">
        <f t="shared" si="520"/>
        <v>222043155.34844679</v>
      </c>
      <c r="Q444" s="301">
        <f t="shared" si="520"/>
        <v>278288678.08990878</v>
      </c>
      <c r="R444" s="301">
        <f t="shared" si="520"/>
        <v>367439527.18029797</v>
      </c>
      <c r="S444" s="301">
        <f t="shared" si="520"/>
        <v>451785434.68881106</v>
      </c>
      <c r="T444" s="301">
        <f t="shared" si="520"/>
        <v>538039628.28430641</v>
      </c>
      <c r="U444" s="301">
        <f t="shared" si="520"/>
        <v>624516229.15022087</v>
      </c>
      <c r="V444" s="301">
        <f t="shared" si="520"/>
        <v>723847821.71033943</v>
      </c>
      <c r="W444" s="301">
        <f t="shared" si="520"/>
        <v>899900892.27871859</v>
      </c>
      <c r="X444" s="301">
        <f t="shared" si="520"/>
        <v>1076209859.8402243</v>
      </c>
      <c r="Y444" s="301">
        <f t="shared" si="520"/>
        <v>1276404215.0128589</v>
      </c>
      <c r="Z444" s="301">
        <f t="shared" si="520"/>
        <v>1536781482.3604419</v>
      </c>
      <c r="AA444" s="301">
        <f t="shared" si="520"/>
        <v>1773658635.0657923</v>
      </c>
      <c r="AB444" s="301">
        <f t="shared" ref="AB444" si="521">AB445+AB446+AB447</f>
        <v>1999243997.3752961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8199106.8578403229</v>
      </c>
      <c r="L446" s="76">
        <f t="shared" ref="L446:AA446" si="526">L432-L439</f>
        <v>10914280.091897227</v>
      </c>
      <c r="M446" s="76">
        <f t="shared" si="526"/>
        <v>13886830.500574056</v>
      </c>
      <c r="N446" s="76">
        <f t="shared" si="526"/>
        <v>17245115.076300215</v>
      </c>
      <c r="O446" s="76">
        <f t="shared" si="526"/>
        <v>19548195.451753601</v>
      </c>
      <c r="P446" s="390">
        <f t="shared" si="526"/>
        <v>22603365.233553395</v>
      </c>
      <c r="Q446" s="76">
        <f t="shared" si="526"/>
        <v>26747371.399285756</v>
      </c>
      <c r="R446" s="76">
        <f t="shared" si="526"/>
        <v>29915456.213700607</v>
      </c>
      <c r="S446" s="76">
        <f t="shared" si="526"/>
        <v>33083436.695800286</v>
      </c>
      <c r="T446" s="76">
        <f t="shared" si="526"/>
        <v>35786384.724157482</v>
      </c>
      <c r="U446" s="76">
        <f t="shared" si="526"/>
        <v>38906116.103650153</v>
      </c>
      <c r="V446" s="76">
        <f t="shared" si="526"/>
        <v>42685515.756928116</v>
      </c>
      <c r="W446" s="76">
        <f t="shared" si="526"/>
        <v>47420846.25335262</v>
      </c>
      <c r="X446" s="76">
        <f t="shared" si="526"/>
        <v>51173974.4761694</v>
      </c>
      <c r="Y446" s="76">
        <f t="shared" si="526"/>
        <v>54779871.960188814</v>
      </c>
      <c r="Z446" s="76">
        <f t="shared" si="526"/>
        <v>58538448.545059338</v>
      </c>
      <c r="AA446" s="76">
        <f t="shared" si="526"/>
        <v>62552553.759705842</v>
      </c>
      <c r="AB446" s="76">
        <f t="shared" ref="AB446" si="527">AB432-AB439</f>
        <v>66980941.064474642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24243785.142825786</v>
      </c>
      <c r="L447" s="76">
        <f t="shared" ref="L447:AA447" si="529">L433-L440</f>
        <v>55973732.547860667</v>
      </c>
      <c r="M447" s="76">
        <f t="shared" si="529"/>
        <v>100037210.61892551</v>
      </c>
      <c r="N447" s="76">
        <f t="shared" si="529"/>
        <v>158923534.2052978</v>
      </c>
      <c r="O447" s="76">
        <f t="shared" si="529"/>
        <v>172088112.11416236</v>
      </c>
      <c r="P447" s="390">
        <f t="shared" si="529"/>
        <v>199439790.11489341</v>
      </c>
      <c r="Q447" s="76">
        <f t="shared" si="529"/>
        <v>251541306.69062302</v>
      </c>
      <c r="R447" s="76">
        <f t="shared" si="529"/>
        <v>337524070.96659738</v>
      </c>
      <c r="S447" s="76">
        <f t="shared" si="529"/>
        <v>418701997.99301076</v>
      </c>
      <c r="T447" s="76">
        <f t="shared" si="529"/>
        <v>502253243.56014889</v>
      </c>
      <c r="U447" s="76">
        <f t="shared" si="529"/>
        <v>585610113.04657066</v>
      </c>
      <c r="V447" s="76">
        <f t="shared" si="529"/>
        <v>681162305.95341134</v>
      </c>
      <c r="W447" s="76">
        <f t="shared" si="529"/>
        <v>852480046.02536595</v>
      </c>
      <c r="X447" s="76">
        <f t="shared" si="529"/>
        <v>1025035885.3640549</v>
      </c>
      <c r="Y447" s="76">
        <f t="shared" si="529"/>
        <v>1221624343.05267</v>
      </c>
      <c r="Z447" s="76">
        <f t="shared" si="529"/>
        <v>1478243033.8153825</v>
      </c>
      <c r="AA447" s="76">
        <f t="shared" si="529"/>
        <v>1711106081.3060865</v>
      </c>
      <c r="AB447" s="76">
        <f t="shared" ref="AB447" si="530">AB433-AB440</f>
        <v>1932263056.3108215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8024353.6648547575</v>
      </c>
      <c r="L449" s="76">
        <f t="shared" ref="L449:AA449" si="532">L429-L441</f>
        <v>10192390.466683991</v>
      </c>
      <c r="M449" s="76">
        <f t="shared" si="532"/>
        <v>12112836.06575948</v>
      </c>
      <c r="N449" s="76">
        <f t="shared" si="532"/>
        <v>14016408.362715237</v>
      </c>
      <c r="O449" s="76">
        <f t="shared" si="532"/>
        <v>16513696.239348918</v>
      </c>
      <c r="P449" s="390">
        <f t="shared" si="532"/>
        <v>18045649.944162562</v>
      </c>
      <c r="Q449" s="76">
        <f t="shared" si="532"/>
        <v>14693251.465538286</v>
      </c>
      <c r="R449" s="76">
        <f t="shared" si="532"/>
        <v>16115478.313365079</v>
      </c>
      <c r="S449" s="76">
        <f t="shared" si="532"/>
        <v>17355076.278608203</v>
      </c>
      <c r="T449" s="76">
        <f t="shared" si="532"/>
        <v>19080655.177759573</v>
      </c>
      <c r="U449" s="76">
        <f t="shared" si="532"/>
        <v>21033822.766865864</v>
      </c>
      <c r="V449" s="76">
        <f t="shared" si="532"/>
        <v>23075968.04684516</v>
      </c>
      <c r="W449" s="76">
        <f t="shared" si="532"/>
        <v>25572744.690188803</v>
      </c>
      <c r="X449" s="76">
        <f t="shared" si="532"/>
        <v>27775111.907743447</v>
      </c>
      <c r="Y449" s="76">
        <f t="shared" si="532"/>
        <v>29803600.546616822</v>
      </c>
      <c r="Z449" s="76">
        <f t="shared" si="532"/>
        <v>31993274.267015487</v>
      </c>
      <c r="AA449" s="76">
        <f t="shared" si="532"/>
        <v>34223358.153254122</v>
      </c>
      <c r="AB449" s="76">
        <f t="shared" ref="AB449" si="533">AB429-AB441</f>
        <v>36871434.552382529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8024353.6648547575</v>
      </c>
      <c r="L451" s="76">
        <f t="shared" ref="L451:AA451" si="538">MIN(L449-L450,L446)</f>
        <v>10192390.466683991</v>
      </c>
      <c r="M451" s="76">
        <f t="shared" si="538"/>
        <v>12112836.06575948</v>
      </c>
      <c r="N451" s="76">
        <f t="shared" si="538"/>
        <v>14016408.362715237</v>
      </c>
      <c r="O451" s="76">
        <f t="shared" si="538"/>
        <v>16513696.239348918</v>
      </c>
      <c r="P451" s="390">
        <f t="shared" si="538"/>
        <v>18045649.944162562</v>
      </c>
      <c r="Q451" s="76">
        <f t="shared" si="538"/>
        <v>14693251.465538286</v>
      </c>
      <c r="R451" s="76">
        <f t="shared" si="538"/>
        <v>16115478.313365079</v>
      </c>
      <c r="S451" s="76">
        <f t="shared" si="538"/>
        <v>17355076.278608203</v>
      </c>
      <c r="T451" s="76">
        <f t="shared" si="538"/>
        <v>19080655.177759573</v>
      </c>
      <c r="U451" s="76">
        <f t="shared" si="538"/>
        <v>21033822.766865864</v>
      </c>
      <c r="V451" s="76">
        <f t="shared" si="538"/>
        <v>23075968.04684516</v>
      </c>
      <c r="W451" s="76">
        <f t="shared" si="538"/>
        <v>25572744.690188803</v>
      </c>
      <c r="X451" s="76">
        <f t="shared" si="538"/>
        <v>27775111.907743447</v>
      </c>
      <c r="Y451" s="76">
        <f t="shared" si="538"/>
        <v>29803600.546616822</v>
      </c>
      <c r="Z451" s="76">
        <f t="shared" si="538"/>
        <v>31993274.267015487</v>
      </c>
      <c r="AA451" s="76">
        <f t="shared" si="538"/>
        <v>34223358.153254122</v>
      </c>
      <c r="AB451" s="76">
        <f t="shared" ref="AB451" si="539">MIN(AB449-AB450,AB446)</f>
        <v>36871434.552382529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0</v>
      </c>
      <c r="P452" s="390">
        <f t="shared" si="541"/>
        <v>0</v>
      </c>
      <c r="Q452" s="76">
        <f t="shared" si="541"/>
        <v>0</v>
      </c>
      <c r="R452" s="76">
        <f t="shared" si="541"/>
        <v>0</v>
      </c>
      <c r="S452" s="76">
        <f t="shared" si="541"/>
        <v>0</v>
      </c>
      <c r="T452" s="76">
        <f t="shared" si="541"/>
        <v>0</v>
      </c>
      <c r="U452" s="76">
        <f t="shared" si="541"/>
        <v>0</v>
      </c>
      <c r="V452" s="76">
        <f t="shared" si="541"/>
        <v>0</v>
      </c>
      <c r="W452" s="76">
        <f t="shared" si="541"/>
        <v>0</v>
      </c>
      <c r="X452" s="76">
        <f t="shared" si="541"/>
        <v>0</v>
      </c>
      <c r="Y452" s="76">
        <f t="shared" si="541"/>
        <v>0</v>
      </c>
      <c r="Z452" s="76">
        <f t="shared" si="541"/>
        <v>0</v>
      </c>
      <c r="AA452" s="76">
        <f t="shared" si="541"/>
        <v>0</v>
      </c>
      <c r="AB452" s="76">
        <f t="shared" ref="AB452" si="542">MIN(AB449-AB450-AB451,AB447)</f>
        <v>0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12756234.864320286</v>
      </c>
      <c r="L456" s="76">
        <f t="shared" ref="L456:AA456" si="547">L439+L451</f>
        <v>14072997.268929604</v>
      </c>
      <c r="M456" s="76">
        <f t="shared" si="547"/>
        <v>15558003.850991651</v>
      </c>
      <c r="N456" s="76">
        <f t="shared" si="547"/>
        <v>17217889.884540942</v>
      </c>
      <c r="O456" s="76">
        <f t="shared" si="547"/>
        <v>20444215.740455661</v>
      </c>
      <c r="P456" s="390">
        <f t="shared" si="547"/>
        <v>22331974.2422067</v>
      </c>
      <c r="Q456" s="76">
        <f t="shared" si="547"/>
        <v>17988439.992987908</v>
      </c>
      <c r="R456" s="76">
        <f t="shared" si="547"/>
        <v>19176946.438312046</v>
      </c>
      <c r="S456" s="76">
        <f t="shared" si="547"/>
        <v>20320465.497546632</v>
      </c>
      <c r="T456" s="76">
        <f t="shared" si="547"/>
        <v>22041895.340250812</v>
      </c>
      <c r="U456" s="76">
        <f t="shared" si="547"/>
        <v>24091341.630970553</v>
      </c>
      <c r="V456" s="76">
        <f t="shared" si="547"/>
        <v>26251159.929672081</v>
      </c>
      <c r="W456" s="76">
        <f t="shared" si="547"/>
        <v>28717079.224670194</v>
      </c>
      <c r="X456" s="76">
        <f t="shared" si="547"/>
        <v>30856772.355255794</v>
      </c>
      <c r="Y456" s="76">
        <f t="shared" si="547"/>
        <v>32788146.721685365</v>
      </c>
      <c r="Z456" s="76">
        <f t="shared" si="547"/>
        <v>34836848.456916429</v>
      </c>
      <c r="AA456" s="76">
        <f t="shared" si="547"/>
        <v>37039628.969364457</v>
      </c>
      <c r="AB456" s="76">
        <f t="shared" ref="AB456" si="548">AB439+AB451</f>
        <v>39753821.380554676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13991610.685195576</v>
      </c>
      <c r="L457" s="76">
        <f t="shared" ref="L457:AA457" si="550">L440+L452</f>
        <v>19901637.620017033</v>
      </c>
      <c r="M457" s="76">
        <f t="shared" si="550"/>
        <v>24818116.368206613</v>
      </c>
      <c r="N457" s="76">
        <f t="shared" si="550"/>
        <v>29503471.324509855</v>
      </c>
      <c r="O457" s="76">
        <f t="shared" si="550"/>
        <v>34601438.390707374</v>
      </c>
      <c r="P457" s="390">
        <f t="shared" si="550"/>
        <v>37820192.238335155</v>
      </c>
      <c r="Q457" s="76">
        <f t="shared" si="550"/>
        <v>30989064.892139696</v>
      </c>
      <c r="R457" s="76">
        <f t="shared" si="550"/>
        <v>34541314.606238209</v>
      </c>
      <c r="S457" s="76">
        <f t="shared" si="550"/>
        <v>37529788.76448068</v>
      </c>
      <c r="T457" s="76">
        <f t="shared" si="550"/>
        <v>41560288.585614406</v>
      </c>
      <c r="U457" s="76">
        <f t="shared" si="550"/>
        <v>46021400.925248981</v>
      </c>
      <c r="V457" s="76">
        <f t="shared" si="550"/>
        <v>50668733.559811808</v>
      </c>
      <c r="W457" s="76">
        <f t="shared" si="550"/>
        <v>56525403.075959124</v>
      </c>
      <c r="X457" s="76">
        <f t="shared" si="550"/>
        <v>61726934.003889024</v>
      </c>
      <c r="Y457" s="76">
        <f t="shared" si="550"/>
        <v>66557188.433704033</v>
      </c>
      <c r="Z457" s="76">
        <f t="shared" si="550"/>
        <v>71807399.099801853</v>
      </c>
      <c r="AA457" s="76">
        <f t="shared" si="550"/>
        <v>77038231.541482598</v>
      </c>
      <c r="AB457" s="76">
        <f t="shared" ref="AB457" si="551">AB440+AB452</f>
        <v>83150960.46072039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3243784.238386211</v>
      </c>
      <c r="L461" s="76">
        <f t="shared" ref="L461:AA461" si="553">L418</f>
        <v>3572657.82708639</v>
      </c>
      <c r="M461" s="76">
        <f t="shared" si="553"/>
        <v>3621408.1090314016</v>
      </c>
      <c r="N461" s="76">
        <f t="shared" si="553"/>
        <v>3700245.670599197</v>
      </c>
      <c r="O461" s="76">
        <f t="shared" si="553"/>
        <v>1911283.8766008853</v>
      </c>
      <c r="P461" s="390">
        <f t="shared" si="553"/>
        <v>2947762.5482247015</v>
      </c>
      <c r="Q461" s="76">
        <f t="shared" si="553"/>
        <v>2598919.6436326355</v>
      </c>
      <c r="R461" s="76">
        <f t="shared" si="553"/>
        <v>2672920.3450191952</v>
      </c>
      <c r="S461" s="76">
        <f t="shared" si="553"/>
        <v>2760599.1100701122</v>
      </c>
      <c r="T461" s="76">
        <f t="shared" si="553"/>
        <v>2943402.0700228619</v>
      </c>
      <c r="U461" s="76">
        <f t="shared" si="553"/>
        <v>3215268.6513797729</v>
      </c>
      <c r="V461" s="76">
        <f t="shared" si="553"/>
        <v>3621062.9441923741</v>
      </c>
      <c r="W461" s="76">
        <f t="shared" si="553"/>
        <v>3626245.7841217229</v>
      </c>
      <c r="X461" s="76">
        <f t="shared" si="553"/>
        <v>3109323.3700757199</v>
      </c>
      <c r="Y461" s="76">
        <f t="shared" si="553"/>
        <v>2848995.0580668999</v>
      </c>
      <c r="Z461" s="76">
        <f t="shared" si="553"/>
        <v>3141894.2761442903</v>
      </c>
      <c r="AA461" s="76">
        <f t="shared" si="553"/>
        <v>3520428.5385012026</v>
      </c>
      <c r="AB461" s="76">
        <f t="shared" ref="AB461" si="554">AB418</f>
        <v>3509411.9660138069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8007949.6505029276</v>
      </c>
      <c r="M462" s="76">
        <f t="shared" si="556"/>
        <v>10068974.650430229</v>
      </c>
      <c r="N462" s="76">
        <f t="shared" si="556"/>
        <v>12478350.427513639</v>
      </c>
      <c r="O462" s="76">
        <f t="shared" si="556"/>
        <v>6891828.2061629733</v>
      </c>
      <c r="P462" s="390">
        <f t="shared" si="556"/>
        <v>9902871.3159709964</v>
      </c>
      <c r="Q462" s="76">
        <f t="shared" si="556"/>
        <v>12498447.911914764</v>
      </c>
      <c r="R462" s="76">
        <f t="shared" si="556"/>
        <v>13636530.874912964</v>
      </c>
      <c r="S462" s="76">
        <f t="shared" si="556"/>
        <v>15958477.100900959</v>
      </c>
      <c r="T462" s="76">
        <f t="shared" si="556"/>
        <v>17113366.252813347</v>
      </c>
      <c r="U462" s="76">
        <f t="shared" si="556"/>
        <v>20185748.099578865</v>
      </c>
      <c r="V462" s="76">
        <f t="shared" si="556"/>
        <v>23808189.321218234</v>
      </c>
      <c r="W462" s="76">
        <f t="shared" si="556"/>
        <v>21458491.91093244</v>
      </c>
      <c r="X462" s="76">
        <f t="shared" si="556"/>
        <v>15569330.507416531</v>
      </c>
      <c r="Y462" s="76">
        <f t="shared" si="556"/>
        <v>17998790.109265797</v>
      </c>
      <c r="Z462" s="76">
        <f t="shared" si="556"/>
        <v>22272189.075156838</v>
      </c>
      <c r="AA462" s="76">
        <f t="shared" si="556"/>
        <v>26621789.057388466</v>
      </c>
      <c r="AB462" s="76">
        <f t="shared" ref="AB462" si="557">SUM(AB463:AB465)</f>
        <v>22029734.321724795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1976699.3223848888</v>
      </c>
      <c r="M463" s="76">
        <f t="shared" si="559"/>
        <v>2320603.2588987201</v>
      </c>
      <c r="N463" s="76">
        <f t="shared" si="559"/>
        <v>2727540.8966732458</v>
      </c>
      <c r="O463" s="76">
        <f t="shared" si="559"/>
        <v>3113856.0292693372</v>
      </c>
      <c r="P463" s="390">
        <f t="shared" si="559"/>
        <v>3386221.9851877191</v>
      </c>
      <c r="Q463" s="76">
        <f t="shared" si="559"/>
        <v>3637773.2559465491</v>
      </c>
      <c r="R463" s="76">
        <f t="shared" si="559"/>
        <v>3840872.7276326925</v>
      </c>
      <c r="S463" s="76">
        <f t="shared" si="559"/>
        <v>4020578.4544344228</v>
      </c>
      <c r="T463" s="76">
        <f t="shared" si="559"/>
        <v>4324489.9681616295</v>
      </c>
      <c r="U463" s="76">
        <f t="shared" si="559"/>
        <v>4696806.8264823975</v>
      </c>
      <c r="V463" s="76">
        <f t="shared" si="559"/>
        <v>5057285.5625603292</v>
      </c>
      <c r="W463" s="76">
        <f t="shared" si="559"/>
        <v>5422961.1041845633</v>
      </c>
      <c r="X463" s="76">
        <f t="shared" si="559"/>
        <v>5730623.1892657476</v>
      </c>
      <c r="Y463" s="76">
        <f t="shared" si="559"/>
        <v>5959137.9170989282</v>
      </c>
      <c r="Z463" s="76">
        <f t="shared" si="559"/>
        <v>6193557.3065486643</v>
      </c>
      <c r="AA463" s="76">
        <f t="shared" si="559"/>
        <v>6486107.1901396858</v>
      </c>
      <c r="AB463" s="76">
        <f t="shared" ref="AB463" si="560">AB25</f>
        <v>6800954.6891958844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2148630.9173039938</v>
      </c>
      <c r="M464" s="76">
        <f t="shared" si="562"/>
        <v>2533273.2745038066</v>
      </c>
      <c r="N464" s="76">
        <f t="shared" si="562"/>
        <v>3002953.1749533932</v>
      </c>
      <c r="O464" s="76">
        <f t="shared" si="562"/>
        <v>3458348.9124729712</v>
      </c>
      <c r="P464" s="390">
        <f t="shared" si="562"/>
        <v>3828610.3404380763</v>
      </c>
      <c r="Q464" s="76">
        <f t="shared" si="562"/>
        <v>4188493.5360584869</v>
      </c>
      <c r="R464" s="76">
        <f t="shared" si="562"/>
        <v>4546330.9574993597</v>
      </c>
      <c r="S464" s="76">
        <f t="shared" si="562"/>
        <v>4938630.021686893</v>
      </c>
      <c r="T464" s="76">
        <f t="shared" si="562"/>
        <v>5263202.778312888</v>
      </c>
      <c r="U464" s="76">
        <f t="shared" si="562"/>
        <v>5664371.3831879236</v>
      </c>
      <c r="V464" s="76">
        <f t="shared" si="562"/>
        <v>6155065.5960717779</v>
      </c>
      <c r="W464" s="76">
        <f t="shared" si="562"/>
        <v>6763414.8326915791</v>
      </c>
      <c r="X464" s="76">
        <f t="shared" si="562"/>
        <v>7213920.7463325979</v>
      </c>
      <c r="Y464" s="76">
        <f t="shared" si="562"/>
        <v>7572353.2065852555</v>
      </c>
      <c r="Z464" s="76">
        <f t="shared" si="562"/>
        <v>7944480.4207791891</v>
      </c>
      <c r="AA464" s="76">
        <f t="shared" si="562"/>
        <v>8350952.8827503258</v>
      </c>
      <c r="AB464" s="76">
        <f t="shared" ref="AB464" si="563">AB11</f>
        <v>8789180.1487231161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3882619.4108140445</v>
      </c>
      <c r="M465" s="76">
        <f t="shared" si="565"/>
        <v>5215098.1170277009</v>
      </c>
      <c r="N465" s="76">
        <f t="shared" si="565"/>
        <v>6747856.3558869995</v>
      </c>
      <c r="O465" s="76">
        <f t="shared" si="565"/>
        <v>319623.26442066516</v>
      </c>
      <c r="P465" s="390">
        <f t="shared" si="565"/>
        <v>2688038.9903452001</v>
      </c>
      <c r="Q465" s="76">
        <f t="shared" si="565"/>
        <v>4672181.1199097279</v>
      </c>
      <c r="R465" s="76">
        <f t="shared" si="565"/>
        <v>5249327.1897809114</v>
      </c>
      <c r="S465" s="76">
        <f t="shared" si="565"/>
        <v>6999268.6247796426</v>
      </c>
      <c r="T465" s="76">
        <f t="shared" si="565"/>
        <v>7525673.5063388282</v>
      </c>
      <c r="U465" s="76">
        <f t="shared" si="565"/>
        <v>9824569.8899085447</v>
      </c>
      <c r="V465" s="76">
        <f t="shared" si="565"/>
        <v>12595838.162586126</v>
      </c>
      <c r="W465" s="76">
        <f t="shared" si="565"/>
        <v>9272115.9740562979</v>
      </c>
      <c r="X465" s="76">
        <f t="shared" si="565"/>
        <v>2624786.5718181855</v>
      </c>
      <c r="Y465" s="76">
        <f t="shared" si="565"/>
        <v>4467298.9855816159</v>
      </c>
      <c r="Z465" s="76">
        <f t="shared" si="565"/>
        <v>8134151.3478289833</v>
      </c>
      <c r="AA465" s="76">
        <f t="shared" si="565"/>
        <v>11784728.984498454</v>
      </c>
      <c r="AB465" s="76">
        <f t="shared" ref="AB465" si="566">AB100</f>
        <v>6439599.4838057961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0.52786339976842456</v>
      </c>
      <c r="L468" s="76">
        <f t="shared" ref="L468:AA468" si="571">L461/L462</f>
        <v>0.44613889734708989</v>
      </c>
      <c r="M468" s="76">
        <f t="shared" si="571"/>
        <v>0.35966006815566526</v>
      </c>
      <c r="N468" s="76">
        <f t="shared" si="571"/>
        <v>0.29653323907625551</v>
      </c>
      <c r="O468" s="76">
        <f t="shared" si="571"/>
        <v>0.27732610555958603</v>
      </c>
      <c r="P468" s="390">
        <f t="shared" si="571"/>
        <v>0.29766745968622815</v>
      </c>
      <c r="Q468" s="76">
        <f t="shared" si="571"/>
        <v>0.20793939071067269</v>
      </c>
      <c r="R468" s="76">
        <f t="shared" si="571"/>
        <v>0.19601175471516361</v>
      </c>
      <c r="S468" s="76">
        <f t="shared" si="571"/>
        <v>0.17298637536750036</v>
      </c>
      <c r="T468" s="76">
        <f t="shared" si="571"/>
        <v>0.17199433627144994</v>
      </c>
      <c r="U468" s="76">
        <f t="shared" si="571"/>
        <v>0.15928409665663334</v>
      </c>
      <c r="V468" s="76">
        <f t="shared" si="571"/>
        <v>0.15209316825136407</v>
      </c>
      <c r="W468" s="76">
        <f t="shared" si="571"/>
        <v>0.16898884596238856</v>
      </c>
      <c r="X468" s="76">
        <f t="shared" si="571"/>
        <v>0.19970822564236643</v>
      </c>
      <c r="Y468" s="76">
        <f t="shared" si="571"/>
        <v>0.15828814274578568</v>
      </c>
      <c r="Z468" s="76">
        <f t="shared" si="571"/>
        <v>0.14106804973422513</v>
      </c>
      <c r="AA468" s="76">
        <f t="shared" si="571"/>
        <v>0.13223861592893818</v>
      </c>
      <c r="AB468" s="76">
        <f t="shared" ref="AB468" si="572">AB461/AB462</f>
        <v>0.15930341758833527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631508.18891662045</v>
      </c>
      <c r="L470" s="76">
        <f t="shared" ref="L470:AA470" si="574">L463*L$467*L$468</f>
        <v>617317.71925287379</v>
      </c>
      <c r="M470" s="76">
        <f t="shared" si="574"/>
        <v>584239.82838044071</v>
      </c>
      <c r="N470" s="76">
        <f t="shared" si="574"/>
        <v>566164.57576243032</v>
      </c>
      <c r="O470" s="76">
        <f t="shared" si="574"/>
        <v>604487.49610935105</v>
      </c>
      <c r="P470" s="390">
        <f t="shared" si="574"/>
        <v>705577.66738513927</v>
      </c>
      <c r="Q470" s="76">
        <f t="shared" si="574"/>
        <v>529505.44806957373</v>
      </c>
      <c r="R470" s="76">
        <f t="shared" si="574"/>
        <v>526999.34208663041</v>
      </c>
      <c r="S470" s="76">
        <f t="shared" si="574"/>
        <v>486853.70559929422</v>
      </c>
      <c r="T470" s="76">
        <f t="shared" si="574"/>
        <v>520651.44725055224</v>
      </c>
      <c r="U470" s="76">
        <f t="shared" si="574"/>
        <v>523688.64276887022</v>
      </c>
      <c r="V470" s="76">
        <f t="shared" si="574"/>
        <v>538425.00877317775</v>
      </c>
      <c r="W470" s="76">
        <f t="shared" si="574"/>
        <v>641493.95708654879</v>
      </c>
      <c r="X470" s="76">
        <f t="shared" si="574"/>
        <v>801116.81226728298</v>
      </c>
      <c r="Y470" s="76">
        <f t="shared" si="574"/>
        <v>660282.61128450534</v>
      </c>
      <c r="Z470" s="76">
        <f t="shared" si="574"/>
        <v>611599.13510638627</v>
      </c>
      <c r="AA470" s="76">
        <f t="shared" si="574"/>
        <v>600399.68631356431</v>
      </c>
      <c r="AB470" s="76">
        <f t="shared" ref="AB470" si="575">AB463*AB$467*AB$468</f>
        <v>758390.72739662312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692457.59458788286</v>
      </c>
      <c r="L471" s="76">
        <f t="shared" ref="L471:AA471" si="577">L464*L$467*L$468</f>
        <v>671011.47977630899</v>
      </c>
      <c r="M471" s="76">
        <f t="shared" si="577"/>
        <v>637782.06699547509</v>
      </c>
      <c r="N471" s="76">
        <f t="shared" si="577"/>
        <v>623332.80223427853</v>
      </c>
      <c r="O471" s="76">
        <f t="shared" si="577"/>
        <v>671363.30489365116</v>
      </c>
      <c r="P471" s="390">
        <f t="shared" si="577"/>
        <v>797756.89991663909</v>
      </c>
      <c r="Q471" s="76">
        <f t="shared" si="577"/>
        <v>609666.95571851486</v>
      </c>
      <c r="R471" s="76">
        <f t="shared" si="577"/>
        <v>623794.01594672352</v>
      </c>
      <c r="S471" s="76">
        <f t="shared" si="577"/>
        <v>598020.99471291469</v>
      </c>
      <c r="T471" s="76">
        <f t="shared" si="577"/>
        <v>633668.74796258355</v>
      </c>
      <c r="U471" s="76">
        <f t="shared" si="577"/>
        <v>631570.9952291412</v>
      </c>
      <c r="V471" s="76">
        <f t="shared" si="577"/>
        <v>655300.39911106904</v>
      </c>
      <c r="W471" s="76">
        <f t="shared" si="577"/>
        <v>800059.16713901574</v>
      </c>
      <c r="X471" s="76">
        <f t="shared" si="577"/>
        <v>1008475.5185223172</v>
      </c>
      <c r="Y471" s="76">
        <f t="shared" si="577"/>
        <v>839029.6076998323</v>
      </c>
      <c r="Z471" s="76">
        <f t="shared" si="577"/>
        <v>784498.65137773938</v>
      </c>
      <c r="AA471" s="76">
        <f t="shared" si="577"/>
        <v>773022.91563187563</v>
      </c>
      <c r="AB471" s="76">
        <f t="shared" ref="AB471" si="578">AB464*AB$467*AB$468</f>
        <v>980102.50484380173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946683.18336584442</v>
      </c>
      <c r="L472" s="76">
        <f t="shared" ref="L472:AA472" si="579">L465*L$467*L$468</f>
        <v>1212531.2799312898</v>
      </c>
      <c r="M472" s="76">
        <f t="shared" si="579"/>
        <v>1312963.780946065</v>
      </c>
      <c r="N472" s="76">
        <f t="shared" si="579"/>
        <v>1400674.591422729</v>
      </c>
      <c r="O472" s="76">
        <f t="shared" si="579"/>
        <v>62047.912617617403</v>
      </c>
      <c r="P472" s="390">
        <f t="shared" si="579"/>
        <v>560099.21645551245</v>
      </c>
      <c r="Q472" s="76">
        <f t="shared" si="579"/>
        <v>680071.34675475594</v>
      </c>
      <c r="R472" s="76">
        <f t="shared" si="579"/>
        <v>720250.8834800825</v>
      </c>
      <c r="S472" s="76">
        <f t="shared" si="579"/>
        <v>847544.67673686938</v>
      </c>
      <c r="T472" s="76">
        <f t="shared" si="579"/>
        <v>906061.25380286749</v>
      </c>
      <c r="U472" s="76">
        <f t="shared" si="579"/>
        <v>1095428.4179678296</v>
      </c>
      <c r="V472" s="76">
        <f t="shared" si="579"/>
        <v>1341018.6530504148</v>
      </c>
      <c r="W472" s="76">
        <f t="shared" si="579"/>
        <v>1096818.9246596415</v>
      </c>
      <c r="X472" s="76">
        <f t="shared" si="579"/>
        <v>366934.02826340374</v>
      </c>
      <c r="Y472" s="76">
        <f t="shared" si="579"/>
        <v>494984.32166249241</v>
      </c>
      <c r="Z472" s="76">
        <f t="shared" si="579"/>
        <v>803228.20681687724</v>
      </c>
      <c r="AA472" s="76">
        <f t="shared" si="579"/>
        <v>1090877.3750054017</v>
      </c>
      <c r="AB472" s="76">
        <f t="shared" ref="AB472" si="580">AB465*AB$467*AB$468</f>
        <v>718095.14396924002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2270648.966870348</v>
      </c>
      <c r="L473" s="76">
        <f t="shared" ref="L473:AA473" si="582">SUM(L470:L472)</f>
        <v>2500860.4789604726</v>
      </c>
      <c r="M473" s="76">
        <f t="shared" si="582"/>
        <v>2534985.6763219805</v>
      </c>
      <c r="N473" s="76">
        <f t="shared" si="582"/>
        <v>2590171.9694194375</v>
      </c>
      <c r="O473" s="76">
        <f t="shared" si="582"/>
        <v>1337898.7136206194</v>
      </c>
      <c r="P473" s="390">
        <f t="shared" si="582"/>
        <v>2063433.7837572908</v>
      </c>
      <c r="Q473" s="76">
        <f t="shared" si="582"/>
        <v>1819243.7505428446</v>
      </c>
      <c r="R473" s="76">
        <f t="shared" si="582"/>
        <v>1871044.2415134364</v>
      </c>
      <c r="S473" s="76">
        <f t="shared" si="582"/>
        <v>1932419.3770490782</v>
      </c>
      <c r="T473" s="76">
        <f t="shared" si="582"/>
        <v>2060381.4490160034</v>
      </c>
      <c r="U473" s="76">
        <f t="shared" si="582"/>
        <v>2250688.0559658408</v>
      </c>
      <c r="V473" s="76">
        <f t="shared" si="582"/>
        <v>2534744.0609346614</v>
      </c>
      <c r="W473" s="76">
        <f t="shared" si="582"/>
        <v>2538372.0488852058</v>
      </c>
      <c r="X473" s="76">
        <f t="shared" si="582"/>
        <v>2176526.3590530036</v>
      </c>
      <c r="Y473" s="76">
        <f t="shared" si="582"/>
        <v>1994296.5406468299</v>
      </c>
      <c r="Z473" s="76">
        <f t="shared" si="582"/>
        <v>2199325.9933010028</v>
      </c>
      <c r="AA473" s="76">
        <f t="shared" si="582"/>
        <v>2464299.9769508415</v>
      </c>
      <c r="AB473" s="76">
        <f t="shared" ref="AB473" si="583">SUM(AB470:AB472)</f>
        <v>2456588.3762096651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3874471.6075230846</v>
      </c>
      <c r="L475" s="76">
        <f t="shared" ref="L475:AA475" si="585">SUM(L476:L478)</f>
        <v>5507089.1715424545</v>
      </c>
      <c r="M475" s="76">
        <f t="shared" si="585"/>
        <v>7533988.9741082471</v>
      </c>
      <c r="N475" s="76">
        <f t="shared" si="585"/>
        <v>9888178.4580942001</v>
      </c>
      <c r="O475" s="76">
        <f t="shared" si="585"/>
        <v>5553929.4925423544</v>
      </c>
      <c r="P475" s="390">
        <f t="shared" si="585"/>
        <v>7839437.5322137056</v>
      </c>
      <c r="Q475" s="76">
        <f t="shared" si="585"/>
        <v>10679204.16137192</v>
      </c>
      <c r="R475" s="76">
        <f t="shared" si="585"/>
        <v>11765486.633399528</v>
      </c>
      <c r="S475" s="76">
        <f t="shared" si="585"/>
        <v>14026057.72385188</v>
      </c>
      <c r="T475" s="76">
        <f t="shared" si="585"/>
        <v>15052984.803797342</v>
      </c>
      <c r="U475" s="76">
        <f t="shared" si="585"/>
        <v>17935060.043613024</v>
      </c>
      <c r="V475" s="76">
        <f t="shared" si="585"/>
        <v>21273445.260283571</v>
      </c>
      <c r="W475" s="76">
        <f t="shared" si="585"/>
        <v>18920119.862047233</v>
      </c>
      <c r="X475" s="76">
        <f t="shared" si="585"/>
        <v>13392804.148363527</v>
      </c>
      <c r="Y475" s="76">
        <f t="shared" si="585"/>
        <v>16004493.56861897</v>
      </c>
      <c r="Z475" s="76">
        <f t="shared" si="585"/>
        <v>20072863.081855834</v>
      </c>
      <c r="AA475" s="76">
        <f t="shared" si="585"/>
        <v>24157489.080437623</v>
      </c>
      <c r="AB475" s="76">
        <f t="shared" ref="AB475" si="586">SUM(AB476:AB478)</f>
        <v>19573145.945515133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1077560.0207583643</v>
      </c>
      <c r="L476" s="76">
        <f t="shared" ref="L476:AA476" si="588">L463-L470</f>
        <v>1359381.6031320151</v>
      </c>
      <c r="M476" s="76">
        <f t="shared" si="588"/>
        <v>1736363.4305182793</v>
      </c>
      <c r="N476" s="76">
        <f t="shared" si="588"/>
        <v>2161376.3209108156</v>
      </c>
      <c r="O476" s="76">
        <f t="shared" si="588"/>
        <v>2509368.5331599861</v>
      </c>
      <c r="P476" s="390">
        <f t="shared" si="588"/>
        <v>2680644.3178025801</v>
      </c>
      <c r="Q476" s="76">
        <f t="shared" si="588"/>
        <v>3108267.8078769753</v>
      </c>
      <c r="R476" s="76">
        <f t="shared" si="588"/>
        <v>3313873.3855460621</v>
      </c>
      <c r="S476" s="76">
        <f t="shared" si="588"/>
        <v>3533724.7488351287</v>
      </c>
      <c r="T476" s="76">
        <f t="shared" si="588"/>
        <v>3803838.520911077</v>
      </c>
      <c r="U476" s="76">
        <f t="shared" si="588"/>
        <v>4173118.1837135274</v>
      </c>
      <c r="V476" s="76">
        <f t="shared" si="588"/>
        <v>4518860.5537871514</v>
      </c>
      <c r="W476" s="76">
        <f t="shared" si="588"/>
        <v>4781467.1470980141</v>
      </c>
      <c r="X476" s="76">
        <f t="shared" si="588"/>
        <v>4929506.3769984646</v>
      </c>
      <c r="Y476" s="76">
        <f t="shared" si="588"/>
        <v>5298855.3058144227</v>
      </c>
      <c r="Z476" s="76">
        <f t="shared" si="588"/>
        <v>5581958.1714422777</v>
      </c>
      <c r="AA476" s="76">
        <f t="shared" si="588"/>
        <v>5885707.5038261218</v>
      </c>
      <c r="AB476" s="76">
        <f t="shared" ref="AB476" si="589">AB463-AB470</f>
        <v>6042563.9617992612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1181559.690110248</v>
      </c>
      <c r="L477" s="76">
        <f t="shared" ref="L477:AA477" si="591">L464-L471</f>
        <v>1477619.437527685</v>
      </c>
      <c r="M477" s="76">
        <f t="shared" si="591"/>
        <v>1895491.2075083316</v>
      </c>
      <c r="N477" s="76">
        <f t="shared" si="591"/>
        <v>2379620.3727191146</v>
      </c>
      <c r="O477" s="76">
        <f t="shared" si="591"/>
        <v>2786985.6075793202</v>
      </c>
      <c r="P477" s="390">
        <f t="shared" si="591"/>
        <v>3030853.4405214372</v>
      </c>
      <c r="Q477" s="76">
        <f t="shared" si="591"/>
        <v>3578826.5803399719</v>
      </c>
      <c r="R477" s="76">
        <f t="shared" si="591"/>
        <v>3922536.9415526362</v>
      </c>
      <c r="S477" s="76">
        <f t="shared" si="591"/>
        <v>4340609.0269739786</v>
      </c>
      <c r="T477" s="76">
        <f t="shared" si="591"/>
        <v>4629534.0303503042</v>
      </c>
      <c r="U477" s="76">
        <f t="shared" si="591"/>
        <v>5032800.3879587827</v>
      </c>
      <c r="V477" s="76">
        <f t="shared" si="591"/>
        <v>5499765.1969607091</v>
      </c>
      <c r="W477" s="76">
        <f t="shared" si="591"/>
        <v>5963355.665552563</v>
      </c>
      <c r="X477" s="76">
        <f t="shared" si="591"/>
        <v>6205445.2278102804</v>
      </c>
      <c r="Y477" s="76">
        <f t="shared" si="591"/>
        <v>6733323.5988854235</v>
      </c>
      <c r="Z477" s="76">
        <f t="shared" si="591"/>
        <v>7159981.7694014497</v>
      </c>
      <c r="AA477" s="76">
        <f t="shared" si="591"/>
        <v>7577929.9671184504</v>
      </c>
      <c r="AB477" s="76">
        <f t="shared" ref="AB477" si="592">AB464-AB471</f>
        <v>7809077.6438793149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1615351.8966544725</v>
      </c>
      <c r="L478" s="76">
        <f t="shared" ref="L478:AA478" si="594">L465-L472</f>
        <v>2670088.1308827549</v>
      </c>
      <c r="M478" s="76">
        <f t="shared" si="594"/>
        <v>3902134.3360816361</v>
      </c>
      <c r="N478" s="76">
        <f t="shared" si="594"/>
        <v>5347181.7644642703</v>
      </c>
      <c r="O478" s="76">
        <f t="shared" si="594"/>
        <v>257575.35180304776</v>
      </c>
      <c r="P478" s="390">
        <f t="shared" si="594"/>
        <v>2127939.7738896878</v>
      </c>
      <c r="Q478" s="76">
        <f t="shared" si="594"/>
        <v>3992109.7731549721</v>
      </c>
      <c r="R478" s="76">
        <f t="shared" si="594"/>
        <v>4529076.3063008292</v>
      </c>
      <c r="S478" s="76">
        <f t="shared" si="594"/>
        <v>6151723.9480427727</v>
      </c>
      <c r="T478" s="76">
        <f t="shared" si="594"/>
        <v>6619612.2525359606</v>
      </c>
      <c r="U478" s="76">
        <f t="shared" si="594"/>
        <v>8729141.4719407149</v>
      </c>
      <c r="V478" s="76">
        <f t="shared" si="594"/>
        <v>11254819.509535711</v>
      </c>
      <c r="W478" s="76">
        <f t="shared" si="594"/>
        <v>8175297.0493966565</v>
      </c>
      <c r="X478" s="76">
        <f t="shared" si="594"/>
        <v>2257852.5435547819</v>
      </c>
      <c r="Y478" s="76">
        <f t="shared" si="594"/>
        <v>3972314.6639191234</v>
      </c>
      <c r="Z478" s="76">
        <f t="shared" si="594"/>
        <v>7330923.1410121061</v>
      </c>
      <c r="AA478" s="76">
        <f t="shared" si="594"/>
        <v>10693851.609493053</v>
      </c>
      <c r="AB478" s="76">
        <f t="shared" ref="AB478" si="595">AB465-AB472</f>
        <v>5721504.3398365565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973135.27151586302</v>
      </c>
      <c r="L480" s="76">
        <f t="shared" ref="L480:AA480" si="597">L461-L473</f>
        <v>1071797.3481259174</v>
      </c>
      <c r="M480" s="76">
        <f t="shared" si="597"/>
        <v>1086422.432709421</v>
      </c>
      <c r="N480" s="76">
        <f t="shared" si="597"/>
        <v>1110073.7011797596</v>
      </c>
      <c r="O480" s="76">
        <f t="shared" si="597"/>
        <v>573385.16298026592</v>
      </c>
      <c r="P480" s="390">
        <f t="shared" si="597"/>
        <v>884328.76446741074</v>
      </c>
      <c r="Q480" s="76">
        <f t="shared" si="597"/>
        <v>779675.89308979083</v>
      </c>
      <c r="R480" s="76">
        <f t="shared" si="597"/>
        <v>801876.1035057588</v>
      </c>
      <c r="S480" s="76">
        <f t="shared" si="597"/>
        <v>828179.73302103393</v>
      </c>
      <c r="T480" s="76">
        <f t="shared" si="597"/>
        <v>883020.62100685854</v>
      </c>
      <c r="U480" s="76">
        <f t="shared" si="597"/>
        <v>964580.59541393211</v>
      </c>
      <c r="V480" s="76">
        <f t="shared" si="597"/>
        <v>1086318.8832577127</v>
      </c>
      <c r="W480" s="76">
        <f t="shared" si="597"/>
        <v>1087873.7352365172</v>
      </c>
      <c r="X480" s="76">
        <f t="shared" si="597"/>
        <v>932797.01102271629</v>
      </c>
      <c r="Y480" s="76">
        <f t="shared" si="597"/>
        <v>854698.51742007001</v>
      </c>
      <c r="Z480" s="76">
        <f t="shared" si="597"/>
        <v>942568.28284328757</v>
      </c>
      <c r="AA480" s="76">
        <f t="shared" si="597"/>
        <v>1056128.5615503611</v>
      </c>
      <c r="AB480" s="76">
        <f t="shared" ref="AB480" si="598">AB461-AB473</f>
        <v>1052823.5898041418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973135.27151586302</v>
      </c>
      <c r="L481" s="76">
        <f t="shared" ref="L481:AA481" si="600">MIN(L480,L476)</f>
        <v>1071797.3481259174</v>
      </c>
      <c r="M481" s="76">
        <f t="shared" si="600"/>
        <v>1086422.432709421</v>
      </c>
      <c r="N481" s="76">
        <f t="shared" si="600"/>
        <v>1110073.7011797596</v>
      </c>
      <c r="O481" s="76">
        <f t="shared" si="600"/>
        <v>573385.16298026592</v>
      </c>
      <c r="P481" s="390">
        <f t="shared" si="600"/>
        <v>884328.76446741074</v>
      </c>
      <c r="Q481" s="76">
        <f t="shared" si="600"/>
        <v>779675.89308979083</v>
      </c>
      <c r="R481" s="76">
        <f t="shared" si="600"/>
        <v>801876.1035057588</v>
      </c>
      <c r="S481" s="76">
        <f t="shared" si="600"/>
        <v>828179.73302103393</v>
      </c>
      <c r="T481" s="76">
        <f t="shared" si="600"/>
        <v>883020.62100685854</v>
      </c>
      <c r="U481" s="76">
        <f t="shared" si="600"/>
        <v>964580.59541393211</v>
      </c>
      <c r="V481" s="76">
        <f t="shared" si="600"/>
        <v>1086318.8832577127</v>
      </c>
      <c r="W481" s="76">
        <f t="shared" si="600"/>
        <v>1087873.7352365172</v>
      </c>
      <c r="X481" s="76">
        <f t="shared" si="600"/>
        <v>932797.01102271629</v>
      </c>
      <c r="Y481" s="76">
        <f t="shared" si="600"/>
        <v>854698.51742007001</v>
      </c>
      <c r="Z481" s="76">
        <f t="shared" si="600"/>
        <v>942568.28284328757</v>
      </c>
      <c r="AA481" s="76">
        <f t="shared" si="600"/>
        <v>1056128.5615503611</v>
      </c>
      <c r="AB481" s="76">
        <f t="shared" ref="AB481" si="601">MIN(AB480,AB476)</f>
        <v>1052823.5898041418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0</v>
      </c>
      <c r="R482" s="76">
        <f t="shared" si="603"/>
        <v>0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0</v>
      </c>
      <c r="W482" s="76">
        <f t="shared" si="603"/>
        <v>0</v>
      </c>
      <c r="X482" s="76">
        <f t="shared" si="603"/>
        <v>0</v>
      </c>
      <c r="Y482" s="76">
        <f t="shared" si="603"/>
        <v>0</v>
      </c>
      <c r="Z482" s="76">
        <f t="shared" si="603"/>
        <v>0</v>
      </c>
      <c r="AA482" s="76">
        <f t="shared" si="603"/>
        <v>0</v>
      </c>
      <c r="AB482" s="76">
        <f t="shared" ref="AB482" si="604">MIN(AB480-AB481,AB477)</f>
        <v>0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1604643.4604324833</v>
      </c>
      <c r="L486" s="76">
        <f t="shared" ref="L486:AA486" si="609">L470+L481</f>
        <v>1689115.067378791</v>
      </c>
      <c r="M486" s="76">
        <f t="shared" si="609"/>
        <v>1670662.2610898619</v>
      </c>
      <c r="N486" s="76">
        <f t="shared" si="609"/>
        <v>1676238.2769421898</v>
      </c>
      <c r="O486" s="76">
        <f t="shared" si="609"/>
        <v>1177872.659089617</v>
      </c>
      <c r="P486" s="390">
        <f t="shared" si="609"/>
        <v>1589906.43185255</v>
      </c>
      <c r="Q486" s="76">
        <f t="shared" si="609"/>
        <v>1309181.3411593647</v>
      </c>
      <c r="R486" s="76">
        <f t="shared" si="609"/>
        <v>1328875.4455923892</v>
      </c>
      <c r="S486" s="76">
        <f t="shared" si="609"/>
        <v>1315033.4386203282</v>
      </c>
      <c r="T486" s="76">
        <f t="shared" si="609"/>
        <v>1403672.0682574108</v>
      </c>
      <c r="U486" s="76">
        <f t="shared" si="609"/>
        <v>1488269.2381828022</v>
      </c>
      <c r="V486" s="76">
        <f t="shared" si="609"/>
        <v>1624743.8920308906</v>
      </c>
      <c r="W486" s="76">
        <f t="shared" si="609"/>
        <v>1729367.6923230658</v>
      </c>
      <c r="X486" s="76">
        <f t="shared" si="609"/>
        <v>1733913.8232899993</v>
      </c>
      <c r="Y486" s="76">
        <f t="shared" si="609"/>
        <v>1514981.1287045754</v>
      </c>
      <c r="Z486" s="76">
        <f t="shared" si="609"/>
        <v>1554167.4179496737</v>
      </c>
      <c r="AA486" s="76">
        <f t="shared" si="609"/>
        <v>1656528.2478639255</v>
      </c>
      <c r="AB486" s="76">
        <f t="shared" ref="AB486" si="610">AB470+AB481</f>
        <v>1811214.317200765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692457.59458788286</v>
      </c>
      <c r="L487" s="76">
        <f t="shared" ref="L487:AA487" si="612">L471+L482</f>
        <v>671011.47977630899</v>
      </c>
      <c r="M487" s="76">
        <f t="shared" si="612"/>
        <v>637782.06699547509</v>
      </c>
      <c r="N487" s="76">
        <f t="shared" si="612"/>
        <v>623332.80223427853</v>
      </c>
      <c r="O487" s="76">
        <f t="shared" si="612"/>
        <v>671363.30489365116</v>
      </c>
      <c r="P487" s="390">
        <f t="shared" si="612"/>
        <v>797756.89991663909</v>
      </c>
      <c r="Q487" s="76">
        <f t="shared" si="612"/>
        <v>609666.95571851486</v>
      </c>
      <c r="R487" s="76">
        <f t="shared" si="612"/>
        <v>623794.01594672352</v>
      </c>
      <c r="S487" s="76">
        <f t="shared" si="612"/>
        <v>598020.99471291469</v>
      </c>
      <c r="T487" s="76">
        <f t="shared" si="612"/>
        <v>633668.74796258355</v>
      </c>
      <c r="U487" s="76">
        <f t="shared" si="612"/>
        <v>631570.9952291412</v>
      </c>
      <c r="V487" s="76">
        <f t="shared" si="612"/>
        <v>655300.39911106904</v>
      </c>
      <c r="W487" s="76">
        <f t="shared" si="612"/>
        <v>800059.16713901574</v>
      </c>
      <c r="X487" s="76">
        <f t="shared" si="612"/>
        <v>1008475.5185223172</v>
      </c>
      <c r="Y487" s="76">
        <f t="shared" si="612"/>
        <v>839029.6076998323</v>
      </c>
      <c r="Z487" s="76">
        <f t="shared" si="612"/>
        <v>784498.65137773938</v>
      </c>
      <c r="AA487" s="76">
        <f t="shared" si="612"/>
        <v>773022.91563187563</v>
      </c>
      <c r="AB487" s="76">
        <f t="shared" ref="AB487" si="613">AB471+AB482</f>
        <v>980102.50484380173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946683.18336584442</v>
      </c>
      <c r="L488" s="76">
        <f t="shared" ref="L488:AA488" si="614">L472+L483</f>
        <v>1212531.2799312898</v>
      </c>
      <c r="M488" s="76">
        <f t="shared" si="614"/>
        <v>1312963.780946065</v>
      </c>
      <c r="N488" s="76">
        <f t="shared" si="614"/>
        <v>1400674.591422729</v>
      </c>
      <c r="O488" s="76">
        <f t="shared" si="614"/>
        <v>62047.912617617403</v>
      </c>
      <c r="P488" s="390">
        <f t="shared" si="614"/>
        <v>560099.21645551245</v>
      </c>
      <c r="Q488" s="76">
        <f t="shared" si="614"/>
        <v>680071.34675475594</v>
      </c>
      <c r="R488" s="76">
        <f t="shared" si="614"/>
        <v>720250.8834800825</v>
      </c>
      <c r="S488" s="76">
        <f t="shared" si="614"/>
        <v>847544.67673686938</v>
      </c>
      <c r="T488" s="76">
        <f t="shared" si="614"/>
        <v>906061.25380286749</v>
      </c>
      <c r="U488" s="76">
        <f t="shared" si="614"/>
        <v>1095428.4179678296</v>
      </c>
      <c r="V488" s="76">
        <f t="shared" si="614"/>
        <v>1341018.6530504148</v>
      </c>
      <c r="W488" s="76">
        <f t="shared" si="614"/>
        <v>1096818.9246596415</v>
      </c>
      <c r="X488" s="76">
        <f t="shared" si="614"/>
        <v>366934.02826340374</v>
      </c>
      <c r="Y488" s="76">
        <f t="shared" si="614"/>
        <v>494984.32166249241</v>
      </c>
      <c r="Z488" s="76">
        <f t="shared" si="614"/>
        <v>803228.20681687724</v>
      </c>
      <c r="AA488" s="76">
        <f t="shared" si="614"/>
        <v>1090877.3750054017</v>
      </c>
      <c r="AB488" s="76">
        <f t="shared" ref="AB488" si="615">AB472+AB483</f>
        <v>718095.14396924002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10613501.129195301</v>
      </c>
      <c r="L492" s="76">
        <f t="shared" ref="L492:AA492" si="617">L419</f>
        <v>9000624.9751413148</v>
      </c>
      <c r="M492" s="76">
        <f t="shared" si="617"/>
        <v>8553918.1607081238</v>
      </c>
      <c r="N492" s="76">
        <f t="shared" si="617"/>
        <v>8572622.9891343657</v>
      </c>
      <c r="O492" s="76">
        <f t="shared" si="617"/>
        <v>10549948.14459493</v>
      </c>
      <c r="P492" s="390">
        <f t="shared" si="617"/>
        <v>11680156.506905559</v>
      </c>
      <c r="Q492" s="76">
        <f t="shared" si="617"/>
        <v>9052101.8546266034</v>
      </c>
      <c r="R492" s="76">
        <f t="shared" si="617"/>
        <v>9104395.4021550436</v>
      </c>
      <c r="S492" s="76">
        <f t="shared" si="617"/>
        <v>9318801.9216722362</v>
      </c>
      <c r="T492" s="76">
        <f t="shared" si="617"/>
        <v>9787768.8863085508</v>
      </c>
      <c r="U492" s="76">
        <f t="shared" si="617"/>
        <v>10414212.99101671</v>
      </c>
      <c r="V492" s="76">
        <f t="shared" si="617"/>
        <v>10931727.187275331</v>
      </c>
      <c r="W492" s="76">
        <f t="shared" si="617"/>
        <v>11176213.2359372</v>
      </c>
      <c r="X492" s="76">
        <f t="shared" si="617"/>
        <v>11503062.979854887</v>
      </c>
      <c r="Y492" s="76">
        <f t="shared" si="617"/>
        <v>11891679.530201443</v>
      </c>
      <c r="Z492" s="76">
        <f t="shared" si="617"/>
        <v>12205375.053539841</v>
      </c>
      <c r="AA492" s="76">
        <f t="shared" si="617"/>
        <v>12698374.807740726</v>
      </c>
      <c r="AB492" s="76">
        <f t="shared" ref="AB492" si="618">AB419</f>
        <v>13543802.060403625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24423228.747343764</v>
      </c>
      <c r="M493" s="76">
        <f t="shared" si="620"/>
        <v>29107794.025588654</v>
      </c>
      <c r="N493" s="76">
        <f t="shared" si="620"/>
        <v>35128169.16234833</v>
      </c>
      <c r="O493" s="76">
        <f t="shared" si="620"/>
        <v>40207318.529276632</v>
      </c>
      <c r="P493" s="390">
        <f t="shared" si="620"/>
        <v>46916036.84574797</v>
      </c>
      <c r="Q493" s="76">
        <f t="shared" si="620"/>
        <v>53031564.563954666</v>
      </c>
      <c r="R493" s="76">
        <f t="shared" si="620"/>
        <v>59189401.310376942</v>
      </c>
      <c r="S493" s="76">
        <f t="shared" si="620"/>
        <v>65598879.253014885</v>
      </c>
      <c r="T493" s="76">
        <f t="shared" si="620"/>
        <v>71410814.09453088</v>
      </c>
      <c r="U493" s="76">
        <f t="shared" si="620"/>
        <v>77233403.867017433</v>
      </c>
      <c r="V493" s="76">
        <f t="shared" si="620"/>
        <v>82443126.236824259</v>
      </c>
      <c r="W493" s="76">
        <f t="shared" si="620"/>
        <v>88016836.633906871</v>
      </c>
      <c r="X493" s="76">
        <f t="shared" si="620"/>
        <v>96183374.23014158</v>
      </c>
      <c r="Y493" s="76">
        <f t="shared" si="620"/>
        <v>104007212.52607229</v>
      </c>
      <c r="Z493" s="76">
        <f t="shared" si="620"/>
        <v>112529457.09906602</v>
      </c>
      <c r="AA493" s="76">
        <f t="shared" si="620"/>
        <v>121801336.36267617</v>
      </c>
      <c r="AB493" s="76">
        <f t="shared" ref="AB493" si="621">SUM(AB494:AB496)</f>
        <v>131942703.6329481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4869155.6337981708</v>
      </c>
      <c r="M494" s="76">
        <f t="shared" si="623"/>
        <v>5662219.6833630726</v>
      </c>
      <c r="N494" s="76">
        <f t="shared" si="623"/>
        <v>6595667.494072522</v>
      </c>
      <c r="O494" s="76">
        <f t="shared" si="623"/>
        <v>7477874.5232276749</v>
      </c>
      <c r="P494" s="390">
        <f t="shared" si="623"/>
        <v>8268736.2484422401</v>
      </c>
      <c r="Q494" s="76">
        <f t="shared" si="623"/>
        <v>9000309.0075400937</v>
      </c>
      <c r="R494" s="76">
        <f t="shared" si="623"/>
        <v>9558668.3768523913</v>
      </c>
      <c r="S494" s="76">
        <f t="shared" si="623"/>
        <v>10054962.275979746</v>
      </c>
      <c r="T494" s="76">
        <f t="shared" si="623"/>
        <v>10873111.107362822</v>
      </c>
      <c r="U494" s="76">
        <f t="shared" si="623"/>
        <v>11867900.529558428</v>
      </c>
      <c r="V494" s="76">
        <f t="shared" si="623"/>
        <v>12831129.423027202</v>
      </c>
      <c r="W494" s="76">
        <f t="shared" si="623"/>
        <v>13768418.297994953</v>
      </c>
      <c r="X494" s="76">
        <f t="shared" si="623"/>
        <v>14566176.788732955</v>
      </c>
      <c r="Y494" s="76">
        <f t="shared" si="623"/>
        <v>15269655.286246859</v>
      </c>
      <c r="Z494" s="76">
        <f t="shared" si="623"/>
        <v>16015178.920752632</v>
      </c>
      <c r="AA494" s="76">
        <f t="shared" si="623"/>
        <v>16915197.043417148</v>
      </c>
      <c r="AB494" s="76">
        <f t="shared" ref="AB494" si="624">AB26</f>
        <v>17870255.446851302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15768774.698941534</v>
      </c>
      <c r="M495" s="76">
        <f t="shared" si="626"/>
        <v>18415814.996933963</v>
      </c>
      <c r="N495" s="76">
        <f t="shared" si="626"/>
        <v>21635110.983253606</v>
      </c>
      <c r="O495" s="76">
        <f t="shared" si="626"/>
        <v>24744092.835211098</v>
      </c>
      <c r="P495" s="390">
        <f t="shared" si="626"/>
        <v>27854025.369932514</v>
      </c>
      <c r="Q495" s="76">
        <f t="shared" si="626"/>
        <v>30874698.74476365</v>
      </c>
      <c r="R495" s="76">
        <f t="shared" si="626"/>
        <v>33709445.645283498</v>
      </c>
      <c r="S495" s="76">
        <f t="shared" si="626"/>
        <v>36797768.368991852</v>
      </c>
      <c r="T495" s="76">
        <f t="shared" si="626"/>
        <v>39426853.507300816</v>
      </c>
      <c r="U495" s="76">
        <f t="shared" si="626"/>
        <v>42642828.499143742</v>
      </c>
      <c r="V495" s="76">
        <f t="shared" si="626"/>
        <v>46526799.468860582</v>
      </c>
      <c r="W495" s="76">
        <f t="shared" si="626"/>
        <v>51160722.917346433</v>
      </c>
      <c r="X495" s="76">
        <f t="shared" si="626"/>
        <v>54630877.356148399</v>
      </c>
      <c r="Y495" s="76">
        <f t="shared" si="626"/>
        <v>57809570.652577803</v>
      </c>
      <c r="Z495" s="76">
        <f t="shared" si="626"/>
        <v>61204058.043247804</v>
      </c>
      <c r="AA495" s="76">
        <f t="shared" si="626"/>
        <v>64813197.233834945</v>
      </c>
      <c r="AB495" s="76">
        <f t="shared" ref="AB495" si="627">AB12</f>
        <v>68652302.306981429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3785298.4146040604</v>
      </c>
      <c r="M496" s="76">
        <f t="shared" si="629"/>
        <v>5029759.3452916201</v>
      </c>
      <c r="N496" s="76">
        <f t="shared" si="629"/>
        <v>6897390.6850222033</v>
      </c>
      <c r="O496" s="76">
        <f t="shared" si="629"/>
        <v>7985351.170837855</v>
      </c>
      <c r="P496" s="390">
        <f t="shared" si="629"/>
        <v>10793275.227373218</v>
      </c>
      <c r="Q496" s="76">
        <f t="shared" si="629"/>
        <v>13156556.811650928</v>
      </c>
      <c r="R496" s="76">
        <f t="shared" si="629"/>
        <v>15921287.288241049</v>
      </c>
      <c r="S496" s="76">
        <f t="shared" si="629"/>
        <v>18746148.608043291</v>
      </c>
      <c r="T496" s="76">
        <f t="shared" si="629"/>
        <v>21110849.479867246</v>
      </c>
      <c r="U496" s="76">
        <f t="shared" si="629"/>
        <v>22722674.838315267</v>
      </c>
      <c r="V496" s="76">
        <f t="shared" si="629"/>
        <v>23085197.344936471</v>
      </c>
      <c r="W496" s="76">
        <f t="shared" si="629"/>
        <v>23087695.418565486</v>
      </c>
      <c r="X496" s="76">
        <f t="shared" si="629"/>
        <v>26986320.085260224</v>
      </c>
      <c r="Y496" s="76">
        <f t="shared" si="629"/>
        <v>30927986.587247647</v>
      </c>
      <c r="Z496" s="76">
        <f t="shared" si="629"/>
        <v>35310220.135065593</v>
      </c>
      <c r="AA496" s="76">
        <f t="shared" si="629"/>
        <v>40072942.08542408</v>
      </c>
      <c r="AB496" s="76">
        <f t="shared" ref="AB496" si="630">AB101</f>
        <v>45420145.879115373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0.49884832294221759</v>
      </c>
      <c r="L499" s="76">
        <f t="shared" ref="L499:AA499" si="635">L492/L493</f>
        <v>0.36852723561868167</v>
      </c>
      <c r="M499" s="76">
        <f t="shared" si="635"/>
        <v>0.29387036864382016</v>
      </c>
      <c r="N499" s="76">
        <f t="shared" si="635"/>
        <v>0.24403842254104208</v>
      </c>
      <c r="O499" s="76">
        <f t="shared" si="635"/>
        <v>0.26238875235892867</v>
      </c>
      <c r="P499" s="390">
        <f t="shared" si="635"/>
        <v>0.24895872056090218</v>
      </c>
      <c r="Q499" s="76">
        <f t="shared" si="635"/>
        <v>0.17069271723465762</v>
      </c>
      <c r="R499" s="76">
        <f t="shared" si="635"/>
        <v>0.15381800120622074</v>
      </c>
      <c r="S499" s="76">
        <f t="shared" si="635"/>
        <v>0.14205733432928963</v>
      </c>
      <c r="T499" s="76">
        <f t="shared" si="635"/>
        <v>0.13706283859685287</v>
      </c>
      <c r="U499" s="76">
        <f t="shared" si="635"/>
        <v>0.13484078740007607</v>
      </c>
      <c r="V499" s="76">
        <f t="shared" si="635"/>
        <v>0.13259719380210183</v>
      </c>
      <c r="W499" s="76">
        <f t="shared" si="635"/>
        <v>0.12697812899619446</v>
      </c>
      <c r="X499" s="76">
        <f t="shared" si="635"/>
        <v>0.11959512828413646</v>
      </c>
      <c r="Y499" s="76">
        <f t="shared" si="635"/>
        <v>0.11433514312500648</v>
      </c>
      <c r="Z499" s="76">
        <f t="shared" si="635"/>
        <v>0.10846382243535363</v>
      </c>
      <c r="AA499" s="76">
        <f t="shared" si="635"/>
        <v>0.10425480694177272</v>
      </c>
      <c r="AB499" s="76">
        <f t="shared" ref="AB499" si="636">AB492/AB493</f>
        <v>0.10264911728716108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1573909.4641893553</v>
      </c>
      <c r="L501" s="76">
        <f t="shared" ref="L501:AA501" si="638">L494*L$498*L$499</f>
        <v>1345812.3491405773</v>
      </c>
      <c r="M501" s="76">
        <f t="shared" si="638"/>
        <v>1247968.9392691506</v>
      </c>
      <c r="N501" s="76">
        <f t="shared" si="638"/>
        <v>1207197.2181440147</v>
      </c>
      <c r="O501" s="76">
        <f t="shared" si="638"/>
        <v>1471582.6248347459</v>
      </c>
      <c r="P501" s="390">
        <f t="shared" si="638"/>
        <v>1543930.4978008007</v>
      </c>
      <c r="Q501" s="76">
        <f t="shared" si="638"/>
        <v>1152215.4003364374</v>
      </c>
      <c r="R501" s="76">
        <f t="shared" si="638"/>
        <v>1102721.447940409</v>
      </c>
      <c r="S501" s="76">
        <f t="shared" si="638"/>
        <v>1071285.8532804374</v>
      </c>
      <c r="T501" s="76">
        <f t="shared" si="638"/>
        <v>1117724.604565589</v>
      </c>
      <c r="U501" s="76">
        <f t="shared" si="638"/>
        <v>1200207.7891435786</v>
      </c>
      <c r="V501" s="76">
        <f t="shared" si="638"/>
        <v>1276028.8161037418</v>
      </c>
      <c r="W501" s="76">
        <f t="shared" si="638"/>
        <v>1311215.9960372753</v>
      </c>
      <c r="X501" s="76">
        <f t="shared" si="638"/>
        <v>1306532.8362434465</v>
      </c>
      <c r="Y501" s="76">
        <f t="shared" si="638"/>
        <v>1309393.6669669098</v>
      </c>
      <c r="Z501" s="76">
        <f t="shared" si="638"/>
        <v>1302800.642048199</v>
      </c>
      <c r="AA501" s="76">
        <f t="shared" si="638"/>
        <v>1322617.9516076245</v>
      </c>
      <c r="AB501" s="76">
        <f t="shared" ref="AB501" si="639">AB494*AB$498*AB$499</f>
        <v>1375774.4604865264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5141821.8775583254</v>
      </c>
      <c r="L502" s="76">
        <f t="shared" ref="L502:AA502" si="641">L495*L$498*L$499</f>
        <v>4358417.2116710497</v>
      </c>
      <c r="M502" s="76">
        <f t="shared" si="641"/>
        <v>4058896.7565190312</v>
      </c>
      <c r="N502" s="76">
        <f t="shared" si="641"/>
        <v>3959848.7668901877</v>
      </c>
      <c r="O502" s="76">
        <f t="shared" si="641"/>
        <v>4869428.7354634097</v>
      </c>
      <c r="P502" s="390">
        <f t="shared" si="641"/>
        <v>5200876.888926981</v>
      </c>
      <c r="Q502" s="76">
        <f t="shared" si="641"/>
        <v>3952564.6669088854</v>
      </c>
      <c r="R502" s="76">
        <f t="shared" si="641"/>
        <v>3888839.6631954378</v>
      </c>
      <c r="S502" s="76">
        <f t="shared" si="641"/>
        <v>3920544.6628242256</v>
      </c>
      <c r="T502" s="76">
        <f t="shared" si="641"/>
        <v>4052967.3439897005</v>
      </c>
      <c r="U502" s="76">
        <f t="shared" si="641"/>
        <v>4312494.4288432095</v>
      </c>
      <c r="V502" s="76">
        <f t="shared" si="641"/>
        <v>4626992.2846230268</v>
      </c>
      <c r="W502" s="76">
        <f t="shared" si="641"/>
        <v>4872219.6556030335</v>
      </c>
      <c r="X502" s="76">
        <f t="shared" si="641"/>
        <v>4900190.0892626205</v>
      </c>
      <c r="Y502" s="76">
        <f t="shared" si="641"/>
        <v>4957249.1509182425</v>
      </c>
      <c r="Z502" s="76">
        <f t="shared" si="641"/>
        <v>4978819.5629444299</v>
      </c>
      <c r="AA502" s="76">
        <f t="shared" si="641"/>
        <v>5067815.5236693751</v>
      </c>
      <c r="AB502" s="76">
        <f t="shared" ref="AB502" si="642">AB495*AB$498*AB$499</f>
        <v>5285323.673657232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1244394.5051487945</v>
      </c>
      <c r="L503" s="76">
        <f t="shared" ref="L503:AA503" si="643">L496*L$498*L$499</f>
        <v>1046239.1705443596</v>
      </c>
      <c r="M503" s="76">
        <f t="shared" si="643"/>
        <v>1108572.924742911</v>
      </c>
      <c r="N503" s="76">
        <f t="shared" si="643"/>
        <v>1262421.256816572</v>
      </c>
      <c r="O503" s="76">
        <f t="shared" si="643"/>
        <v>1571449.7481480411</v>
      </c>
      <c r="P503" s="390">
        <f t="shared" si="643"/>
        <v>2015309.9934513876</v>
      </c>
      <c r="Q503" s="76">
        <f t="shared" si="643"/>
        <v>1684296.3237246303</v>
      </c>
      <c r="R503" s="76">
        <f t="shared" si="643"/>
        <v>1836735.4404804364</v>
      </c>
      <c r="S503" s="76">
        <f t="shared" si="643"/>
        <v>1997270.9251495148</v>
      </c>
      <c r="T503" s="76">
        <f t="shared" si="643"/>
        <v>2170134.7161761248</v>
      </c>
      <c r="U503" s="76">
        <f t="shared" si="643"/>
        <v>2297957.5252757454</v>
      </c>
      <c r="V503" s="76">
        <f t="shared" si="643"/>
        <v>2295774.2897297307</v>
      </c>
      <c r="W503" s="76">
        <f t="shared" si="643"/>
        <v>2198724.2753125923</v>
      </c>
      <c r="X503" s="76">
        <f t="shared" si="643"/>
        <v>2420574.3093850985</v>
      </c>
      <c r="Y503" s="76">
        <f t="shared" si="643"/>
        <v>2652116.8297659303</v>
      </c>
      <c r="Z503" s="76">
        <f t="shared" si="643"/>
        <v>2872411.0851622522</v>
      </c>
      <c r="AA503" s="76">
        <f t="shared" si="643"/>
        <v>3133347.630528545</v>
      </c>
      <c r="AB503" s="76">
        <f t="shared" ref="AB503" si="644">AB496*AB$498*AB$499</f>
        <v>3496753.4111589603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7960125.8468964752</v>
      </c>
      <c r="L504" s="76">
        <f t="shared" ref="L504:AA504" si="646">SUM(L501:L503)</f>
        <v>6750468.7313559866</v>
      </c>
      <c r="M504" s="76">
        <f t="shared" si="646"/>
        <v>6415438.6205310933</v>
      </c>
      <c r="N504" s="76">
        <f t="shared" si="646"/>
        <v>6429467.2418507747</v>
      </c>
      <c r="O504" s="76">
        <f t="shared" si="646"/>
        <v>7912461.1084461967</v>
      </c>
      <c r="P504" s="390">
        <f t="shared" si="646"/>
        <v>8760117.3801791705</v>
      </c>
      <c r="Q504" s="76">
        <f t="shared" si="646"/>
        <v>6789076.3909699535</v>
      </c>
      <c r="R504" s="76">
        <f t="shared" si="646"/>
        <v>6828296.5516162831</v>
      </c>
      <c r="S504" s="76">
        <f t="shared" si="646"/>
        <v>6989101.4412541781</v>
      </c>
      <c r="T504" s="76">
        <f t="shared" si="646"/>
        <v>7340826.664731415</v>
      </c>
      <c r="U504" s="76">
        <f t="shared" si="646"/>
        <v>7810659.743262534</v>
      </c>
      <c r="V504" s="76">
        <f t="shared" si="646"/>
        <v>8198795.3904564995</v>
      </c>
      <c r="W504" s="76">
        <f t="shared" si="646"/>
        <v>8382159.9269529013</v>
      </c>
      <c r="X504" s="76">
        <f t="shared" si="646"/>
        <v>8627297.234891165</v>
      </c>
      <c r="Y504" s="76">
        <f t="shared" si="646"/>
        <v>8918759.6476510819</v>
      </c>
      <c r="Z504" s="76">
        <f t="shared" si="646"/>
        <v>9154031.2901548818</v>
      </c>
      <c r="AA504" s="76">
        <f t="shared" si="646"/>
        <v>9523781.1058055442</v>
      </c>
      <c r="AB504" s="76">
        <f t="shared" ref="AB504" si="647">SUM(AB501:AB503)</f>
        <v>10157851.545302719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13315882.59309718</v>
      </c>
      <c r="L506" s="76">
        <f t="shared" ref="L506:AA506" si="649">SUM(L507:L509)</f>
        <v>17672760.01598778</v>
      </c>
      <c r="M506" s="76">
        <f t="shared" si="649"/>
        <v>22692355.405057564</v>
      </c>
      <c r="N506" s="76">
        <f t="shared" si="649"/>
        <v>28698701.920497559</v>
      </c>
      <c r="O506" s="76">
        <f t="shared" si="649"/>
        <v>32294857.420830432</v>
      </c>
      <c r="P506" s="390">
        <f t="shared" si="649"/>
        <v>38155919.465568803</v>
      </c>
      <c r="Q506" s="76">
        <f t="shared" si="649"/>
        <v>46242488.172984719</v>
      </c>
      <c r="R506" s="76">
        <f t="shared" si="649"/>
        <v>52361104.758760653</v>
      </c>
      <c r="S506" s="76">
        <f t="shared" si="649"/>
        <v>58609777.811760709</v>
      </c>
      <c r="T506" s="76">
        <f t="shared" si="649"/>
        <v>64069987.429799467</v>
      </c>
      <c r="U506" s="76">
        <f t="shared" si="649"/>
        <v>69422744.123754904</v>
      </c>
      <c r="V506" s="76">
        <f t="shared" si="649"/>
        <v>74244330.846367761</v>
      </c>
      <c r="W506" s="76">
        <f t="shared" si="649"/>
        <v>79634676.706953973</v>
      </c>
      <c r="X506" s="76">
        <f t="shared" si="649"/>
        <v>87556076.995250419</v>
      </c>
      <c r="Y506" s="76">
        <f t="shared" si="649"/>
        <v>95088452.878421217</v>
      </c>
      <c r="Z506" s="76">
        <f t="shared" si="649"/>
        <v>103375425.80891114</v>
      </c>
      <c r="AA506" s="76">
        <f t="shared" si="649"/>
        <v>112277555.25687063</v>
      </c>
      <c r="AB506" s="76">
        <f t="shared" ref="AB506" si="650">SUM(AB507:AB509)</f>
        <v>121784852.08764538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2632872.148055438</v>
      </c>
      <c r="L507" s="76">
        <f t="shared" ref="L507:AA507" si="652">L494-L501</f>
        <v>3523343.2846575938</v>
      </c>
      <c r="M507" s="76">
        <f t="shared" si="652"/>
        <v>4414250.744093922</v>
      </c>
      <c r="N507" s="76">
        <f t="shared" si="652"/>
        <v>5388470.2759285076</v>
      </c>
      <c r="O507" s="76">
        <f t="shared" si="652"/>
        <v>6006291.8983929288</v>
      </c>
      <c r="P507" s="390">
        <f t="shared" si="652"/>
        <v>6724805.7506414391</v>
      </c>
      <c r="Q507" s="76">
        <f t="shared" si="652"/>
        <v>7848093.6072036568</v>
      </c>
      <c r="R507" s="76">
        <f t="shared" si="652"/>
        <v>8455946.9289119821</v>
      </c>
      <c r="S507" s="76">
        <f t="shared" si="652"/>
        <v>8983676.422699308</v>
      </c>
      <c r="T507" s="76">
        <f t="shared" si="652"/>
        <v>9755386.5027972329</v>
      </c>
      <c r="U507" s="76">
        <f t="shared" si="652"/>
        <v>10667692.740414849</v>
      </c>
      <c r="V507" s="76">
        <f t="shared" si="652"/>
        <v>11555100.606923461</v>
      </c>
      <c r="W507" s="76">
        <f t="shared" si="652"/>
        <v>12457202.301957678</v>
      </c>
      <c r="X507" s="76">
        <f t="shared" si="652"/>
        <v>13259643.952489508</v>
      </c>
      <c r="Y507" s="76">
        <f t="shared" si="652"/>
        <v>13960261.619279949</v>
      </c>
      <c r="Z507" s="76">
        <f t="shared" si="652"/>
        <v>14712378.278704433</v>
      </c>
      <c r="AA507" s="76">
        <f t="shared" si="652"/>
        <v>15592579.091809524</v>
      </c>
      <c r="AB507" s="76">
        <f t="shared" ref="AB507" si="653">AB494-AB501</f>
        <v>16494480.986364776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8601358.5404406264</v>
      </c>
      <c r="L508" s="76">
        <f t="shared" ref="L508:AA508" si="655">L495-L502</f>
        <v>11410357.487270486</v>
      </c>
      <c r="M508" s="76">
        <f t="shared" si="655"/>
        <v>14356918.240414932</v>
      </c>
      <c r="N508" s="76">
        <f t="shared" si="655"/>
        <v>17675262.216363419</v>
      </c>
      <c r="O508" s="76">
        <f t="shared" si="655"/>
        <v>19874664.099747688</v>
      </c>
      <c r="P508" s="390">
        <f t="shared" si="655"/>
        <v>22653148.481005535</v>
      </c>
      <c r="Q508" s="76">
        <f t="shared" si="655"/>
        <v>26922134.077854764</v>
      </c>
      <c r="R508" s="76">
        <f t="shared" si="655"/>
        <v>29820605.982088059</v>
      </c>
      <c r="S508" s="76">
        <f t="shared" si="655"/>
        <v>32877223.706167627</v>
      </c>
      <c r="T508" s="76">
        <f t="shared" si="655"/>
        <v>35373886.163311116</v>
      </c>
      <c r="U508" s="76">
        <f t="shared" si="655"/>
        <v>38330334.070300534</v>
      </c>
      <c r="V508" s="76">
        <f t="shared" si="655"/>
        <v>41899807.184237555</v>
      </c>
      <c r="W508" s="76">
        <f t="shared" si="655"/>
        <v>46288503.261743397</v>
      </c>
      <c r="X508" s="76">
        <f t="shared" si="655"/>
        <v>49730687.26688578</v>
      </c>
      <c r="Y508" s="76">
        <f t="shared" si="655"/>
        <v>52852321.501659557</v>
      </c>
      <c r="Z508" s="76">
        <f t="shared" si="655"/>
        <v>56225238.480303377</v>
      </c>
      <c r="AA508" s="76">
        <f t="shared" si="655"/>
        <v>59745381.710165568</v>
      </c>
      <c r="AB508" s="76">
        <f t="shared" ref="AB508" si="656">AB495-AB502</f>
        <v>63366978.633324198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2081651.9046011148</v>
      </c>
      <c r="L509" s="76">
        <f t="shared" ref="L509:AA509" si="657">L496-L503</f>
        <v>2739059.2440597005</v>
      </c>
      <c r="M509" s="76">
        <f t="shared" si="657"/>
        <v>3921186.4205487091</v>
      </c>
      <c r="N509" s="76">
        <f t="shared" si="657"/>
        <v>5634969.4282056317</v>
      </c>
      <c r="O509" s="76">
        <f t="shared" si="657"/>
        <v>6413901.4226898141</v>
      </c>
      <c r="P509" s="390">
        <f t="shared" si="657"/>
        <v>8777965.2339218296</v>
      </c>
      <c r="Q509" s="76">
        <f t="shared" si="657"/>
        <v>11472260.487926297</v>
      </c>
      <c r="R509" s="76">
        <f t="shared" si="657"/>
        <v>14084551.847760612</v>
      </c>
      <c r="S509" s="76">
        <f t="shared" si="657"/>
        <v>16748877.682893775</v>
      </c>
      <c r="T509" s="76">
        <f t="shared" si="657"/>
        <v>18940714.76369112</v>
      </c>
      <c r="U509" s="76">
        <f t="shared" si="657"/>
        <v>20424717.313039523</v>
      </c>
      <c r="V509" s="76">
        <f t="shared" si="657"/>
        <v>20789423.055206742</v>
      </c>
      <c r="W509" s="76">
        <f t="shared" si="657"/>
        <v>20888971.143252894</v>
      </c>
      <c r="X509" s="76">
        <f t="shared" si="657"/>
        <v>24565745.775875125</v>
      </c>
      <c r="Y509" s="76">
        <f t="shared" si="657"/>
        <v>28275869.757481717</v>
      </c>
      <c r="Z509" s="76">
        <f t="shared" si="657"/>
        <v>32437809.049903341</v>
      </c>
      <c r="AA509" s="76">
        <f t="shared" si="657"/>
        <v>36939594.454895534</v>
      </c>
      <c r="AB509" s="76">
        <f t="shared" ref="AB509" si="658">AB496-AB503</f>
        <v>41923392.467956409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2653375.2822988257</v>
      </c>
      <c r="L511" s="76">
        <f t="shared" ref="L511:AA511" si="660">L492-L504</f>
        <v>2250156.2437853282</v>
      </c>
      <c r="M511" s="76">
        <f t="shared" si="660"/>
        <v>2138479.5401770305</v>
      </c>
      <c r="N511" s="76">
        <f t="shared" si="660"/>
        <v>2143155.747283591</v>
      </c>
      <c r="O511" s="76">
        <f t="shared" si="660"/>
        <v>2637487.0361487335</v>
      </c>
      <c r="P511" s="390">
        <f t="shared" si="660"/>
        <v>2920039.1267263889</v>
      </c>
      <c r="Q511" s="76">
        <f t="shared" si="660"/>
        <v>2263025.4636566499</v>
      </c>
      <c r="R511" s="76">
        <f t="shared" si="660"/>
        <v>2276098.8505387604</v>
      </c>
      <c r="S511" s="76">
        <f t="shared" si="660"/>
        <v>2329700.4804180581</v>
      </c>
      <c r="T511" s="76">
        <f t="shared" si="660"/>
        <v>2446942.2215771358</v>
      </c>
      <c r="U511" s="76">
        <f t="shared" si="660"/>
        <v>2603553.2477541761</v>
      </c>
      <c r="V511" s="76">
        <f t="shared" si="660"/>
        <v>2732931.7968188319</v>
      </c>
      <c r="W511" s="76">
        <f t="shared" si="660"/>
        <v>2794053.3089842992</v>
      </c>
      <c r="X511" s="76">
        <f t="shared" si="660"/>
        <v>2875765.7449637223</v>
      </c>
      <c r="Y511" s="76">
        <f t="shared" si="660"/>
        <v>2972919.8825503606</v>
      </c>
      <c r="Z511" s="76">
        <f t="shared" si="660"/>
        <v>3051343.7633849587</v>
      </c>
      <c r="AA511" s="76">
        <f t="shared" si="660"/>
        <v>3174593.7019351814</v>
      </c>
      <c r="AB511" s="76">
        <f t="shared" ref="AB511" si="661">AB492-AB504</f>
        <v>3385950.5151009057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2632872.148055438</v>
      </c>
      <c r="L512" s="76">
        <f t="shared" ref="L512:AA512" si="663">MIN(L511,L507)</f>
        <v>2250156.2437853282</v>
      </c>
      <c r="M512" s="76">
        <f t="shared" si="663"/>
        <v>2138479.5401770305</v>
      </c>
      <c r="N512" s="76">
        <f t="shared" si="663"/>
        <v>2143155.747283591</v>
      </c>
      <c r="O512" s="76">
        <f t="shared" si="663"/>
        <v>2637487.0361487335</v>
      </c>
      <c r="P512" s="390">
        <f t="shared" si="663"/>
        <v>2920039.1267263889</v>
      </c>
      <c r="Q512" s="76">
        <f t="shared" si="663"/>
        <v>2263025.4636566499</v>
      </c>
      <c r="R512" s="76">
        <f t="shared" si="663"/>
        <v>2276098.8505387604</v>
      </c>
      <c r="S512" s="76">
        <f t="shared" si="663"/>
        <v>2329700.4804180581</v>
      </c>
      <c r="T512" s="76">
        <f t="shared" si="663"/>
        <v>2446942.2215771358</v>
      </c>
      <c r="U512" s="76">
        <f t="shared" si="663"/>
        <v>2603553.2477541761</v>
      </c>
      <c r="V512" s="76">
        <f t="shared" si="663"/>
        <v>2732931.7968188319</v>
      </c>
      <c r="W512" s="76">
        <f t="shared" si="663"/>
        <v>2794053.3089842992</v>
      </c>
      <c r="X512" s="76">
        <f t="shared" si="663"/>
        <v>2875765.7449637223</v>
      </c>
      <c r="Y512" s="76">
        <f t="shared" si="663"/>
        <v>2972919.8825503606</v>
      </c>
      <c r="Z512" s="76">
        <f t="shared" si="663"/>
        <v>3051343.7633849587</v>
      </c>
      <c r="AA512" s="76">
        <f t="shared" si="663"/>
        <v>3174593.7019351814</v>
      </c>
      <c r="AB512" s="76">
        <f t="shared" ref="AB512" si="664">MIN(AB511,AB507)</f>
        <v>3385950.5151009057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20503.134243387729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0</v>
      </c>
      <c r="R513" s="76">
        <f t="shared" si="666"/>
        <v>0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0</v>
      </c>
      <c r="X513" s="76">
        <f t="shared" si="666"/>
        <v>0</v>
      </c>
      <c r="Y513" s="76">
        <f t="shared" si="666"/>
        <v>0</v>
      </c>
      <c r="Z513" s="76">
        <f t="shared" si="666"/>
        <v>0</v>
      </c>
      <c r="AA513" s="76">
        <f t="shared" si="666"/>
        <v>0</v>
      </c>
      <c r="AB513" s="76">
        <f t="shared" ref="AB513" si="667">MIN(AB511-AB512,AB508)</f>
        <v>0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0</v>
      </c>
      <c r="AB514" s="76">
        <f t="shared" ref="AB514" si="670">MIN(AB511-AB512-AB513,AB509)</f>
        <v>0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4206781.6122447932</v>
      </c>
      <c r="L517" s="76">
        <f t="shared" ref="L517:AA517" si="672">L501+L512</f>
        <v>3595968.5929259053</v>
      </c>
      <c r="M517" s="76">
        <f t="shared" si="672"/>
        <v>3386448.4794461811</v>
      </c>
      <c r="N517" s="76">
        <f t="shared" si="672"/>
        <v>3350352.9654276054</v>
      </c>
      <c r="O517" s="76">
        <f t="shared" si="672"/>
        <v>4109069.6609834796</v>
      </c>
      <c r="P517" s="390">
        <f t="shared" si="672"/>
        <v>4463969.6245271899</v>
      </c>
      <c r="Q517" s="76">
        <f t="shared" si="672"/>
        <v>3415240.8639930873</v>
      </c>
      <c r="R517" s="76">
        <f t="shared" si="672"/>
        <v>3378820.2984791696</v>
      </c>
      <c r="S517" s="76">
        <f t="shared" si="672"/>
        <v>3400986.3336984953</v>
      </c>
      <c r="T517" s="76">
        <f t="shared" si="672"/>
        <v>3564666.8261427246</v>
      </c>
      <c r="U517" s="76">
        <f t="shared" si="672"/>
        <v>3803761.0368977548</v>
      </c>
      <c r="V517" s="76">
        <f t="shared" si="672"/>
        <v>4008960.6129225735</v>
      </c>
      <c r="W517" s="76">
        <f t="shared" si="672"/>
        <v>4105269.3050215747</v>
      </c>
      <c r="X517" s="76">
        <f t="shared" si="672"/>
        <v>4182298.5812071688</v>
      </c>
      <c r="Y517" s="76">
        <f t="shared" si="672"/>
        <v>4282313.5495172702</v>
      </c>
      <c r="Z517" s="76">
        <f t="shared" si="672"/>
        <v>4354144.4054331575</v>
      </c>
      <c r="AA517" s="76">
        <f t="shared" si="672"/>
        <v>4497211.6535428055</v>
      </c>
      <c r="AB517" s="76">
        <f t="shared" ref="AB517" si="673">AB501+AB512</f>
        <v>4761724.9755874323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5162325.0118017131</v>
      </c>
      <c r="L518" s="76">
        <f t="shared" ref="L518:AA518" si="675">L502+L513</f>
        <v>4358417.2116710497</v>
      </c>
      <c r="M518" s="76">
        <f t="shared" si="675"/>
        <v>4058896.7565190312</v>
      </c>
      <c r="N518" s="76">
        <f t="shared" si="675"/>
        <v>3959848.7668901877</v>
      </c>
      <c r="O518" s="76">
        <f t="shared" si="675"/>
        <v>4869428.7354634097</v>
      </c>
      <c r="P518" s="390">
        <f t="shared" si="675"/>
        <v>5200876.888926981</v>
      </c>
      <c r="Q518" s="76">
        <f t="shared" si="675"/>
        <v>3952564.6669088854</v>
      </c>
      <c r="R518" s="76">
        <f t="shared" si="675"/>
        <v>3888839.6631954378</v>
      </c>
      <c r="S518" s="76">
        <f t="shared" si="675"/>
        <v>3920544.6628242256</v>
      </c>
      <c r="T518" s="76">
        <f t="shared" si="675"/>
        <v>4052967.3439897005</v>
      </c>
      <c r="U518" s="76">
        <f t="shared" si="675"/>
        <v>4312494.4288432095</v>
      </c>
      <c r="V518" s="76">
        <f t="shared" si="675"/>
        <v>4626992.2846230268</v>
      </c>
      <c r="W518" s="76">
        <f t="shared" si="675"/>
        <v>4872219.6556030335</v>
      </c>
      <c r="X518" s="76">
        <f t="shared" si="675"/>
        <v>4900190.0892626205</v>
      </c>
      <c r="Y518" s="76">
        <f t="shared" si="675"/>
        <v>4957249.1509182425</v>
      </c>
      <c r="Z518" s="76">
        <f t="shared" si="675"/>
        <v>4978819.5629444299</v>
      </c>
      <c r="AA518" s="76">
        <f t="shared" si="675"/>
        <v>5067815.5236693751</v>
      </c>
      <c r="AB518" s="76">
        <f t="shared" ref="AB518" si="676">AB502+AB513</f>
        <v>5285323.673657232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1244394.5051487945</v>
      </c>
      <c r="L519" s="76">
        <f t="shared" ref="L519:AA519" si="678">L503+L514</f>
        <v>1046239.1705443596</v>
      </c>
      <c r="M519" s="76">
        <f t="shared" si="678"/>
        <v>1108572.924742911</v>
      </c>
      <c r="N519" s="76">
        <f t="shared" si="678"/>
        <v>1262421.256816572</v>
      </c>
      <c r="O519" s="76">
        <f t="shared" si="678"/>
        <v>1571449.7481480411</v>
      </c>
      <c r="P519" s="390">
        <f t="shared" si="678"/>
        <v>2015309.9934513876</v>
      </c>
      <c r="Q519" s="76">
        <f t="shared" si="678"/>
        <v>1684296.3237246303</v>
      </c>
      <c r="R519" s="76">
        <f t="shared" si="678"/>
        <v>1836735.4404804364</v>
      </c>
      <c r="S519" s="76">
        <f t="shared" si="678"/>
        <v>1997270.9251495148</v>
      </c>
      <c r="T519" s="76">
        <f t="shared" si="678"/>
        <v>2170134.7161761248</v>
      </c>
      <c r="U519" s="76">
        <f t="shared" si="678"/>
        <v>2297957.5252757454</v>
      </c>
      <c r="V519" s="76">
        <f t="shared" si="678"/>
        <v>2295774.2897297307</v>
      </c>
      <c r="W519" s="76">
        <f t="shared" si="678"/>
        <v>2198724.2753125923</v>
      </c>
      <c r="X519" s="76">
        <f t="shared" si="678"/>
        <v>2420574.3093850985</v>
      </c>
      <c r="Y519" s="76">
        <f t="shared" si="678"/>
        <v>2652116.8297659303</v>
      </c>
      <c r="Z519" s="76">
        <f t="shared" si="678"/>
        <v>2872411.0851622522</v>
      </c>
      <c r="AA519" s="76">
        <f t="shared" si="678"/>
        <v>3133347.630528545</v>
      </c>
      <c r="AB519" s="76">
        <f t="shared" ref="AB519" si="679">AB503+AB514</f>
        <v>3496753.4111589603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7416238.6342190886</v>
      </c>
      <c r="L523" s="76">
        <f t="shared" ref="L523:AA523" si="681">L420</f>
        <v>4506648.9754954753</v>
      </c>
      <c r="M523" s="76">
        <f t="shared" si="681"/>
        <v>8400476.2678072713</v>
      </c>
      <c r="N523" s="76">
        <f t="shared" si="681"/>
        <v>5536790.1294251299</v>
      </c>
      <c r="O523" s="76">
        <f t="shared" si="681"/>
        <v>6805289.5087482017</v>
      </c>
      <c r="P523" s="390">
        <f t="shared" si="681"/>
        <v>12231720.929304393</v>
      </c>
      <c r="Q523" s="76">
        <f t="shared" si="681"/>
        <v>6289097.4137776662</v>
      </c>
      <c r="R523" s="76">
        <f t="shared" si="681"/>
        <v>6710269.5841827989</v>
      </c>
      <c r="S523" s="76">
        <f t="shared" si="681"/>
        <v>7183423.307057769</v>
      </c>
      <c r="T523" s="76">
        <f t="shared" si="681"/>
        <v>7866998.4038587073</v>
      </c>
      <c r="U523" s="76">
        <f t="shared" si="681"/>
        <v>8712301.6917720661</v>
      </c>
      <c r="V523" s="76">
        <f t="shared" si="681"/>
        <v>9576447.5430912003</v>
      </c>
      <c r="W523" s="76">
        <f t="shared" si="681"/>
        <v>10427585.097942419</v>
      </c>
      <c r="X523" s="76">
        <f t="shared" si="681"/>
        <v>11247896.265760491</v>
      </c>
      <c r="Y523" s="76">
        <f t="shared" si="681"/>
        <v>11977778.659602832</v>
      </c>
      <c r="Z523" s="76">
        <f t="shared" si="681"/>
        <v>12650965.868679009</v>
      </c>
      <c r="AA523" s="76">
        <f t="shared" si="681"/>
        <v>13479274.627803251</v>
      </c>
      <c r="AB523" s="76">
        <f t="shared" ref="AB523" si="682">AB420</f>
        <v>14230062.846705116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8925317.9808375686</v>
      </c>
      <c r="M524" s="76">
        <f t="shared" si="684"/>
        <v>11968584.117447549</v>
      </c>
      <c r="N524" s="76">
        <f t="shared" si="684"/>
        <v>15093797.304539291</v>
      </c>
      <c r="O524" s="76">
        <f t="shared" si="684"/>
        <v>16625951.648871273</v>
      </c>
      <c r="P524" s="390">
        <f t="shared" si="684"/>
        <v>20689882.410896741</v>
      </c>
      <c r="Q524" s="76">
        <f t="shared" si="684"/>
        <v>24013108.597142279</v>
      </c>
      <c r="R524" s="76">
        <f t="shared" si="684"/>
        <v>28475907.528596416</v>
      </c>
      <c r="S524" s="76">
        <f t="shared" si="684"/>
        <v>33150606.386543181</v>
      </c>
      <c r="T524" s="76">
        <f t="shared" si="684"/>
        <v>38024891.182204001</v>
      </c>
      <c r="U524" s="76">
        <f t="shared" si="684"/>
        <v>43439051.180958837</v>
      </c>
      <c r="V524" s="76">
        <f t="shared" si="684"/>
        <v>49441027.310558647</v>
      </c>
      <c r="W524" s="76">
        <f t="shared" si="684"/>
        <v>57085245.067003131</v>
      </c>
      <c r="X524" s="76">
        <f t="shared" si="684"/>
        <v>64374692.656487472</v>
      </c>
      <c r="Y524" s="76">
        <f t="shared" si="684"/>
        <v>71668199.656749874</v>
      </c>
      <c r="Z524" s="76">
        <f t="shared" si="684"/>
        <v>80346094.77986303</v>
      </c>
      <c r="AA524" s="76">
        <f t="shared" si="684"/>
        <v>89748128.255141199</v>
      </c>
      <c r="AB524" s="76">
        <f t="shared" ref="AB524" si="685">AB525+AB526+AB527</f>
        <v>94539914.523926973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4456909.9916094756</v>
      </c>
      <c r="M525" s="76">
        <f t="shared" si="687"/>
        <v>5248419.2139351964</v>
      </c>
      <c r="N525" s="76">
        <f t="shared" si="687"/>
        <v>6435046.0259079728</v>
      </c>
      <c r="O525" s="76">
        <f t="shared" si="687"/>
        <v>7471691.3582886048</v>
      </c>
      <c r="P525" s="390">
        <f t="shared" si="687"/>
        <v>8423066.254250193</v>
      </c>
      <c r="Q525" s="76">
        <f t="shared" si="687"/>
        <v>9604882.8438111935</v>
      </c>
      <c r="R525" s="76">
        <f t="shared" si="687"/>
        <v>10383938.758223638</v>
      </c>
      <c r="S525" s="76">
        <f t="shared" si="687"/>
        <v>11153739.134154493</v>
      </c>
      <c r="T525" s="76">
        <f t="shared" si="687"/>
        <v>12331845.863610119</v>
      </c>
      <c r="U525" s="76">
        <f t="shared" si="687"/>
        <v>13788298.097102933</v>
      </c>
      <c r="V525" s="76">
        <f t="shared" si="687"/>
        <v>15291141.671843072</v>
      </c>
      <c r="W525" s="76">
        <f t="shared" si="687"/>
        <v>16858121.578520283</v>
      </c>
      <c r="X525" s="76">
        <f t="shared" si="687"/>
        <v>18360373.322843388</v>
      </c>
      <c r="Y525" s="76">
        <f t="shared" si="687"/>
        <v>19798319.200803168</v>
      </c>
      <c r="Z525" s="76">
        <f t="shared" si="687"/>
        <v>21368865.855157986</v>
      </c>
      <c r="AA525" s="76">
        <f t="shared" si="687"/>
        <v>23228982.210194238</v>
      </c>
      <c r="AB525" s="76">
        <f t="shared" ref="AB525" si="688">AB27</f>
        <v>25223341.06414666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2889114.7762230202</v>
      </c>
      <c r="M526" s="76">
        <f t="shared" si="690"/>
        <v>3416798.6362781557</v>
      </c>
      <c r="N526" s="76">
        <f t="shared" si="690"/>
        <v>4225116.3352081971</v>
      </c>
      <c r="O526" s="76">
        <f t="shared" si="690"/>
        <v>4948788.8780270014</v>
      </c>
      <c r="P526" s="390">
        <f t="shared" si="690"/>
        <v>5679442.204507974</v>
      </c>
      <c r="Q526" s="76">
        <f t="shared" si="690"/>
        <v>6595140.0195803307</v>
      </c>
      <c r="R526" s="76">
        <f t="shared" si="690"/>
        <v>7329983.1121196235</v>
      </c>
      <c r="S526" s="76">
        <f t="shared" si="690"/>
        <v>8170491.0527519835</v>
      </c>
      <c r="T526" s="76">
        <f t="shared" si="690"/>
        <v>8950617.9745793715</v>
      </c>
      <c r="U526" s="76">
        <f t="shared" si="690"/>
        <v>9916751.0366985742</v>
      </c>
      <c r="V526" s="76">
        <f t="shared" si="690"/>
        <v>11098514.286795607</v>
      </c>
      <c r="W526" s="76">
        <f t="shared" si="690"/>
        <v>12538582.517187804</v>
      </c>
      <c r="X526" s="76">
        <f t="shared" si="690"/>
        <v>13783539.213428171</v>
      </c>
      <c r="Y526" s="76">
        <f t="shared" si="690"/>
        <v>15003254.386982156</v>
      </c>
      <c r="Z526" s="76">
        <f t="shared" si="690"/>
        <v>16346189.758702271</v>
      </c>
      <c r="AA526" s="76">
        <f t="shared" si="690"/>
        <v>17805702.219739094</v>
      </c>
      <c r="AB526" s="76">
        <f t="shared" ref="AB526" si="691">AB13</f>
        <v>19374272.247518875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1579293.2130050729</v>
      </c>
      <c r="M527" s="76">
        <f t="shared" si="693"/>
        <v>3303366.2672341974</v>
      </c>
      <c r="N527" s="76">
        <f t="shared" si="693"/>
        <v>4433634.9434231203</v>
      </c>
      <c r="O527" s="76">
        <f t="shared" si="693"/>
        <v>4205471.4125556666</v>
      </c>
      <c r="P527" s="390">
        <f t="shared" si="693"/>
        <v>6587373.9521385729</v>
      </c>
      <c r="Q527" s="76">
        <f t="shared" si="693"/>
        <v>7813085.733750755</v>
      </c>
      <c r="R527" s="76">
        <f t="shared" si="693"/>
        <v>10761985.658253154</v>
      </c>
      <c r="S527" s="76">
        <f t="shared" si="693"/>
        <v>13826376.199636705</v>
      </c>
      <c r="T527" s="76">
        <f t="shared" si="693"/>
        <v>16742427.344014511</v>
      </c>
      <c r="U527" s="76">
        <f t="shared" si="693"/>
        <v>19734002.047157329</v>
      </c>
      <c r="V527" s="76">
        <f t="shared" si="693"/>
        <v>23051371.351919971</v>
      </c>
      <c r="W527" s="76">
        <f t="shared" si="693"/>
        <v>27688540.971295048</v>
      </c>
      <c r="X527" s="76">
        <f t="shared" si="693"/>
        <v>32230780.120215915</v>
      </c>
      <c r="Y527" s="76">
        <f t="shared" si="693"/>
        <v>36866626.068964556</v>
      </c>
      <c r="Z527" s="76">
        <f t="shared" si="693"/>
        <v>42631039.166002773</v>
      </c>
      <c r="AA527" s="76">
        <f t="shared" si="693"/>
        <v>48713443.825207867</v>
      </c>
      <c r="AB527" s="76">
        <f t="shared" ref="AB527" si="694">AB102</f>
        <v>49942301.212261438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1.0000000000000002</v>
      </c>
      <c r="L530" s="76">
        <f t="shared" ref="L530:AA530" si="699">L523/L524</f>
        <v>0.50492867426921217</v>
      </c>
      <c r="M530" s="76">
        <f t="shared" si="699"/>
        <v>0.7018771966151981</v>
      </c>
      <c r="N530" s="76">
        <f t="shared" si="699"/>
        <v>0.36682552559255593</v>
      </c>
      <c r="O530" s="76">
        <f t="shared" si="699"/>
        <v>0.40931729217498414</v>
      </c>
      <c r="P530" s="390">
        <f t="shared" si="699"/>
        <v>0.59119335172549425</v>
      </c>
      <c r="Q530" s="76">
        <f t="shared" si="699"/>
        <v>0.26190267654584759</v>
      </c>
      <c r="R530" s="76">
        <f t="shared" si="699"/>
        <v>0.235647259966838</v>
      </c>
      <c r="S530" s="76">
        <f t="shared" si="699"/>
        <v>0.21669055531888354</v>
      </c>
      <c r="T530" s="76">
        <f t="shared" si="699"/>
        <v>0.20689075390544537</v>
      </c>
      <c r="U530" s="76">
        <f t="shared" si="699"/>
        <v>0.20056381193682782</v>
      </c>
      <c r="V530" s="76">
        <f t="shared" si="699"/>
        <v>0.1936943478730275</v>
      </c>
      <c r="W530" s="76">
        <f t="shared" si="699"/>
        <v>0.1826669060578292</v>
      </c>
      <c r="X530" s="76">
        <f t="shared" si="699"/>
        <v>0.17472543637265761</v>
      </c>
      <c r="Y530" s="76">
        <f t="shared" si="699"/>
        <v>0.1671282202841653</v>
      </c>
      <c r="Z530" s="76">
        <f t="shared" si="699"/>
        <v>0.15745589008825969</v>
      </c>
      <c r="AA530" s="76">
        <f t="shared" si="699"/>
        <v>0.15019003615856572</v>
      </c>
      <c r="AB530" s="76">
        <f t="shared" ref="AB530" si="700">AB523/AB524</f>
        <v>0.15051909998399302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2326678.3816688033</v>
      </c>
      <c r="L532" s="76">
        <f t="shared" ref="L532:AA532" si="702">L525*L$529*L$530</f>
        <v>1462774.0747103759</v>
      </c>
      <c r="M532" s="76">
        <f t="shared" si="702"/>
        <v>2394434.7469498152</v>
      </c>
      <c r="N532" s="76">
        <f t="shared" si="702"/>
        <v>1534350.4414328875</v>
      </c>
      <c r="O532" s="76">
        <f t="shared" si="702"/>
        <v>1987890.1085822487</v>
      </c>
      <c r="P532" s="390">
        <f t="shared" si="702"/>
        <v>3236779.5009264494</v>
      </c>
      <c r="Q532" s="76">
        <f t="shared" si="702"/>
        <v>1635103.9410572385</v>
      </c>
      <c r="R532" s="76">
        <f t="shared" si="702"/>
        <v>1590515.3654252528</v>
      </c>
      <c r="S532" s="76">
        <f t="shared" si="702"/>
        <v>1570991.4524602352</v>
      </c>
      <c r="T532" s="76">
        <f t="shared" si="702"/>
        <v>1658374.1770492296</v>
      </c>
      <c r="U532" s="76">
        <f t="shared" si="702"/>
        <v>1797531.8572095779</v>
      </c>
      <c r="V532" s="76">
        <f t="shared" si="702"/>
        <v>1925175.0143351178</v>
      </c>
      <c r="W532" s="76">
        <f t="shared" si="702"/>
        <v>2001623.5919517684</v>
      </c>
      <c r="X532" s="76">
        <f t="shared" si="702"/>
        <v>2085215.7565191633</v>
      </c>
      <c r="Y532" s="76">
        <f t="shared" si="702"/>
        <v>2150757.6042212332</v>
      </c>
      <c r="Z532" s="76">
        <f t="shared" si="702"/>
        <v>2187024.9657103387</v>
      </c>
      <c r="AA532" s="76">
        <f t="shared" si="702"/>
        <v>2267695.0907492391</v>
      </c>
      <c r="AB532" s="76">
        <f t="shared" ref="AB532" si="703">AB525*AB$529*AB$530</f>
        <v>2467786.4871170213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1521459.0771961471</v>
      </c>
      <c r="L533" s="76">
        <f t="shared" ref="L533:AA533" si="705">L526*L$529*L$530</f>
        <v>948217.98095042282</v>
      </c>
      <c r="M533" s="76">
        <f t="shared" si="705"/>
        <v>1558812.4813492037</v>
      </c>
      <c r="N533" s="76">
        <f t="shared" si="705"/>
        <v>1007422.3382290865</v>
      </c>
      <c r="O533" s="76">
        <f t="shared" si="705"/>
        <v>1316656.1610147986</v>
      </c>
      <c r="P533" s="390">
        <f t="shared" si="705"/>
        <v>2182471.5073292945</v>
      </c>
      <c r="Q533" s="76">
        <f t="shared" si="705"/>
        <v>1122735.1351597696</v>
      </c>
      <c r="R533" s="76">
        <f t="shared" si="705"/>
        <v>1122738.7833832204</v>
      </c>
      <c r="S533" s="76">
        <f t="shared" si="705"/>
        <v>1150804.3582417178</v>
      </c>
      <c r="T533" s="76">
        <f t="shared" si="705"/>
        <v>1203670.0654422317</v>
      </c>
      <c r="U533" s="76">
        <f t="shared" si="705"/>
        <v>1292811.9034666908</v>
      </c>
      <c r="V533" s="76">
        <f t="shared" si="705"/>
        <v>1397317.66664123</v>
      </c>
      <c r="W533" s="76">
        <f t="shared" si="705"/>
        <v>1488749.6485975648</v>
      </c>
      <c r="X533" s="76">
        <f t="shared" si="705"/>
        <v>1565417.6874868188</v>
      </c>
      <c r="Y533" s="76">
        <f t="shared" si="705"/>
        <v>1629853.6827085</v>
      </c>
      <c r="Z533" s="76">
        <f t="shared" si="705"/>
        <v>1672972.5077052396</v>
      </c>
      <c r="AA533" s="76">
        <f t="shared" si="705"/>
        <v>1738255.3891373244</v>
      </c>
      <c r="AB533" s="76">
        <f t="shared" ref="AB533" si="706">AB526*AB$529*AB$530</f>
        <v>1895528.7140019063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972417.6533774581</v>
      </c>
      <c r="L534" s="76">
        <f t="shared" ref="L534:AA534" si="707">L527*L$529*L$530</f>
        <v>518329.7784112604</v>
      </c>
      <c r="M534" s="76">
        <f t="shared" si="707"/>
        <v>1507062.3457757074</v>
      </c>
      <c r="N534" s="76">
        <f t="shared" si="707"/>
        <v>1057140.8044643605</v>
      </c>
      <c r="O534" s="76">
        <f t="shared" si="707"/>
        <v>1118891.9110892843</v>
      </c>
      <c r="P534" s="390">
        <f t="shared" si="707"/>
        <v>2531367.5957921119</v>
      </c>
      <c r="Q534" s="76">
        <f t="shared" si="707"/>
        <v>1330074.2427384751</v>
      </c>
      <c r="R534" s="76">
        <f t="shared" si="707"/>
        <v>1648421.0809103462</v>
      </c>
      <c r="S534" s="76">
        <f t="shared" si="707"/>
        <v>1947429.338885597</v>
      </c>
      <c r="T534" s="76">
        <f t="shared" si="707"/>
        <v>2251504.7200166984</v>
      </c>
      <c r="U534" s="76">
        <f t="shared" si="707"/>
        <v>2572652.3389755748</v>
      </c>
      <c r="V534" s="76">
        <f t="shared" si="707"/>
        <v>2902198.2220329326</v>
      </c>
      <c r="W534" s="76">
        <f t="shared" si="707"/>
        <v>3287557.0731132398</v>
      </c>
      <c r="X534" s="76">
        <f t="shared" si="707"/>
        <v>3660499.1287383372</v>
      </c>
      <c r="Y534" s="76">
        <f t="shared" si="707"/>
        <v>4004944.8418121082</v>
      </c>
      <c r="Z534" s="76">
        <f t="shared" si="707"/>
        <v>4363130.3412257778</v>
      </c>
      <c r="AA534" s="76">
        <f t="shared" si="707"/>
        <v>4755578.0281855492</v>
      </c>
      <c r="AB534" s="76">
        <f t="shared" ref="AB534" si="708">AB527*AB$529*AB$530</f>
        <v>4886225.6492393985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4820555.112242409</v>
      </c>
      <c r="L535" s="76">
        <f t="shared" ref="L535:AA535" si="710">SUM(L532:L534)</f>
        <v>2929321.834072059</v>
      </c>
      <c r="M535" s="76">
        <f t="shared" si="710"/>
        <v>5460309.5740747266</v>
      </c>
      <c r="N535" s="76">
        <f t="shared" si="710"/>
        <v>3598913.5841263346</v>
      </c>
      <c r="O535" s="76">
        <f t="shared" si="710"/>
        <v>4423438.1806863314</v>
      </c>
      <c r="P535" s="390">
        <f t="shared" si="710"/>
        <v>7950618.6040478563</v>
      </c>
      <c r="Q535" s="76">
        <f t="shared" si="710"/>
        <v>4087913.3189554829</v>
      </c>
      <c r="R535" s="76">
        <f t="shared" si="710"/>
        <v>4361675.2297188193</v>
      </c>
      <c r="S535" s="76">
        <f t="shared" si="710"/>
        <v>4669225.1495875502</v>
      </c>
      <c r="T535" s="76">
        <f t="shared" si="710"/>
        <v>5113548.9625081597</v>
      </c>
      <c r="U535" s="76">
        <f t="shared" si="710"/>
        <v>5662996.0996518433</v>
      </c>
      <c r="V535" s="76">
        <f t="shared" si="710"/>
        <v>6224690.9030092806</v>
      </c>
      <c r="W535" s="76">
        <f t="shared" si="710"/>
        <v>6777930.3136625737</v>
      </c>
      <c r="X535" s="76">
        <f t="shared" si="710"/>
        <v>7311132.5727443192</v>
      </c>
      <c r="Y535" s="76">
        <f t="shared" si="710"/>
        <v>7785556.1287418418</v>
      </c>
      <c r="Z535" s="76">
        <f t="shared" si="710"/>
        <v>8223127.8146413565</v>
      </c>
      <c r="AA535" s="76">
        <f t="shared" si="710"/>
        <v>8761528.5080721118</v>
      </c>
      <c r="AB535" s="76">
        <f t="shared" ref="AB535" si="711">SUM(AB532:AB534)</f>
        <v>9249540.850358326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2595683.5219766796</v>
      </c>
      <c r="L537" s="301">
        <f t="shared" ref="L537:AA537" si="713">SUM(L538:L540)</f>
        <v>5995996.1467655096</v>
      </c>
      <c r="M537" s="301">
        <f t="shared" si="713"/>
        <v>6508274.5433728229</v>
      </c>
      <c r="N537" s="301">
        <f t="shared" si="713"/>
        <v>11494883.720412955</v>
      </c>
      <c r="O537" s="301">
        <f t="shared" si="713"/>
        <v>12202513.468184941</v>
      </c>
      <c r="P537" s="413">
        <f t="shared" si="713"/>
        <v>12739263.806848884</v>
      </c>
      <c r="Q537" s="301">
        <f t="shared" si="713"/>
        <v>19925195.278186794</v>
      </c>
      <c r="R537" s="301">
        <f t="shared" si="713"/>
        <v>24114232.298877597</v>
      </c>
      <c r="S537" s="301">
        <f t="shared" si="713"/>
        <v>28481381.236955632</v>
      </c>
      <c r="T537" s="301">
        <f t="shared" si="713"/>
        <v>32911342.21969584</v>
      </c>
      <c r="U537" s="301">
        <f t="shared" si="713"/>
        <v>37776055.081306994</v>
      </c>
      <c r="V537" s="301">
        <f t="shared" si="713"/>
        <v>43216336.407549366</v>
      </c>
      <c r="W537" s="301">
        <f t="shared" si="713"/>
        <v>50307314.753340557</v>
      </c>
      <c r="X537" s="301">
        <f t="shared" si="713"/>
        <v>57063560.083743155</v>
      </c>
      <c r="Y537" s="301">
        <f t="shared" si="713"/>
        <v>63882643.528008044</v>
      </c>
      <c r="Z537" s="301">
        <f t="shared" si="713"/>
        <v>72122966.965221673</v>
      </c>
      <c r="AA537" s="301">
        <f t="shared" si="713"/>
        <v>80986599.747069091</v>
      </c>
      <c r="AB537" s="301">
        <f t="shared" ref="AB537" si="714">SUM(AB538:AB540)</f>
        <v>85290373.673568636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1252826.8208985855</v>
      </c>
      <c r="L538" s="76">
        <f t="shared" ref="L538:AA538" si="716">L525-L532</f>
        <v>2994135.9168990999</v>
      </c>
      <c r="M538" s="76">
        <f t="shared" si="716"/>
        <v>2853984.4669853812</v>
      </c>
      <c r="N538" s="76">
        <f t="shared" si="716"/>
        <v>4900695.5844750851</v>
      </c>
      <c r="O538" s="76">
        <f t="shared" si="716"/>
        <v>5483801.2497063559</v>
      </c>
      <c r="P538" s="390">
        <f t="shared" si="716"/>
        <v>5186286.7533237431</v>
      </c>
      <c r="Q538" s="76">
        <f t="shared" si="716"/>
        <v>7969778.9027539548</v>
      </c>
      <c r="R538" s="76">
        <f t="shared" si="716"/>
        <v>8793423.3927983847</v>
      </c>
      <c r="S538" s="76">
        <f t="shared" si="716"/>
        <v>9582747.681694258</v>
      </c>
      <c r="T538" s="76">
        <f t="shared" si="716"/>
        <v>10673471.68656089</v>
      </c>
      <c r="U538" s="76">
        <f t="shared" si="716"/>
        <v>11990766.239893354</v>
      </c>
      <c r="V538" s="76">
        <f t="shared" si="716"/>
        <v>13365966.657507954</v>
      </c>
      <c r="W538" s="76">
        <f t="shared" si="716"/>
        <v>14856497.986568514</v>
      </c>
      <c r="X538" s="76">
        <f t="shared" si="716"/>
        <v>16275157.566324225</v>
      </c>
      <c r="Y538" s="76">
        <f t="shared" si="716"/>
        <v>17647561.596581936</v>
      </c>
      <c r="Z538" s="76">
        <f t="shared" si="716"/>
        <v>19181840.889447648</v>
      </c>
      <c r="AA538" s="76">
        <f t="shared" si="716"/>
        <v>20961287.119445</v>
      </c>
      <c r="AB538" s="76">
        <f t="shared" ref="AB538" si="717">AB525-AB532</f>
        <v>22755554.577029638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819247.19541330938</v>
      </c>
      <c r="L539" s="76">
        <f t="shared" ref="L539:AA539" si="719">L526-L533</f>
        <v>1940896.7952725973</v>
      </c>
      <c r="M539" s="76">
        <f t="shared" si="719"/>
        <v>1857986.154928952</v>
      </c>
      <c r="N539" s="76">
        <f t="shared" si="719"/>
        <v>3217693.9969791109</v>
      </c>
      <c r="O539" s="76">
        <f t="shared" si="719"/>
        <v>3632132.7170122028</v>
      </c>
      <c r="P539" s="390">
        <f t="shared" si="719"/>
        <v>3496970.6971786795</v>
      </c>
      <c r="Q539" s="76">
        <f t="shared" si="719"/>
        <v>5472404.8844205607</v>
      </c>
      <c r="R539" s="76">
        <f t="shared" si="719"/>
        <v>6207244.328736403</v>
      </c>
      <c r="S539" s="76">
        <f t="shared" si="719"/>
        <v>7019686.6945102662</v>
      </c>
      <c r="T539" s="76">
        <f t="shared" si="719"/>
        <v>7746947.90913714</v>
      </c>
      <c r="U539" s="76">
        <f t="shared" si="719"/>
        <v>8623939.1332318839</v>
      </c>
      <c r="V539" s="76">
        <f t="shared" si="719"/>
        <v>9701196.6201543771</v>
      </c>
      <c r="W539" s="76">
        <f t="shared" si="719"/>
        <v>11049832.868590239</v>
      </c>
      <c r="X539" s="76">
        <f t="shared" si="719"/>
        <v>12218121.525941353</v>
      </c>
      <c r="Y539" s="76">
        <f t="shared" si="719"/>
        <v>13373400.704273656</v>
      </c>
      <c r="Z539" s="76">
        <f t="shared" si="719"/>
        <v>14673217.250997031</v>
      </c>
      <c r="AA539" s="76">
        <f t="shared" si="719"/>
        <v>16067446.83060177</v>
      </c>
      <c r="AB539" s="76">
        <f t="shared" ref="AB539" si="720">AB526-AB533</f>
        <v>17478743.53351697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523609.50566478481</v>
      </c>
      <c r="L540" s="76">
        <f t="shared" ref="L540:AA540" si="722">L527-L534</f>
        <v>1060963.4345938126</v>
      </c>
      <c r="M540" s="76">
        <f t="shared" si="722"/>
        <v>1796303.92145849</v>
      </c>
      <c r="N540" s="76">
        <f t="shared" si="722"/>
        <v>3376494.1389587596</v>
      </c>
      <c r="O540" s="76">
        <f t="shared" si="722"/>
        <v>3086579.5014663823</v>
      </c>
      <c r="P540" s="390">
        <f t="shared" si="722"/>
        <v>4056006.356346461</v>
      </c>
      <c r="Q540" s="76">
        <f t="shared" si="722"/>
        <v>6483011.4910122799</v>
      </c>
      <c r="R540" s="76">
        <f t="shared" si="722"/>
        <v>9113564.5773428082</v>
      </c>
      <c r="S540" s="76">
        <f t="shared" si="722"/>
        <v>11878946.860751107</v>
      </c>
      <c r="T540" s="76">
        <f t="shared" si="722"/>
        <v>14490922.623997811</v>
      </c>
      <c r="U540" s="76">
        <f t="shared" si="722"/>
        <v>17161349.708181754</v>
      </c>
      <c r="V540" s="76">
        <f t="shared" si="722"/>
        <v>20149173.129887037</v>
      </c>
      <c r="W540" s="76">
        <f t="shared" si="722"/>
        <v>24400983.898181807</v>
      </c>
      <c r="X540" s="76">
        <f t="shared" si="722"/>
        <v>28570280.991477579</v>
      </c>
      <c r="Y540" s="76">
        <f t="shared" si="722"/>
        <v>32861681.227152448</v>
      </c>
      <c r="Z540" s="76">
        <f t="shared" si="722"/>
        <v>38267908.824776992</v>
      </c>
      <c r="AA540" s="76">
        <f t="shared" si="722"/>
        <v>43957865.79702232</v>
      </c>
      <c r="AB540" s="76">
        <f t="shared" ref="AB540" si="723">AB527-AB534</f>
        <v>45056075.56302204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2595683.5219766796</v>
      </c>
      <c r="L542" s="76">
        <f t="shared" ref="L542:AA542" si="725">L523-L535</f>
        <v>1577327.1414234163</v>
      </c>
      <c r="M542" s="76">
        <f t="shared" si="725"/>
        <v>2940166.6937325448</v>
      </c>
      <c r="N542" s="76">
        <f t="shared" si="725"/>
        <v>1937876.5452987952</v>
      </c>
      <c r="O542" s="76">
        <f t="shared" si="725"/>
        <v>2381851.3280618703</v>
      </c>
      <c r="P542" s="390">
        <f t="shared" si="725"/>
        <v>4281102.3252565367</v>
      </c>
      <c r="Q542" s="76">
        <f t="shared" si="725"/>
        <v>2201184.0948221833</v>
      </c>
      <c r="R542" s="76">
        <f t="shared" si="725"/>
        <v>2348594.3544639796</v>
      </c>
      <c r="S542" s="76">
        <f t="shared" si="725"/>
        <v>2514198.1574702188</v>
      </c>
      <c r="T542" s="76">
        <f t="shared" si="725"/>
        <v>2753449.4413505476</v>
      </c>
      <c r="U542" s="76">
        <f t="shared" si="725"/>
        <v>3049305.5921202227</v>
      </c>
      <c r="V542" s="76">
        <f t="shared" si="725"/>
        <v>3351756.6400819197</v>
      </c>
      <c r="W542" s="76">
        <f t="shared" si="725"/>
        <v>3649654.7842798457</v>
      </c>
      <c r="X542" s="76">
        <f t="shared" si="725"/>
        <v>3936763.6930161715</v>
      </c>
      <c r="Y542" s="76">
        <f t="shared" si="725"/>
        <v>4192222.5308609903</v>
      </c>
      <c r="Z542" s="76">
        <f t="shared" si="725"/>
        <v>4427838.0540376529</v>
      </c>
      <c r="AA542" s="76">
        <f t="shared" si="725"/>
        <v>4717746.1197311394</v>
      </c>
      <c r="AB542" s="76">
        <f t="shared" ref="AB542" si="726">AB523-AB535</f>
        <v>4980521.9963467903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1252826.8208985855</v>
      </c>
      <c r="L543" s="38">
        <f t="shared" ref="L543" si="729">MIN(L542,L538)</f>
        <v>1577327.1414234163</v>
      </c>
      <c r="M543" s="38">
        <f t="shared" ref="M543" si="730">MIN(M542,M538)</f>
        <v>2853984.4669853812</v>
      </c>
      <c r="N543" s="38">
        <f t="shared" ref="N543" si="731">MIN(N542,N538)</f>
        <v>1937876.5452987952</v>
      </c>
      <c r="O543" s="38">
        <f t="shared" ref="O543" si="732">MIN(O542,O538)</f>
        <v>2381851.3280618703</v>
      </c>
      <c r="P543" s="390">
        <f t="shared" ref="P543" si="733">MIN(P542,P538)</f>
        <v>4281102.3252565367</v>
      </c>
      <c r="Q543" s="38">
        <f t="shared" ref="Q543" si="734">MIN(Q542,Q538)</f>
        <v>2201184.0948221833</v>
      </c>
      <c r="R543" s="38">
        <f t="shared" ref="R543" si="735">MIN(R542,R538)</f>
        <v>2348594.3544639796</v>
      </c>
      <c r="S543" s="38">
        <f t="shared" ref="S543" si="736">MIN(S542,S538)</f>
        <v>2514198.1574702188</v>
      </c>
      <c r="T543" s="38">
        <f t="shared" ref="T543" si="737">MIN(T542,T538)</f>
        <v>2753449.4413505476</v>
      </c>
      <c r="U543" s="38">
        <f t="shared" ref="U543" si="738">MIN(U542,U538)</f>
        <v>3049305.5921202227</v>
      </c>
      <c r="V543" s="38">
        <f t="shared" ref="V543" si="739">MIN(V542,V538)</f>
        <v>3351756.6400819197</v>
      </c>
      <c r="W543" s="38">
        <f t="shared" ref="W543" si="740">MIN(W542,W538)</f>
        <v>3649654.7842798457</v>
      </c>
      <c r="X543" s="38">
        <f t="shared" ref="X543" si="741">MIN(X542,X538)</f>
        <v>3936763.6930161715</v>
      </c>
      <c r="Y543" s="38">
        <f t="shared" ref="Y543" si="742">MIN(Y542,Y538)</f>
        <v>4192222.5308609903</v>
      </c>
      <c r="Z543" s="38">
        <f t="shared" ref="Z543" si="743">MIN(Z542,Z538)</f>
        <v>4427838.0540376529</v>
      </c>
      <c r="AA543" s="38">
        <f t="shared" ref="AA543:AB543" si="744">MIN(AA542,AA538)</f>
        <v>4717746.1197311394</v>
      </c>
      <c r="AB543" s="38">
        <f t="shared" si="744"/>
        <v>4980521.9963467903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819247.19541330938</v>
      </c>
      <c r="L544" s="76">
        <f t="shared" ref="L544:AA544" si="746">MIN(L542-L543,L539)</f>
        <v>0</v>
      </c>
      <c r="M544" s="76">
        <f t="shared" si="746"/>
        <v>86182.226747163571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0</v>
      </c>
      <c r="R544" s="76">
        <f t="shared" si="746"/>
        <v>0</v>
      </c>
      <c r="S544" s="76">
        <f t="shared" si="746"/>
        <v>0</v>
      </c>
      <c r="T544" s="76">
        <f t="shared" si="746"/>
        <v>0</v>
      </c>
      <c r="U544" s="76">
        <f t="shared" si="746"/>
        <v>0</v>
      </c>
      <c r="V544" s="76">
        <f t="shared" si="746"/>
        <v>0</v>
      </c>
      <c r="W544" s="76">
        <f t="shared" si="746"/>
        <v>0</v>
      </c>
      <c r="X544" s="76">
        <f t="shared" si="746"/>
        <v>0</v>
      </c>
      <c r="Y544" s="76">
        <f t="shared" si="746"/>
        <v>0</v>
      </c>
      <c r="Z544" s="76">
        <f t="shared" si="746"/>
        <v>0</v>
      </c>
      <c r="AA544" s="76">
        <f t="shared" si="746"/>
        <v>0</v>
      </c>
      <c r="AB544" s="76">
        <f t="shared" ref="AB544" si="747">MIN(AB542-AB543,AB539)</f>
        <v>0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523609.50566478469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0</v>
      </c>
      <c r="R545" s="76">
        <f t="shared" si="749"/>
        <v>0</v>
      </c>
      <c r="S545" s="76">
        <f t="shared" si="749"/>
        <v>0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0</v>
      </c>
      <c r="X545" s="76">
        <f t="shared" si="749"/>
        <v>0</v>
      </c>
      <c r="Y545" s="76">
        <f t="shared" si="749"/>
        <v>0</v>
      </c>
      <c r="Z545" s="76">
        <f t="shared" si="749"/>
        <v>0</v>
      </c>
      <c r="AA545" s="76">
        <f t="shared" si="749"/>
        <v>0</v>
      </c>
      <c r="AB545" s="76">
        <f t="shared" ref="AB545" si="750">MIN(AB542-AB543-AB544,AB540)</f>
        <v>0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3040101.216133792</v>
      </c>
      <c r="M548" s="76">
        <f t="shared" si="752"/>
        <v>5248419.2139351964</v>
      </c>
      <c r="N548" s="76">
        <f t="shared" si="752"/>
        <v>3472226.9867316829</v>
      </c>
      <c r="O548" s="76">
        <f t="shared" si="752"/>
        <v>4369741.4366441192</v>
      </c>
      <c r="P548" s="390">
        <f t="shared" si="752"/>
        <v>7517881.8261829857</v>
      </c>
      <c r="Q548" s="76">
        <f t="shared" si="752"/>
        <v>3836288.035879422</v>
      </c>
      <c r="R548" s="76">
        <f t="shared" si="752"/>
        <v>3939109.7198892324</v>
      </c>
      <c r="S548" s="76">
        <f t="shared" si="752"/>
        <v>4085189.6099304538</v>
      </c>
      <c r="T548" s="76">
        <f t="shared" si="752"/>
        <v>4411823.6183997774</v>
      </c>
      <c r="U548" s="76">
        <f t="shared" si="752"/>
        <v>4846837.4493298009</v>
      </c>
      <c r="V548" s="76">
        <f t="shared" si="752"/>
        <v>5276931.654417038</v>
      </c>
      <c r="W548" s="76">
        <f t="shared" si="752"/>
        <v>5651278.3762316145</v>
      </c>
      <c r="X548" s="76">
        <f t="shared" si="752"/>
        <v>6021979.4495353345</v>
      </c>
      <c r="Y548" s="76">
        <f t="shared" si="752"/>
        <v>6342980.1350822235</v>
      </c>
      <c r="Z548" s="76">
        <f t="shared" si="752"/>
        <v>6614863.0197479911</v>
      </c>
      <c r="AA548" s="76">
        <f t="shared" si="752"/>
        <v>6985441.2104803789</v>
      </c>
      <c r="AB548" s="76">
        <f t="shared" ref="AB548" si="753">AB532+AB543</f>
        <v>7448308.4834638117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2340706.2726094564</v>
      </c>
      <c r="L549" s="76">
        <f t="shared" ref="L549:AA549" si="755">L533+L544</f>
        <v>948217.98095042282</v>
      </c>
      <c r="M549" s="76">
        <f t="shared" si="755"/>
        <v>1644994.7080963673</v>
      </c>
      <c r="N549" s="76">
        <f t="shared" si="755"/>
        <v>1007422.3382290865</v>
      </c>
      <c r="O549" s="76">
        <f t="shared" si="755"/>
        <v>1316656.1610147986</v>
      </c>
      <c r="P549" s="390">
        <f t="shared" si="755"/>
        <v>2182471.5073292945</v>
      </c>
      <c r="Q549" s="76">
        <f t="shared" si="755"/>
        <v>1122735.1351597696</v>
      </c>
      <c r="R549" s="76">
        <f t="shared" si="755"/>
        <v>1122738.7833832204</v>
      </c>
      <c r="S549" s="76">
        <f t="shared" si="755"/>
        <v>1150804.3582417178</v>
      </c>
      <c r="T549" s="76">
        <f t="shared" si="755"/>
        <v>1203670.0654422317</v>
      </c>
      <c r="U549" s="76">
        <f t="shared" si="755"/>
        <v>1292811.9034666908</v>
      </c>
      <c r="V549" s="76">
        <f t="shared" si="755"/>
        <v>1397317.66664123</v>
      </c>
      <c r="W549" s="76">
        <f t="shared" si="755"/>
        <v>1488749.6485975648</v>
      </c>
      <c r="X549" s="76">
        <f t="shared" si="755"/>
        <v>1565417.6874868188</v>
      </c>
      <c r="Y549" s="76">
        <f t="shared" si="755"/>
        <v>1629853.6827085</v>
      </c>
      <c r="Z549" s="76">
        <f t="shared" si="755"/>
        <v>1672972.5077052396</v>
      </c>
      <c r="AA549" s="76">
        <f t="shared" si="755"/>
        <v>1738255.3891373244</v>
      </c>
      <c r="AB549" s="76">
        <f t="shared" ref="AB549" si="756">AB533+AB544</f>
        <v>1895528.7140019063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1496027.1590422429</v>
      </c>
      <c r="L550" s="76">
        <f t="shared" ref="L550:AA550" si="757">L534+L545</f>
        <v>518329.7784112604</v>
      </c>
      <c r="M550" s="76">
        <f t="shared" si="757"/>
        <v>1507062.3457757074</v>
      </c>
      <c r="N550" s="76">
        <f t="shared" si="757"/>
        <v>1057140.8044643605</v>
      </c>
      <c r="O550" s="76">
        <f t="shared" si="757"/>
        <v>1118891.9110892843</v>
      </c>
      <c r="P550" s="390">
        <f t="shared" si="757"/>
        <v>2531367.5957921119</v>
      </c>
      <c r="Q550" s="76">
        <f t="shared" si="757"/>
        <v>1330074.2427384751</v>
      </c>
      <c r="R550" s="76">
        <f t="shared" si="757"/>
        <v>1648421.0809103462</v>
      </c>
      <c r="S550" s="76">
        <f t="shared" si="757"/>
        <v>1947429.338885597</v>
      </c>
      <c r="T550" s="76">
        <f t="shared" si="757"/>
        <v>2251504.7200166984</v>
      </c>
      <c r="U550" s="76">
        <f t="shared" si="757"/>
        <v>2572652.3389755748</v>
      </c>
      <c r="V550" s="76">
        <f t="shared" si="757"/>
        <v>2902198.2220329326</v>
      </c>
      <c r="W550" s="76">
        <f t="shared" si="757"/>
        <v>3287557.0731132398</v>
      </c>
      <c r="X550" s="76">
        <f t="shared" si="757"/>
        <v>3660499.1287383372</v>
      </c>
      <c r="Y550" s="76">
        <f t="shared" si="757"/>
        <v>4004944.8418121082</v>
      </c>
      <c r="Z550" s="76">
        <f t="shared" si="757"/>
        <v>4363130.3412257778</v>
      </c>
      <c r="AA550" s="76">
        <f t="shared" si="757"/>
        <v>4755578.0281855492</v>
      </c>
      <c r="AB550" s="76">
        <f t="shared" ref="AB550" si="758">AB534+AB545</f>
        <v>4886225.6492393985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3243611.6394441524</v>
      </c>
      <c r="L554" s="76">
        <f t="shared" ref="L554:AA554" si="760">L421</f>
        <v>2837883.3556777257</v>
      </c>
      <c r="M554" s="76">
        <f t="shared" si="760"/>
        <v>3230062.412350236</v>
      </c>
      <c r="N554" s="76">
        <f t="shared" si="760"/>
        <v>3577835.0018405602</v>
      </c>
      <c r="O554" s="76">
        <f t="shared" si="760"/>
        <v>2419420.1038029878</v>
      </c>
      <c r="P554" s="390">
        <f t="shared" si="760"/>
        <v>3660979.6699874438</v>
      </c>
      <c r="Q554" s="76">
        <f t="shared" si="760"/>
        <v>3664236.9720451646</v>
      </c>
      <c r="R554" s="76">
        <f t="shared" si="760"/>
        <v>4028665.1510908389</v>
      </c>
      <c r="S554" s="76">
        <f t="shared" si="760"/>
        <v>4365376.1043949816</v>
      </c>
      <c r="T554" s="76">
        <f t="shared" si="760"/>
        <v>4804202.216971091</v>
      </c>
      <c r="U554" s="76">
        <f t="shared" si="760"/>
        <v>5321656.4470590334</v>
      </c>
      <c r="V554" s="76">
        <f t="shared" si="760"/>
        <v>5839786.5728472508</v>
      </c>
      <c r="W554" s="76">
        <f t="shared" si="760"/>
        <v>6385575.051876951</v>
      </c>
      <c r="X554" s="76">
        <f t="shared" si="760"/>
        <v>6939517.3954541795</v>
      </c>
      <c r="Y554" s="76">
        <f t="shared" si="760"/>
        <v>7447787.848079402</v>
      </c>
      <c r="Z554" s="76">
        <f t="shared" si="760"/>
        <v>7929644.7431186913</v>
      </c>
      <c r="AA554" s="76">
        <f t="shared" si="760"/>
        <v>8509191.3838078026</v>
      </c>
      <c r="AB554" s="76">
        <f t="shared" ref="AB554" si="761">AB421</f>
        <v>8951723.8352181427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3873932.1578029189</v>
      </c>
      <c r="M555" s="76">
        <f t="shared" si="763"/>
        <v>5048877.231965607</v>
      </c>
      <c r="N555" s="76">
        <f t="shared" si="763"/>
        <v>6442943.4351763418</v>
      </c>
      <c r="O555" s="76">
        <f t="shared" si="763"/>
        <v>4919794.1853297604</v>
      </c>
      <c r="P555" s="390">
        <f t="shared" si="763"/>
        <v>6789326.3678270318</v>
      </c>
      <c r="Q555" s="76">
        <f t="shared" si="763"/>
        <v>8686852.2191297412</v>
      </c>
      <c r="R555" s="76">
        <f t="shared" si="763"/>
        <v>10530598.405989962</v>
      </c>
      <c r="S555" s="76">
        <f t="shared" si="763"/>
        <v>12379084.018346991</v>
      </c>
      <c r="T555" s="76">
        <f t="shared" si="763"/>
        <v>14157793.978570007</v>
      </c>
      <c r="U555" s="76">
        <f t="shared" si="763"/>
        <v>16051186.845768154</v>
      </c>
      <c r="V555" s="76">
        <f t="shared" si="763"/>
        <v>18147644.967416279</v>
      </c>
      <c r="W555" s="76">
        <f t="shared" si="763"/>
        <v>21023582.284949102</v>
      </c>
      <c r="X555" s="76">
        <f t="shared" si="763"/>
        <v>23772873.486495048</v>
      </c>
      <c r="Y555" s="76">
        <f t="shared" si="763"/>
        <v>26466672.88908238</v>
      </c>
      <c r="Z555" s="76">
        <f t="shared" si="763"/>
        <v>29817018.829638027</v>
      </c>
      <c r="AA555" s="76">
        <f t="shared" si="763"/>
        <v>33360277.095488645</v>
      </c>
      <c r="AB555" s="76">
        <f t="shared" ref="AB555" si="764">SUM(AB556:AB558)</f>
        <v>34720518.820854597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1133398.1823106792</v>
      </c>
      <c r="M556" s="76">
        <f t="shared" si="766"/>
        <v>1345681.0870757492</v>
      </c>
      <c r="N556" s="76">
        <f t="shared" si="766"/>
        <v>1612220.5625150648</v>
      </c>
      <c r="O556" s="76">
        <f t="shared" si="766"/>
        <v>1880579.4889020415</v>
      </c>
      <c r="P556" s="390">
        <f t="shared" si="766"/>
        <v>2047347.9530842295</v>
      </c>
      <c r="Q556" s="76">
        <f t="shared" si="766"/>
        <v>2227945.8733345484</v>
      </c>
      <c r="R556" s="76">
        <f t="shared" si="766"/>
        <v>2395380.2120573535</v>
      </c>
      <c r="S556" s="76">
        <f t="shared" si="766"/>
        <v>2564372.0744155957</v>
      </c>
      <c r="T556" s="76">
        <f t="shared" si="766"/>
        <v>2828788.8330628681</v>
      </c>
      <c r="U556" s="76">
        <f t="shared" si="766"/>
        <v>3155681.6460543252</v>
      </c>
      <c r="V556" s="76">
        <f t="shared" si="766"/>
        <v>3491412.0321649383</v>
      </c>
      <c r="W556" s="76">
        <f t="shared" si="766"/>
        <v>3839012.6615887443</v>
      </c>
      <c r="X556" s="76">
        <f t="shared" si="766"/>
        <v>4170306.2809032467</v>
      </c>
      <c r="Y556" s="76">
        <f t="shared" si="766"/>
        <v>4491069.0212367615</v>
      </c>
      <c r="Z556" s="76">
        <f t="shared" si="766"/>
        <v>4840320.9925592234</v>
      </c>
      <c r="AA556" s="76">
        <f t="shared" si="766"/>
        <v>5259583.9135115966</v>
      </c>
      <c r="AB556" s="76">
        <f t="shared" ref="AB556" si="767">AB28</f>
        <v>5714683.0362516772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1792681.4576175471</v>
      </c>
      <c r="M557" s="76">
        <f t="shared" si="769"/>
        <v>2137581.5861733626</v>
      </c>
      <c r="N557" s="76">
        <f t="shared" si="769"/>
        <v>2582861.7005925635</v>
      </c>
      <c r="O557" s="76">
        <f t="shared" si="769"/>
        <v>3039214.6964277187</v>
      </c>
      <c r="P557" s="390">
        <f t="shared" si="769"/>
        <v>3368346.8733596588</v>
      </c>
      <c r="Q557" s="76">
        <f t="shared" si="769"/>
        <v>3732727.3324690214</v>
      </c>
      <c r="R557" s="76">
        <f t="shared" si="769"/>
        <v>4125769.834341649</v>
      </c>
      <c r="S557" s="76">
        <f t="shared" si="769"/>
        <v>4583512.2600123379</v>
      </c>
      <c r="T557" s="76">
        <f t="shared" si="769"/>
        <v>5009739.5145138325</v>
      </c>
      <c r="U557" s="76">
        <f t="shared" si="769"/>
        <v>5537855.414376731</v>
      </c>
      <c r="V557" s="76">
        <f t="shared" si="769"/>
        <v>6183234.5400088774</v>
      </c>
      <c r="W557" s="76">
        <f t="shared" si="769"/>
        <v>6967042.9518963052</v>
      </c>
      <c r="X557" s="76">
        <f t="shared" si="769"/>
        <v>7639006.3922533281</v>
      </c>
      <c r="Y557" s="76">
        <f t="shared" si="769"/>
        <v>8304176.3479701113</v>
      </c>
      <c r="Z557" s="76">
        <f t="shared" si="769"/>
        <v>9034391.5633008648</v>
      </c>
      <c r="AA557" s="76">
        <f t="shared" si="769"/>
        <v>9831641.4724428896</v>
      </c>
      <c r="AB557" s="76">
        <f t="shared" ref="AB557" si="770">AB14</f>
        <v>10698347.247693608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947852.51787469268</v>
      </c>
      <c r="M558" s="76">
        <f t="shared" si="772"/>
        <v>1565614.5587164958</v>
      </c>
      <c r="N558" s="76">
        <f t="shared" si="772"/>
        <v>2247861.1720687132</v>
      </c>
      <c r="O558" s="76">
        <f t="shared" si="772"/>
        <v>0</v>
      </c>
      <c r="P558" s="390">
        <f t="shared" si="772"/>
        <v>1373631.5413831433</v>
      </c>
      <c r="Q558" s="76">
        <f t="shared" si="772"/>
        <v>2726179.0133261713</v>
      </c>
      <c r="R558" s="76">
        <f t="shared" si="772"/>
        <v>4009448.3595909583</v>
      </c>
      <c r="S558" s="76">
        <f t="shared" si="772"/>
        <v>5231199.6839190582</v>
      </c>
      <c r="T558" s="76">
        <f t="shared" si="772"/>
        <v>6319265.6309933066</v>
      </c>
      <c r="U558" s="76">
        <f t="shared" si="772"/>
        <v>7357649.7853370979</v>
      </c>
      <c r="V558" s="76">
        <f t="shared" si="772"/>
        <v>8472998.3952424657</v>
      </c>
      <c r="W558" s="76">
        <f t="shared" si="772"/>
        <v>10217526.671464054</v>
      </c>
      <c r="X558" s="76">
        <f t="shared" si="772"/>
        <v>11963560.813338473</v>
      </c>
      <c r="Y558" s="76">
        <f t="shared" si="772"/>
        <v>13671427.51987551</v>
      </c>
      <c r="Z558" s="76">
        <f t="shared" si="772"/>
        <v>15942306.273777941</v>
      </c>
      <c r="AA558" s="76">
        <f t="shared" si="772"/>
        <v>18269051.709534161</v>
      </c>
      <c r="AB558" s="76">
        <f t="shared" ref="AB558" si="773">AB103</f>
        <v>18307488.536909312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0.95999163262753595</v>
      </c>
      <c r="L561" s="76">
        <f t="shared" ref="L561:AA561" si="778">L554/L555</f>
        <v>0.73255886785772129</v>
      </c>
      <c r="M561" s="76">
        <f t="shared" si="778"/>
        <v>0.63975855699163475</v>
      </c>
      <c r="N561" s="76">
        <f t="shared" si="778"/>
        <v>0.55531063369371891</v>
      </c>
      <c r="O561" s="76">
        <f t="shared" si="778"/>
        <v>0.49177262557393359</v>
      </c>
      <c r="P561" s="390">
        <f t="shared" si="778"/>
        <v>0.53922575991278565</v>
      </c>
      <c r="Q561" s="76">
        <f t="shared" si="778"/>
        <v>0.42181412548678676</v>
      </c>
      <c r="R561" s="76">
        <f t="shared" si="778"/>
        <v>0.38256754229648277</v>
      </c>
      <c r="S561" s="76">
        <f t="shared" si="778"/>
        <v>0.35264128573043652</v>
      </c>
      <c r="T561" s="76">
        <f t="shared" si="778"/>
        <v>0.33933268306086301</v>
      </c>
      <c r="U561" s="76">
        <f t="shared" si="778"/>
        <v>0.33154286335294092</v>
      </c>
      <c r="V561" s="76">
        <f t="shared" si="778"/>
        <v>0.32179308022239067</v>
      </c>
      <c r="W561" s="76">
        <f t="shared" si="778"/>
        <v>0.30373391962074986</v>
      </c>
      <c r="X561" s="76">
        <f t="shared" si="778"/>
        <v>0.29190907020122736</v>
      </c>
      <c r="Y561" s="76">
        <f t="shared" si="778"/>
        <v>0.28140249737063278</v>
      </c>
      <c r="Z561" s="76">
        <f t="shared" si="778"/>
        <v>0.26594358035675414</v>
      </c>
      <c r="AA561" s="76">
        <f t="shared" si="778"/>
        <v>0.25506956550305487</v>
      </c>
      <c r="AB561" s="76">
        <f t="shared" ref="AB561" si="779">AB554/AB555</f>
        <v>0.25782229468994461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578129.5800364262</v>
      </c>
      <c r="L563" s="76">
        <f t="shared" ref="L563:AA563" si="781">L556*L$560*L$561</f>
        <v>539682.57802258176</v>
      </c>
      <c r="M563" s="76">
        <f t="shared" si="781"/>
        <v>559592.14378503524</v>
      </c>
      <c r="N563" s="76">
        <f t="shared" si="781"/>
        <v>581934.09444578504</v>
      </c>
      <c r="O563" s="76">
        <f t="shared" si="781"/>
        <v>601131.38335759798</v>
      </c>
      <c r="P563" s="390">
        <f t="shared" si="781"/>
        <v>717588.79127502441</v>
      </c>
      <c r="Q563" s="76">
        <f t="shared" si="781"/>
        <v>610856.37612513022</v>
      </c>
      <c r="R563" s="76">
        <f t="shared" si="781"/>
        <v>595656.56838506612</v>
      </c>
      <c r="S563" s="76">
        <f t="shared" si="781"/>
        <v>587797.25251854258</v>
      </c>
      <c r="T563" s="76">
        <f t="shared" si="781"/>
        <v>623935.32794829004</v>
      </c>
      <c r="U563" s="76">
        <f t="shared" si="781"/>
        <v>680058.42369606229</v>
      </c>
      <c r="V563" s="76">
        <f t="shared" si="781"/>
        <v>730282.95090131683</v>
      </c>
      <c r="W563" s="76">
        <f t="shared" si="781"/>
        <v>757924.93606572377</v>
      </c>
      <c r="X563" s="76">
        <f t="shared" si="781"/>
        <v>791277.64879332343</v>
      </c>
      <c r="Y563" s="76">
        <f t="shared" si="781"/>
        <v>821468.72498594027</v>
      </c>
      <c r="Z563" s="76">
        <f t="shared" si="781"/>
        <v>836713.99164415267</v>
      </c>
      <c r="AA563" s="76">
        <f t="shared" si="781"/>
        <v>872013.85930506897</v>
      </c>
      <c r="AB563" s="76">
        <f t="shared" ref="AB563" si="782">AB556*AB$560*AB$561</f>
        <v>957692.25099086971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922441.41708214453</v>
      </c>
      <c r="L564" s="76">
        <f t="shared" ref="L564:AA564" si="784">L557*L$560*L$561</f>
        <v>853609.05436419602</v>
      </c>
      <c r="M564" s="76">
        <f t="shared" si="784"/>
        <v>888898.47216440411</v>
      </c>
      <c r="N564" s="76">
        <f t="shared" si="784"/>
        <v>932288.86900454049</v>
      </c>
      <c r="O564" s="76">
        <f t="shared" si="784"/>
        <v>971491.68411434407</v>
      </c>
      <c r="P564" s="390">
        <f t="shared" si="784"/>
        <v>1180594.6115841914</v>
      </c>
      <c r="Q564" s="76">
        <f t="shared" si="784"/>
        <v>1023436.1250269304</v>
      </c>
      <c r="R564" s="76">
        <f t="shared" si="784"/>
        <v>1025950.6566432834</v>
      </c>
      <c r="S564" s="76">
        <f t="shared" si="784"/>
        <v>1050618.1767457803</v>
      </c>
      <c r="T564" s="76">
        <f t="shared" si="784"/>
        <v>1104979.4280824026</v>
      </c>
      <c r="U564" s="76">
        <f t="shared" si="784"/>
        <v>1193423.6865960816</v>
      </c>
      <c r="V564" s="76">
        <f t="shared" si="784"/>
        <v>1293319.3574385068</v>
      </c>
      <c r="W564" s="76">
        <f t="shared" si="784"/>
        <v>1375482.7215646298</v>
      </c>
      <c r="X564" s="76">
        <f t="shared" si="784"/>
        <v>1449431.9145955357</v>
      </c>
      <c r="Y564" s="76">
        <f t="shared" si="784"/>
        <v>1518930.3759012045</v>
      </c>
      <c r="Z564" s="76">
        <f t="shared" si="784"/>
        <v>1561714.9851479055</v>
      </c>
      <c r="AA564" s="76">
        <f t="shared" si="784"/>
        <v>1630039.1370625845</v>
      </c>
      <c r="AB564" s="76">
        <f t="shared" ref="AB564" si="785">AB557*AB$560*AB$561</f>
        <v>1792877.0839136424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607776.56852012861</v>
      </c>
      <c r="L565" s="76">
        <f t="shared" ref="L565:AA565" si="786">L558*L$560*L$561</f>
        <v>451332.54880374402</v>
      </c>
      <c r="M565" s="76">
        <f t="shared" si="786"/>
        <v>651049.95207821426</v>
      </c>
      <c r="N565" s="76">
        <f t="shared" si="786"/>
        <v>811369.78774603887</v>
      </c>
      <c r="O565" s="76">
        <f t="shared" si="786"/>
        <v>0</v>
      </c>
      <c r="P565" s="390">
        <f t="shared" si="786"/>
        <v>481453.38263262279</v>
      </c>
      <c r="Q565" s="76">
        <f t="shared" si="786"/>
        <v>747461.53067729657</v>
      </c>
      <c r="R565" s="76">
        <f t="shared" si="786"/>
        <v>997025.12318069534</v>
      </c>
      <c r="S565" s="76">
        <f t="shared" si="786"/>
        <v>1199079.0385924154</v>
      </c>
      <c r="T565" s="76">
        <f t="shared" si="786"/>
        <v>1393816.6850005167</v>
      </c>
      <c r="U565" s="76">
        <f t="shared" si="786"/>
        <v>1585594.5802962282</v>
      </c>
      <c r="V565" s="76">
        <f t="shared" si="786"/>
        <v>1772258.9640108901</v>
      </c>
      <c r="W565" s="76">
        <f t="shared" si="786"/>
        <v>2017216.1260896651</v>
      </c>
      <c r="X565" s="76">
        <f t="shared" si="786"/>
        <v>2269976.7436563578</v>
      </c>
      <c r="Y565" s="76">
        <f t="shared" si="786"/>
        <v>2500663.000364467</v>
      </c>
      <c r="Z565" s="76">
        <f t="shared" si="786"/>
        <v>2755840.106235092</v>
      </c>
      <c r="AA565" s="76">
        <f t="shared" si="786"/>
        <v>3028921.4031074182</v>
      </c>
      <c r="AB565" s="76">
        <f t="shared" ref="AB565" si="787">AB558*AB$560*AB$561</f>
        <v>3068051.1579872798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2108347.5656386996</v>
      </c>
      <c r="L566" s="76">
        <f t="shared" ref="L566:AA566" si="789">SUM(L563:L565)</f>
        <v>1844624.1811905219</v>
      </c>
      <c r="M566" s="76">
        <f t="shared" si="789"/>
        <v>2099540.5680276537</v>
      </c>
      <c r="N566" s="76">
        <f t="shared" si="789"/>
        <v>2325592.7511963644</v>
      </c>
      <c r="O566" s="76">
        <f t="shared" si="789"/>
        <v>1572623.0674719419</v>
      </c>
      <c r="P566" s="390">
        <f t="shared" si="789"/>
        <v>2379636.7854918386</v>
      </c>
      <c r="Q566" s="76">
        <f t="shared" si="789"/>
        <v>2381754.0318293571</v>
      </c>
      <c r="R566" s="76">
        <f t="shared" si="789"/>
        <v>2618632.3482090449</v>
      </c>
      <c r="S566" s="76">
        <f t="shared" si="789"/>
        <v>2837494.4678567383</v>
      </c>
      <c r="T566" s="76">
        <f t="shared" si="789"/>
        <v>3122731.4410312092</v>
      </c>
      <c r="U566" s="76">
        <f t="shared" si="789"/>
        <v>3459076.6905883718</v>
      </c>
      <c r="V566" s="76">
        <f t="shared" si="789"/>
        <v>3795861.2723507136</v>
      </c>
      <c r="W566" s="76">
        <f t="shared" si="789"/>
        <v>4150623.7837200188</v>
      </c>
      <c r="X566" s="76">
        <f t="shared" si="789"/>
        <v>4510686.3070452167</v>
      </c>
      <c r="Y566" s="76">
        <f t="shared" si="789"/>
        <v>4841062.1012516115</v>
      </c>
      <c r="Z566" s="76">
        <f t="shared" si="789"/>
        <v>5154269.0830271505</v>
      </c>
      <c r="AA566" s="76">
        <f t="shared" si="789"/>
        <v>5530974.3994750716</v>
      </c>
      <c r="AB566" s="76">
        <f t="shared" ref="AB566" si="790">SUM(AB563:AB565)</f>
        <v>5818620.4928917922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1270444.0083735203</v>
      </c>
      <c r="L568" s="76">
        <f t="shared" ref="L568:AA568" si="792">SUM(L569:L571)</f>
        <v>2029307.9766123972</v>
      </c>
      <c r="M568" s="76">
        <f t="shared" si="792"/>
        <v>2949336.6639379538</v>
      </c>
      <c r="N568" s="76">
        <f t="shared" si="792"/>
        <v>4117350.6839799774</v>
      </c>
      <c r="O568" s="76">
        <f t="shared" si="792"/>
        <v>3347171.1178578185</v>
      </c>
      <c r="P568" s="390">
        <f t="shared" si="792"/>
        <v>4409689.5823351927</v>
      </c>
      <c r="Q568" s="76">
        <f t="shared" si="792"/>
        <v>6305098.1873003831</v>
      </c>
      <c r="R568" s="76">
        <f t="shared" si="792"/>
        <v>7911966.0577809159</v>
      </c>
      <c r="S568" s="76">
        <f t="shared" si="792"/>
        <v>9541589.5504902527</v>
      </c>
      <c r="T568" s="76">
        <f t="shared" si="792"/>
        <v>11035062.537538799</v>
      </c>
      <c r="U568" s="76">
        <f t="shared" si="792"/>
        <v>12592110.155179784</v>
      </c>
      <c r="V568" s="76">
        <f t="shared" si="792"/>
        <v>14351783.695065567</v>
      </c>
      <c r="W568" s="76">
        <f t="shared" si="792"/>
        <v>16872958.501229085</v>
      </c>
      <c r="X568" s="76">
        <f t="shared" si="792"/>
        <v>19262187.179449834</v>
      </c>
      <c r="Y568" s="76">
        <f t="shared" si="792"/>
        <v>21625610.78783077</v>
      </c>
      <c r="Z568" s="76">
        <f t="shared" si="792"/>
        <v>24662749.74661088</v>
      </c>
      <c r="AA568" s="76">
        <f t="shared" si="792"/>
        <v>27829302.696013577</v>
      </c>
      <c r="AB568" s="76">
        <f t="shared" ref="AB568" si="793">SUM(AB569:AB571)</f>
        <v>28901898.327962805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348368.20692715084</v>
      </c>
      <c r="L569" s="76">
        <f t="shared" ref="L569:AA569" si="795">L556-L563</f>
        <v>593715.60428809747</v>
      </c>
      <c r="M569" s="76">
        <f t="shared" si="795"/>
        <v>786088.94329071394</v>
      </c>
      <c r="N569" s="76">
        <f t="shared" si="795"/>
        <v>1030286.4680692798</v>
      </c>
      <c r="O569" s="76">
        <f t="shared" si="795"/>
        <v>1279448.1055444435</v>
      </c>
      <c r="P569" s="390">
        <f t="shared" si="795"/>
        <v>1329759.1618092051</v>
      </c>
      <c r="Q569" s="76">
        <f t="shared" si="795"/>
        <v>1617089.4972094181</v>
      </c>
      <c r="R569" s="76">
        <f t="shared" si="795"/>
        <v>1799723.6436722875</v>
      </c>
      <c r="S569" s="76">
        <f t="shared" si="795"/>
        <v>1976574.8218970532</v>
      </c>
      <c r="T569" s="76">
        <f t="shared" si="795"/>
        <v>2204853.5051145782</v>
      </c>
      <c r="U569" s="76">
        <f t="shared" si="795"/>
        <v>2475623.2223582631</v>
      </c>
      <c r="V569" s="76">
        <f t="shared" si="795"/>
        <v>2761129.0812636213</v>
      </c>
      <c r="W569" s="76">
        <f t="shared" si="795"/>
        <v>3081087.7255230206</v>
      </c>
      <c r="X569" s="76">
        <f t="shared" si="795"/>
        <v>3379028.6321099233</v>
      </c>
      <c r="Y569" s="76">
        <f t="shared" si="795"/>
        <v>3669600.2962508211</v>
      </c>
      <c r="Z569" s="76">
        <f t="shared" si="795"/>
        <v>4003607.000915071</v>
      </c>
      <c r="AA569" s="76">
        <f t="shared" si="795"/>
        <v>4387570.0542065278</v>
      </c>
      <c r="AB569" s="76">
        <f t="shared" ref="AB569" si="796">AB556-AB563</f>
        <v>4756990.7852608077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555842.9693979671</v>
      </c>
      <c r="L570" s="76">
        <f t="shared" ref="L570:AA570" si="798">L557-L564</f>
        <v>939072.40325335111</v>
      </c>
      <c r="M570" s="76">
        <f t="shared" si="798"/>
        <v>1248683.1140089585</v>
      </c>
      <c r="N570" s="76">
        <f t="shared" si="798"/>
        <v>1650572.8315880229</v>
      </c>
      <c r="O570" s="76">
        <f t="shared" si="798"/>
        <v>2067723.0123133748</v>
      </c>
      <c r="P570" s="390">
        <f t="shared" si="798"/>
        <v>2187752.2617754675</v>
      </c>
      <c r="Q570" s="76">
        <f t="shared" si="798"/>
        <v>2709291.2074420908</v>
      </c>
      <c r="R570" s="76">
        <f t="shared" si="798"/>
        <v>3099819.1776983654</v>
      </c>
      <c r="S570" s="76">
        <f t="shared" si="798"/>
        <v>3532894.0832665577</v>
      </c>
      <c r="T570" s="76">
        <f t="shared" si="798"/>
        <v>3904760.0864314297</v>
      </c>
      <c r="U570" s="76">
        <f t="shared" si="798"/>
        <v>4344431.7277806494</v>
      </c>
      <c r="V570" s="76">
        <f t="shared" si="798"/>
        <v>4889915.1825703708</v>
      </c>
      <c r="W570" s="76">
        <f t="shared" si="798"/>
        <v>5591560.2303316751</v>
      </c>
      <c r="X570" s="76">
        <f t="shared" si="798"/>
        <v>6189574.4776577922</v>
      </c>
      <c r="Y570" s="76">
        <f t="shared" si="798"/>
        <v>6785245.9720689068</v>
      </c>
      <c r="Z570" s="76">
        <f t="shared" si="798"/>
        <v>7472676.5781529592</v>
      </c>
      <c r="AA570" s="76">
        <f t="shared" si="798"/>
        <v>8201602.3353803046</v>
      </c>
      <c r="AB570" s="76">
        <f t="shared" ref="AB570" si="799">AB557-AB564</f>
        <v>8905470.1637799647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366232.8320484024</v>
      </c>
      <c r="L571" s="76">
        <f t="shared" ref="L571:AA571" si="800">L558-L565</f>
        <v>496519.96907094866</v>
      </c>
      <c r="M571" s="76">
        <f t="shared" si="800"/>
        <v>914564.60663828149</v>
      </c>
      <c r="N571" s="76">
        <f t="shared" si="800"/>
        <v>1436491.3843226745</v>
      </c>
      <c r="O571" s="76">
        <f t="shared" si="800"/>
        <v>0</v>
      </c>
      <c r="P571" s="390">
        <f t="shared" si="800"/>
        <v>892178.15875052055</v>
      </c>
      <c r="Q571" s="76">
        <f t="shared" si="800"/>
        <v>1978717.4826488746</v>
      </c>
      <c r="R571" s="76">
        <f t="shared" si="800"/>
        <v>3012423.236410263</v>
      </c>
      <c r="S571" s="76">
        <f t="shared" si="800"/>
        <v>4032120.6453266428</v>
      </c>
      <c r="T571" s="76">
        <f t="shared" si="800"/>
        <v>4925448.9459927902</v>
      </c>
      <c r="U571" s="76">
        <f t="shared" si="800"/>
        <v>5772055.2050408702</v>
      </c>
      <c r="V571" s="76">
        <f t="shared" si="800"/>
        <v>6700739.4312315751</v>
      </c>
      <c r="W571" s="76">
        <f t="shared" si="800"/>
        <v>8200310.5453743888</v>
      </c>
      <c r="X571" s="76">
        <f t="shared" si="800"/>
        <v>9693584.0696821157</v>
      </c>
      <c r="Y571" s="76">
        <f t="shared" si="800"/>
        <v>11170764.519511042</v>
      </c>
      <c r="Z571" s="76">
        <f t="shared" si="800"/>
        <v>13186466.167542849</v>
      </c>
      <c r="AA571" s="76">
        <f t="shared" si="800"/>
        <v>15240130.306426743</v>
      </c>
      <c r="AB571" s="76">
        <f t="shared" ref="AB571" si="801">AB558-AB565</f>
        <v>15239437.378922032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1135264.0738054528</v>
      </c>
      <c r="L573" s="229">
        <f t="shared" ref="L573:AA573" si="803">L554-L566</f>
        <v>993259.17448720383</v>
      </c>
      <c r="M573" s="229">
        <f t="shared" si="803"/>
        <v>1130521.8443225822</v>
      </c>
      <c r="N573" s="229">
        <f t="shared" si="803"/>
        <v>1252242.2506441958</v>
      </c>
      <c r="O573" s="229">
        <f t="shared" si="803"/>
        <v>846797.03633104591</v>
      </c>
      <c r="P573" s="414">
        <f t="shared" si="803"/>
        <v>1281342.8844956052</v>
      </c>
      <c r="Q573" s="229">
        <f t="shared" si="803"/>
        <v>1282482.9402158074</v>
      </c>
      <c r="R573" s="229">
        <f t="shared" si="803"/>
        <v>1410032.8028817941</v>
      </c>
      <c r="S573" s="229">
        <f t="shared" si="803"/>
        <v>1527881.6365382434</v>
      </c>
      <c r="T573" s="229">
        <f t="shared" si="803"/>
        <v>1681470.7759398818</v>
      </c>
      <c r="U573" s="229">
        <f t="shared" si="803"/>
        <v>1862579.7564706616</v>
      </c>
      <c r="V573" s="229">
        <f t="shared" si="803"/>
        <v>2043925.3004965372</v>
      </c>
      <c r="W573" s="229">
        <f t="shared" si="803"/>
        <v>2234951.2681569322</v>
      </c>
      <c r="X573" s="229">
        <f t="shared" si="803"/>
        <v>2428831.0884089628</v>
      </c>
      <c r="Y573" s="229">
        <f t="shared" si="803"/>
        <v>2606725.7468277905</v>
      </c>
      <c r="Z573" s="229">
        <f t="shared" si="803"/>
        <v>2775375.6600915408</v>
      </c>
      <c r="AA573" s="229">
        <f t="shared" si="803"/>
        <v>2978216.984332731</v>
      </c>
      <c r="AB573" s="229">
        <f t="shared" ref="AB573" si="804">AB554-AB566</f>
        <v>3133103.3423263505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348368.20692715084</v>
      </c>
      <c r="L574" s="27">
        <f t="shared" ref="L574:AA574" si="806">MIN(L573,L569)</f>
        <v>593715.60428809747</v>
      </c>
      <c r="M574" s="27">
        <f t="shared" si="806"/>
        <v>786088.94329071394</v>
      </c>
      <c r="N574" s="27">
        <f t="shared" si="806"/>
        <v>1030286.4680692798</v>
      </c>
      <c r="O574" s="27">
        <f t="shared" si="806"/>
        <v>846797.03633104591</v>
      </c>
      <c r="P574" s="391">
        <f t="shared" si="806"/>
        <v>1281342.8844956052</v>
      </c>
      <c r="Q574" s="27">
        <f t="shared" si="806"/>
        <v>1282482.9402158074</v>
      </c>
      <c r="R574" s="27">
        <f t="shared" si="806"/>
        <v>1410032.8028817941</v>
      </c>
      <c r="S574" s="27">
        <f t="shared" si="806"/>
        <v>1527881.6365382434</v>
      </c>
      <c r="T574" s="27">
        <f t="shared" si="806"/>
        <v>1681470.7759398818</v>
      </c>
      <c r="U574" s="27">
        <f t="shared" si="806"/>
        <v>1862579.7564706616</v>
      </c>
      <c r="V574" s="27">
        <f t="shared" si="806"/>
        <v>2043925.3004965372</v>
      </c>
      <c r="W574" s="27">
        <f t="shared" si="806"/>
        <v>2234951.2681569322</v>
      </c>
      <c r="X574" s="27">
        <f t="shared" si="806"/>
        <v>2428831.0884089628</v>
      </c>
      <c r="Y574" s="27">
        <f t="shared" si="806"/>
        <v>2606725.7468277905</v>
      </c>
      <c r="Z574" s="27">
        <f t="shared" si="806"/>
        <v>2775375.6600915408</v>
      </c>
      <c r="AA574" s="27">
        <f t="shared" si="806"/>
        <v>2978216.984332731</v>
      </c>
      <c r="AB574" s="27">
        <f t="shared" ref="AB574" si="807">MIN(AB573,AB569)</f>
        <v>3133103.3423263505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555842.9693979671</v>
      </c>
      <c r="L575" s="77">
        <f t="shared" ref="L575:AA575" si="809">MIN(L573-L574,L570)</f>
        <v>399543.57019910635</v>
      </c>
      <c r="M575" s="77">
        <f t="shared" si="809"/>
        <v>344432.9010318683</v>
      </c>
      <c r="N575" s="77">
        <f t="shared" si="809"/>
        <v>221955.78257491603</v>
      </c>
      <c r="O575" s="77">
        <f t="shared" si="809"/>
        <v>0</v>
      </c>
      <c r="P575" s="396">
        <f t="shared" si="809"/>
        <v>0</v>
      </c>
      <c r="Q575" s="77">
        <f t="shared" si="809"/>
        <v>0</v>
      </c>
      <c r="R575" s="77">
        <f t="shared" si="809"/>
        <v>0</v>
      </c>
      <c r="S575" s="77">
        <f t="shared" si="809"/>
        <v>0</v>
      </c>
      <c r="T575" s="77">
        <f t="shared" si="809"/>
        <v>0</v>
      </c>
      <c r="U575" s="77">
        <f t="shared" si="809"/>
        <v>0</v>
      </c>
      <c r="V575" s="77">
        <f t="shared" si="809"/>
        <v>0</v>
      </c>
      <c r="W575" s="77">
        <f t="shared" si="809"/>
        <v>0</v>
      </c>
      <c r="X575" s="77">
        <f t="shared" si="809"/>
        <v>0</v>
      </c>
      <c r="Y575" s="77">
        <f t="shared" si="809"/>
        <v>0</v>
      </c>
      <c r="Z575" s="77">
        <f t="shared" si="809"/>
        <v>0</v>
      </c>
      <c r="AA575" s="77">
        <f t="shared" si="809"/>
        <v>0</v>
      </c>
      <c r="AB575" s="77">
        <f t="shared" ref="AB575" si="810">MIN(AB573-AB574,AB570)</f>
        <v>0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231052.89748033485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0</v>
      </c>
      <c r="R576" s="27">
        <f t="shared" si="812"/>
        <v>0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0</v>
      </c>
      <c r="X576" s="27">
        <f t="shared" si="812"/>
        <v>0</v>
      </c>
      <c r="Y576" s="27">
        <f t="shared" si="812"/>
        <v>0</v>
      </c>
      <c r="Z576" s="27">
        <f t="shared" si="812"/>
        <v>0</v>
      </c>
      <c r="AA576" s="27">
        <f t="shared" si="812"/>
        <v>0</v>
      </c>
      <c r="AB576" s="27">
        <f t="shared" ref="AB576" si="813">MIN(AB573-AB574-AB575,AB571)</f>
        <v>0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1133398.1823106792</v>
      </c>
      <c r="M579" s="27">
        <f t="shared" si="815"/>
        <v>1345681.0870757492</v>
      </c>
      <c r="N579" s="27">
        <f t="shared" si="815"/>
        <v>1612220.5625150648</v>
      </c>
      <c r="O579" s="27">
        <f t="shared" si="815"/>
        <v>1447928.4196886439</v>
      </c>
      <c r="P579" s="391">
        <f t="shared" si="815"/>
        <v>1998931.6757706297</v>
      </c>
      <c r="Q579" s="27">
        <f t="shared" si="815"/>
        <v>1893339.3163409377</v>
      </c>
      <c r="R579" s="27">
        <f t="shared" si="815"/>
        <v>2005689.37126686</v>
      </c>
      <c r="S579" s="27">
        <f t="shared" si="815"/>
        <v>2115678.889056786</v>
      </c>
      <c r="T579" s="27">
        <f t="shared" si="815"/>
        <v>2305406.1038881717</v>
      </c>
      <c r="U579" s="27">
        <f t="shared" si="815"/>
        <v>2542638.1801667241</v>
      </c>
      <c r="V579" s="27">
        <f t="shared" si="815"/>
        <v>2774208.2513978542</v>
      </c>
      <c r="W579" s="27">
        <f t="shared" si="815"/>
        <v>2992876.2042226559</v>
      </c>
      <c r="X579" s="27">
        <f t="shared" si="815"/>
        <v>3220108.7372022863</v>
      </c>
      <c r="Y579" s="27">
        <f t="shared" si="815"/>
        <v>3428194.4718137309</v>
      </c>
      <c r="Z579" s="27">
        <f t="shared" si="815"/>
        <v>3612089.6517356932</v>
      </c>
      <c r="AA579" s="27">
        <f t="shared" si="815"/>
        <v>3850230.8436377998</v>
      </c>
      <c r="AB579" s="27">
        <f t="shared" ref="AB579" si="816">AB563+AB574</f>
        <v>4090795.59331722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1478284.3864801116</v>
      </c>
      <c r="L580" s="27">
        <f t="shared" ref="L580:AA580" si="818">L564+L575</f>
        <v>1253152.6245633024</v>
      </c>
      <c r="M580" s="27">
        <f t="shared" si="818"/>
        <v>1233331.3731962724</v>
      </c>
      <c r="N580" s="27">
        <f t="shared" si="818"/>
        <v>1154244.6515794564</v>
      </c>
      <c r="O580" s="27">
        <f t="shared" si="818"/>
        <v>971491.68411434407</v>
      </c>
      <c r="P580" s="391">
        <f t="shared" si="818"/>
        <v>1180594.6115841914</v>
      </c>
      <c r="Q580" s="27">
        <f t="shared" si="818"/>
        <v>1023436.1250269304</v>
      </c>
      <c r="R580" s="27">
        <f t="shared" si="818"/>
        <v>1025950.6566432834</v>
      </c>
      <c r="S580" s="27">
        <f t="shared" si="818"/>
        <v>1050618.1767457803</v>
      </c>
      <c r="T580" s="27">
        <f t="shared" si="818"/>
        <v>1104979.4280824026</v>
      </c>
      <c r="U580" s="27">
        <f t="shared" si="818"/>
        <v>1193423.6865960816</v>
      </c>
      <c r="V580" s="27">
        <f t="shared" si="818"/>
        <v>1293319.3574385068</v>
      </c>
      <c r="W580" s="27">
        <f t="shared" si="818"/>
        <v>1375482.7215646298</v>
      </c>
      <c r="X580" s="27">
        <f t="shared" si="818"/>
        <v>1449431.9145955357</v>
      </c>
      <c r="Y580" s="27">
        <f t="shared" si="818"/>
        <v>1518930.3759012045</v>
      </c>
      <c r="Z580" s="27">
        <f t="shared" si="818"/>
        <v>1561714.9851479055</v>
      </c>
      <c r="AA580" s="27">
        <f t="shared" si="818"/>
        <v>1630039.1370625845</v>
      </c>
      <c r="AB580" s="27">
        <f t="shared" ref="AB580" si="819">AB564+AB575</f>
        <v>1792877.0839136424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838829.46600046346</v>
      </c>
      <c r="L581" s="27">
        <f t="shared" ref="L581:AA581" si="820">L565+L576</f>
        <v>451332.54880374402</v>
      </c>
      <c r="M581" s="27">
        <f t="shared" si="820"/>
        <v>651049.95207821426</v>
      </c>
      <c r="N581" s="27">
        <f t="shared" si="820"/>
        <v>811369.78774603887</v>
      </c>
      <c r="O581" s="27">
        <f t="shared" si="820"/>
        <v>0</v>
      </c>
      <c r="P581" s="391">
        <f t="shared" si="820"/>
        <v>481453.38263262279</v>
      </c>
      <c r="Q581" s="27">
        <f t="shared" si="820"/>
        <v>747461.53067729657</v>
      </c>
      <c r="R581" s="27">
        <f t="shared" si="820"/>
        <v>997025.12318069534</v>
      </c>
      <c r="S581" s="27">
        <f t="shared" si="820"/>
        <v>1199079.0385924154</v>
      </c>
      <c r="T581" s="27">
        <f t="shared" si="820"/>
        <v>1393816.6850005167</v>
      </c>
      <c r="U581" s="27">
        <f t="shared" si="820"/>
        <v>1585594.5802962282</v>
      </c>
      <c r="V581" s="27">
        <f t="shared" si="820"/>
        <v>1772258.9640108901</v>
      </c>
      <c r="W581" s="27">
        <f t="shared" si="820"/>
        <v>2017216.1260896651</v>
      </c>
      <c r="X581" s="27">
        <f t="shared" si="820"/>
        <v>2269976.7436563578</v>
      </c>
      <c r="Y581" s="27">
        <f t="shared" si="820"/>
        <v>2500663.000364467</v>
      </c>
      <c r="Z581" s="27">
        <f t="shared" si="820"/>
        <v>2755840.106235092</v>
      </c>
      <c r="AA581" s="27">
        <f t="shared" si="820"/>
        <v>3028921.4031074182</v>
      </c>
      <c r="AB581" s="27">
        <f t="shared" ref="AB581" si="821">AB565+AB576</f>
        <v>3068051.1579872798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3710113.8497378193</v>
      </c>
      <c r="L585" s="27">
        <f t="shared" ref="L585:AA585" si="823">L422</f>
        <v>7297403.4531761371</v>
      </c>
      <c r="M585" s="27">
        <f t="shared" si="823"/>
        <v>3667535.7153976592</v>
      </c>
      <c r="N585" s="27">
        <f t="shared" si="823"/>
        <v>4495916.0209789788</v>
      </c>
      <c r="O585" s="27">
        <f t="shared" si="823"/>
        <v>10525474.713053569</v>
      </c>
      <c r="P585" s="391">
        <f t="shared" si="823"/>
        <v>6400525.8399027791</v>
      </c>
      <c r="Q585" s="27">
        <f t="shared" si="823"/>
        <v>8000329.1486545773</v>
      </c>
      <c r="R585" s="27">
        <f t="shared" si="823"/>
        <v>8478315.0874471124</v>
      </c>
      <c r="S585" s="27">
        <f t="shared" si="823"/>
        <v>5504365.3974811528</v>
      </c>
      <c r="T585" s="27">
        <f t="shared" si="823"/>
        <v>10127133.708555084</v>
      </c>
      <c r="U585" s="27">
        <f t="shared" si="823"/>
        <v>11120417.148474043</v>
      </c>
      <c r="V585" s="27">
        <f t="shared" si="823"/>
        <v>7416307.8969829492</v>
      </c>
      <c r="W585" s="27">
        <f t="shared" si="823"/>
        <v>13540529.062292103</v>
      </c>
      <c r="X585" s="27">
        <f t="shared" si="823"/>
        <v>14549721.799270585</v>
      </c>
      <c r="Y585" s="27">
        <f t="shared" si="823"/>
        <v>9378154.6255889069</v>
      </c>
      <c r="Z585" s="27">
        <f t="shared" si="823"/>
        <v>16532921.749103062</v>
      </c>
      <c r="AA585" s="27">
        <f t="shared" si="823"/>
        <v>17520226.605003953</v>
      </c>
      <c r="AB585" s="27">
        <f t="shared" ref="AB585" si="824">AB422</f>
        <v>11009837.81634512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9306324.9819314294</v>
      </c>
      <c r="M586" s="27">
        <f t="shared" si="826"/>
        <v>10367591.233394254</v>
      </c>
      <c r="N586" s="27">
        <f t="shared" si="826"/>
        <v>15862968.10781727</v>
      </c>
      <c r="O586" s="27">
        <f t="shared" si="826"/>
        <v>19288471.482610054</v>
      </c>
      <c r="P586" s="391">
        <f t="shared" si="826"/>
        <v>21838086.131838527</v>
      </c>
      <c r="Q586" s="27">
        <f t="shared" si="826"/>
        <v>28197136.182321507</v>
      </c>
      <c r="R586" s="27">
        <f t="shared" si="826"/>
        <v>34387871.356848463</v>
      </c>
      <c r="S586" s="27">
        <f t="shared" si="826"/>
        <v>41208043.629217863</v>
      </c>
      <c r="T586" s="27">
        <f t="shared" si="826"/>
        <v>49893010.642488539</v>
      </c>
      <c r="U586" s="27">
        <f t="shared" si="826"/>
        <v>57053821.164654061</v>
      </c>
      <c r="V586" s="27">
        <f t="shared" si="826"/>
        <v>65296871.957188368</v>
      </c>
      <c r="W586" s="27">
        <f t="shared" si="826"/>
        <v>79782902.59205009</v>
      </c>
      <c r="X586" s="27">
        <f t="shared" si="826"/>
        <v>91134978.310238019</v>
      </c>
      <c r="Y586" s="27">
        <f t="shared" si="826"/>
        <v>102671687.58103251</v>
      </c>
      <c r="Z586" s="27">
        <f t="shared" si="826"/>
        <v>120814141.60514659</v>
      </c>
      <c r="AA586" s="27">
        <f t="shared" si="826"/>
        <v>136435561.9824129</v>
      </c>
      <c r="AB586" s="27">
        <f t="shared" ref="AB586" si="827">SUM(AB587:AB589)</f>
        <v>143563629.51253444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709320.4781716984</v>
      </c>
      <c r="M587" s="27">
        <f t="shared" si="829"/>
        <v>878725.82002082968</v>
      </c>
      <c r="N587" s="27">
        <f t="shared" si="829"/>
        <v>1027395.5412403946</v>
      </c>
      <c r="O587" s="27">
        <f t="shared" si="829"/>
        <v>1173949.8606627986</v>
      </c>
      <c r="P587" s="391">
        <f t="shared" si="829"/>
        <v>1359886.3099628945</v>
      </c>
      <c r="Q587" s="27">
        <f t="shared" si="829"/>
        <v>1489187.5344423892</v>
      </c>
      <c r="R587" s="27">
        <f t="shared" si="829"/>
        <v>1608116.7274350661</v>
      </c>
      <c r="S587" s="27">
        <f t="shared" si="829"/>
        <v>1718691.0071097605</v>
      </c>
      <c r="T587" s="27">
        <f t="shared" si="829"/>
        <v>1860967.4824869027</v>
      </c>
      <c r="U587" s="27">
        <f t="shared" si="829"/>
        <v>2066233.7131336525</v>
      </c>
      <c r="V587" s="27">
        <f t="shared" si="829"/>
        <v>2273323.1044294285</v>
      </c>
      <c r="W587" s="27">
        <f t="shared" si="829"/>
        <v>2449243.2960558766</v>
      </c>
      <c r="X587" s="27">
        <f t="shared" si="829"/>
        <v>2646580.895434801</v>
      </c>
      <c r="Y587" s="27">
        <f t="shared" si="829"/>
        <v>2831784.1449280749</v>
      </c>
      <c r="Z587" s="27">
        <f t="shared" si="829"/>
        <v>2986019.4480353971</v>
      </c>
      <c r="AA587" s="27">
        <f t="shared" si="829"/>
        <v>3223414.4662488778</v>
      </c>
      <c r="AB587" s="27">
        <f t="shared" ref="AB587" si="830">AB29</f>
        <v>3476575.4293919047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2676760.9055036716</v>
      </c>
      <c r="M588" s="27">
        <f t="shared" si="832"/>
        <v>3330277.3728011409</v>
      </c>
      <c r="N588" s="27">
        <f t="shared" si="832"/>
        <v>3926999.4560927087</v>
      </c>
      <c r="O588" s="27">
        <f t="shared" si="832"/>
        <v>4526533.1173671195</v>
      </c>
      <c r="P588" s="391">
        <f t="shared" si="832"/>
        <v>5337946.5397816459</v>
      </c>
      <c r="Q588" s="27">
        <f t="shared" si="832"/>
        <v>5952747.9107847037</v>
      </c>
      <c r="R588" s="27">
        <f t="shared" si="832"/>
        <v>6608373.423819432</v>
      </c>
      <c r="S588" s="27">
        <f t="shared" si="832"/>
        <v>7329285.3610801091</v>
      </c>
      <c r="T588" s="27">
        <f t="shared" si="832"/>
        <v>7863209.8946859129</v>
      </c>
      <c r="U588" s="27">
        <f t="shared" si="832"/>
        <v>8651159.9176780954</v>
      </c>
      <c r="V588" s="27">
        <f t="shared" si="832"/>
        <v>9605550.2832749709</v>
      </c>
      <c r="W588" s="27">
        <f t="shared" si="832"/>
        <v>10604918.601468917</v>
      </c>
      <c r="X588" s="27">
        <f t="shared" si="832"/>
        <v>11566462.720148377</v>
      </c>
      <c r="Y588" s="27">
        <f t="shared" si="832"/>
        <v>12492617.631120455</v>
      </c>
      <c r="Z588" s="27">
        <f t="shared" si="832"/>
        <v>13297311.606343823</v>
      </c>
      <c r="AA588" s="27">
        <f t="shared" si="832"/>
        <v>14367904.648784559</v>
      </c>
      <c r="AB588" s="27">
        <f t="shared" ref="AB588" si="833">AB15</f>
        <v>15510829.197542664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5920243.598256059</v>
      </c>
      <c r="M589" s="27">
        <f t="shared" si="835"/>
        <v>6158588.0405722838</v>
      </c>
      <c r="N589" s="27">
        <f t="shared" si="835"/>
        <v>10908573.110484166</v>
      </c>
      <c r="O589" s="27">
        <f t="shared" si="835"/>
        <v>13587988.504580135</v>
      </c>
      <c r="P589" s="391">
        <f t="shared" si="835"/>
        <v>15140253.282093987</v>
      </c>
      <c r="Q589" s="27">
        <f t="shared" si="835"/>
        <v>20755200.737094413</v>
      </c>
      <c r="R589" s="27">
        <f t="shared" si="835"/>
        <v>26171381.205593966</v>
      </c>
      <c r="S589" s="27">
        <f t="shared" si="835"/>
        <v>32160067.261027992</v>
      </c>
      <c r="T589" s="27">
        <f t="shared" si="835"/>
        <v>40168833.265315726</v>
      </c>
      <c r="U589" s="27">
        <f t="shared" si="835"/>
        <v>46336427.533842318</v>
      </c>
      <c r="V589" s="27">
        <f t="shared" si="835"/>
        <v>53417998.569483966</v>
      </c>
      <c r="W589" s="27">
        <f t="shared" si="835"/>
        <v>66728740.694525294</v>
      </c>
      <c r="X589" s="27">
        <f t="shared" si="835"/>
        <v>76921934.694654837</v>
      </c>
      <c r="Y589" s="27">
        <f t="shared" si="835"/>
        <v>87347285.804983988</v>
      </c>
      <c r="Z589" s="27">
        <f t="shared" si="835"/>
        <v>104530810.55076736</v>
      </c>
      <c r="AA589" s="27">
        <f t="shared" si="835"/>
        <v>118844242.86737946</v>
      </c>
      <c r="AB589" s="27">
        <f t="shared" ref="AB589" si="836">AB104</f>
        <v>124576224.88559988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0.60344922275377344</v>
      </c>
      <c r="L592" s="76">
        <f t="shared" ref="L592:AA592" si="841">L585/L586</f>
        <v>0.78413374423785043</v>
      </c>
      <c r="M592" s="76">
        <f t="shared" si="841"/>
        <v>0.35375003053596876</v>
      </c>
      <c r="N592" s="76">
        <f t="shared" si="841"/>
        <v>0.2834221181320658</v>
      </c>
      <c r="O592" s="76">
        <f t="shared" si="841"/>
        <v>0.54568734088354498</v>
      </c>
      <c r="P592" s="390">
        <f t="shared" si="841"/>
        <v>0.29309005382899483</v>
      </c>
      <c r="Q592" s="76">
        <f t="shared" si="841"/>
        <v>0.28372842890585703</v>
      </c>
      <c r="R592" s="76">
        <f t="shared" si="841"/>
        <v>0.24654957556012336</v>
      </c>
      <c r="S592" s="76">
        <f t="shared" si="841"/>
        <v>0.13357502353201683</v>
      </c>
      <c r="T592" s="76">
        <f t="shared" si="841"/>
        <v>0.20297700175124103</v>
      </c>
      <c r="U592" s="76">
        <f t="shared" si="841"/>
        <v>0.19491099669522846</v>
      </c>
      <c r="V592" s="76">
        <f t="shared" si="841"/>
        <v>0.11357830282965808</v>
      </c>
      <c r="W592" s="76">
        <f t="shared" si="841"/>
        <v>0.16971717777088419</v>
      </c>
      <c r="X592" s="76">
        <f t="shared" si="841"/>
        <v>0.15965024701866948</v>
      </c>
      <c r="Y592" s="76">
        <f t="shared" si="841"/>
        <v>9.1341194895499314E-2</v>
      </c>
      <c r="Z592" s="76">
        <f t="shared" si="841"/>
        <v>0.1368459149686064</v>
      </c>
      <c r="AA592" s="76">
        <f t="shared" si="841"/>
        <v>0.12841392926033743</v>
      </c>
      <c r="AB592" s="76">
        <f t="shared" ref="AB592" si="842">AB585/AB586</f>
        <v>7.6689603444330998E-2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184278.87343663676</v>
      </c>
      <c r="L594" s="27">
        <f t="shared" ref="L594:AA594" si="844">L587*L$591*L$592</f>
        <v>278101.06120667816</v>
      </c>
      <c r="M594" s="27">
        <f t="shared" si="844"/>
        <v>155424.64283255633</v>
      </c>
      <c r="N594" s="27">
        <f t="shared" si="844"/>
        <v>145593.31022889639</v>
      </c>
      <c r="O594" s="27">
        <f t="shared" si="844"/>
        <v>320304.78889784537</v>
      </c>
      <c r="P594" s="391">
        <f t="shared" si="844"/>
        <v>199284.57589416896</v>
      </c>
      <c r="Q594" s="27">
        <f t="shared" si="844"/>
        <v>211262.41974676296</v>
      </c>
      <c r="R594" s="27">
        <f t="shared" si="844"/>
        <v>198240.24830012507</v>
      </c>
      <c r="S594" s="27">
        <f t="shared" si="844"/>
        <v>114787.09585947599</v>
      </c>
      <c r="T594" s="27">
        <f t="shared" si="844"/>
        <v>188866.79997587335</v>
      </c>
      <c r="U594" s="27">
        <f t="shared" si="844"/>
        <v>201365.83621608149</v>
      </c>
      <c r="V594" s="27">
        <f t="shared" si="844"/>
        <v>129100.08999227203</v>
      </c>
      <c r="W594" s="27">
        <f t="shared" si="844"/>
        <v>207839.32994043076</v>
      </c>
      <c r="X594" s="27">
        <f t="shared" si="844"/>
        <v>211263.64685552873</v>
      </c>
      <c r="Y594" s="27">
        <f t="shared" si="844"/>
        <v>129329.27374193008</v>
      </c>
      <c r="Z594" s="27">
        <f t="shared" si="844"/>
        <v>204312.2817402285</v>
      </c>
      <c r="AA594" s="27">
        <f t="shared" si="844"/>
        <v>206965.65862281586</v>
      </c>
      <c r="AB594" s="27">
        <f t="shared" ref="AB594" si="845">AB587*AB$591*AB$592</f>
        <v>133308.59551218495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701512.83306989935</v>
      </c>
      <c r="L595" s="27">
        <f t="shared" ref="L595:AA595" si="847">L588*L$591*L$592</f>
        <v>1049469.2756310464</v>
      </c>
      <c r="M595" s="27">
        <f t="shared" si="847"/>
        <v>589042.86116082466</v>
      </c>
      <c r="N595" s="27">
        <f t="shared" si="847"/>
        <v>556499.2518746329</v>
      </c>
      <c r="O595" s="27">
        <f t="shared" si="847"/>
        <v>1235035.9101186835</v>
      </c>
      <c r="P595" s="391">
        <f t="shared" si="847"/>
        <v>782249.51934044959</v>
      </c>
      <c r="Q595" s="27">
        <f t="shared" si="847"/>
        <v>844481.90619978344</v>
      </c>
      <c r="R595" s="27">
        <f t="shared" si="847"/>
        <v>814645.83139274013</v>
      </c>
      <c r="S595" s="27">
        <f t="shared" si="847"/>
        <v>489504.73228957102</v>
      </c>
      <c r="T595" s="27">
        <f t="shared" si="847"/>
        <v>798025.38428201922</v>
      </c>
      <c r="U595" s="27">
        <f t="shared" si="847"/>
        <v>843103.10106222413</v>
      </c>
      <c r="V595" s="27">
        <f t="shared" si="847"/>
        <v>545491.04945965635</v>
      </c>
      <c r="W595" s="27">
        <f t="shared" si="847"/>
        <v>899918.42776562832</v>
      </c>
      <c r="X595" s="27">
        <f t="shared" si="847"/>
        <v>923294.31520196004</v>
      </c>
      <c r="Y595" s="27">
        <f t="shared" si="847"/>
        <v>570545.3108995622</v>
      </c>
      <c r="Z595" s="27">
        <f t="shared" si="847"/>
        <v>909841.38669639488</v>
      </c>
      <c r="AA595" s="27">
        <f t="shared" si="847"/>
        <v>922519.54559414682</v>
      </c>
      <c r="AB595" s="27">
        <f t="shared" ref="AB595" si="848">AB588*AB$591*AB$592</f>
        <v>594759.67012614885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969265.21836237318</v>
      </c>
      <c r="L596" s="27">
        <f t="shared" ref="L596:AA596" si="849">L589*L$591*L$592</f>
        <v>2321131.3897503437</v>
      </c>
      <c r="M596" s="27">
        <f t="shared" si="849"/>
        <v>1089300.3537054488</v>
      </c>
      <c r="N596" s="27">
        <f t="shared" si="849"/>
        <v>1545865.44838596</v>
      </c>
      <c r="O596" s="27">
        <f t="shared" si="849"/>
        <v>3707396.657510255</v>
      </c>
      <c r="P596" s="391">
        <f t="shared" si="849"/>
        <v>2218728.824716771</v>
      </c>
      <c r="Q596" s="27">
        <f t="shared" si="849"/>
        <v>2944420.248380742</v>
      </c>
      <c r="R596" s="27">
        <f t="shared" si="849"/>
        <v>3226271.464030691</v>
      </c>
      <c r="S596" s="27">
        <f t="shared" si="849"/>
        <v>2147890.8705915292</v>
      </c>
      <c r="T596" s="27">
        <f t="shared" si="849"/>
        <v>4076674.6700196494</v>
      </c>
      <c r="U596" s="27">
        <f t="shared" si="849"/>
        <v>4515739.6369587164</v>
      </c>
      <c r="V596" s="27">
        <f t="shared" si="849"/>
        <v>3033562.8090395462</v>
      </c>
      <c r="W596" s="27">
        <f t="shared" si="849"/>
        <v>5662506.7734399913</v>
      </c>
      <c r="X596" s="27">
        <f t="shared" si="849"/>
        <v>6140302.9375778036</v>
      </c>
      <c r="Y596" s="27">
        <f t="shared" si="849"/>
        <v>3989202.7281529615</v>
      </c>
      <c r="Z596" s="27">
        <f t="shared" si="849"/>
        <v>7152307.2061149077</v>
      </c>
      <c r="AA596" s="27">
        <f t="shared" si="849"/>
        <v>7630628.0982850129</v>
      </c>
      <c r="AB596" s="27">
        <f t="shared" ref="AB596" si="850">AB589*AB$591*AB$592</f>
        <v>4776850.6425342271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1855056.9248689092</v>
      </c>
      <c r="L597" s="27">
        <f t="shared" ref="L597:AA597" si="852">SUM(L594:L596)</f>
        <v>3648701.7265880685</v>
      </c>
      <c r="M597" s="27">
        <f t="shared" si="852"/>
        <v>1833767.8576988298</v>
      </c>
      <c r="N597" s="27">
        <f t="shared" si="852"/>
        <v>2247958.010489489</v>
      </c>
      <c r="O597" s="27">
        <f t="shared" si="852"/>
        <v>5262737.3565267837</v>
      </c>
      <c r="P597" s="391">
        <f t="shared" si="852"/>
        <v>3200262.9199513895</v>
      </c>
      <c r="Q597" s="27">
        <f t="shared" si="852"/>
        <v>4000164.5743272882</v>
      </c>
      <c r="R597" s="27">
        <f t="shared" si="852"/>
        <v>4239157.5437235562</v>
      </c>
      <c r="S597" s="27">
        <f t="shared" si="852"/>
        <v>2752182.6987405764</v>
      </c>
      <c r="T597" s="27">
        <f t="shared" si="852"/>
        <v>5063566.8542775419</v>
      </c>
      <c r="U597" s="27">
        <f t="shared" si="852"/>
        <v>5560208.5742370225</v>
      </c>
      <c r="V597" s="27">
        <f t="shared" si="852"/>
        <v>3708153.9484914746</v>
      </c>
      <c r="W597" s="27">
        <f t="shared" si="852"/>
        <v>6770264.5311460504</v>
      </c>
      <c r="X597" s="27">
        <f t="shared" si="852"/>
        <v>7274860.8996352926</v>
      </c>
      <c r="Y597" s="27">
        <f t="shared" si="852"/>
        <v>4689077.3127944535</v>
      </c>
      <c r="Z597" s="27">
        <f t="shared" si="852"/>
        <v>8266460.8745515309</v>
      </c>
      <c r="AA597" s="27">
        <f t="shared" si="852"/>
        <v>8760113.3025019765</v>
      </c>
      <c r="AB597" s="27">
        <f t="shared" ref="AB597" si="853">SUM(AB594:AB596)</f>
        <v>5504918.9081725609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4293122.0930891</v>
      </c>
      <c r="L599" s="27">
        <f t="shared" ref="L599:AA599" si="855">SUM(L600:L602)</f>
        <v>5657623.2553433608</v>
      </c>
      <c r="M599" s="27">
        <f t="shared" si="855"/>
        <v>8533823.3756954242</v>
      </c>
      <c r="N599" s="27">
        <f t="shared" si="855"/>
        <v>13615010.09732778</v>
      </c>
      <c r="O599" s="27">
        <f t="shared" si="855"/>
        <v>14025734.12608327</v>
      </c>
      <c r="P599" s="391">
        <f t="shared" si="855"/>
        <v>18637823.211887136</v>
      </c>
      <c r="Q599" s="27">
        <f t="shared" si="855"/>
        <v>24196971.607994217</v>
      </c>
      <c r="R599" s="27">
        <f t="shared" si="855"/>
        <v>30148713.81312491</v>
      </c>
      <c r="S599" s="27">
        <f t="shared" si="855"/>
        <v>38455860.930477284</v>
      </c>
      <c r="T599" s="27">
        <f t="shared" si="855"/>
        <v>44829443.788211003</v>
      </c>
      <c r="U599" s="27">
        <f t="shared" si="855"/>
        <v>51493612.590417042</v>
      </c>
      <c r="V599" s="27">
        <f t="shared" si="855"/>
        <v>61588718.008696884</v>
      </c>
      <c r="W599" s="27">
        <f t="shared" si="855"/>
        <v>73012638.060904041</v>
      </c>
      <c r="X599" s="27">
        <f t="shared" si="855"/>
        <v>83860117.410602719</v>
      </c>
      <c r="Y599" s="27">
        <f t="shared" si="855"/>
        <v>97982610.268238068</v>
      </c>
      <c r="Z599" s="27">
        <f t="shared" si="855"/>
        <v>112547680.73059505</v>
      </c>
      <c r="AA599" s="27">
        <f t="shared" si="855"/>
        <v>127675448.67991091</v>
      </c>
      <c r="AB599" s="27">
        <f t="shared" ref="AB599" si="856">SUM(AB600:AB602)</f>
        <v>138058710.60436189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426473.00588703062</v>
      </c>
      <c r="L600" s="27">
        <f t="shared" ref="L600:AA600" si="858">L587-L594</f>
        <v>431219.41696502024</v>
      </c>
      <c r="M600" s="27">
        <f t="shared" si="858"/>
        <v>723301.17718827329</v>
      </c>
      <c r="N600" s="27">
        <f t="shared" si="858"/>
        <v>881802.23101149825</v>
      </c>
      <c r="O600" s="27">
        <f t="shared" si="858"/>
        <v>853645.0717649532</v>
      </c>
      <c r="P600" s="391">
        <f t="shared" si="858"/>
        <v>1160601.7340687255</v>
      </c>
      <c r="Q600" s="27">
        <f t="shared" si="858"/>
        <v>1277925.1146956263</v>
      </c>
      <c r="R600" s="27">
        <f t="shared" si="858"/>
        <v>1409876.479134941</v>
      </c>
      <c r="S600" s="27">
        <f t="shared" si="858"/>
        <v>1603903.9112502846</v>
      </c>
      <c r="T600" s="27">
        <f t="shared" si="858"/>
        <v>1672100.6825110293</v>
      </c>
      <c r="U600" s="27">
        <f t="shared" si="858"/>
        <v>1864867.8769175711</v>
      </c>
      <c r="V600" s="27">
        <f t="shared" si="858"/>
        <v>2144223.0144371563</v>
      </c>
      <c r="W600" s="27">
        <f t="shared" si="858"/>
        <v>2241403.9661154458</v>
      </c>
      <c r="X600" s="27">
        <f t="shared" si="858"/>
        <v>2435317.2485792721</v>
      </c>
      <c r="Y600" s="27">
        <f t="shared" si="858"/>
        <v>2702454.8711861446</v>
      </c>
      <c r="Z600" s="27">
        <f t="shared" si="858"/>
        <v>2781707.1662951685</v>
      </c>
      <c r="AA600" s="27">
        <f t="shared" si="858"/>
        <v>3016448.8076260621</v>
      </c>
      <c r="AB600" s="27">
        <f t="shared" ref="AB600" si="859">AB587-AB594</f>
        <v>3343266.83387972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1623497.4797071179</v>
      </c>
      <c r="L601" s="27">
        <f t="shared" ref="L601:AA601" si="861">L588-L595</f>
        <v>1627291.6298726252</v>
      </c>
      <c r="M601" s="27">
        <f t="shared" si="861"/>
        <v>2741234.5116403163</v>
      </c>
      <c r="N601" s="27">
        <f t="shared" si="861"/>
        <v>3370500.2042180756</v>
      </c>
      <c r="O601" s="27">
        <f t="shared" si="861"/>
        <v>3291497.2072484363</v>
      </c>
      <c r="P601" s="391">
        <f t="shared" si="861"/>
        <v>4555697.0204411959</v>
      </c>
      <c r="Q601" s="27">
        <f t="shared" si="861"/>
        <v>5108266.0045849206</v>
      </c>
      <c r="R601" s="27">
        <f t="shared" si="861"/>
        <v>5793727.5924266921</v>
      </c>
      <c r="S601" s="27">
        <f t="shared" si="861"/>
        <v>6839780.6287905378</v>
      </c>
      <c r="T601" s="27">
        <f t="shared" si="861"/>
        <v>7065184.5104038939</v>
      </c>
      <c r="U601" s="27">
        <f t="shared" si="861"/>
        <v>7808056.8166158712</v>
      </c>
      <c r="V601" s="27">
        <f t="shared" si="861"/>
        <v>9060059.2338153142</v>
      </c>
      <c r="W601" s="27">
        <f t="shared" si="861"/>
        <v>9705000.1737032887</v>
      </c>
      <c r="X601" s="27">
        <f t="shared" si="861"/>
        <v>10643168.404946417</v>
      </c>
      <c r="Y601" s="27">
        <f t="shared" si="861"/>
        <v>11922072.320220891</v>
      </c>
      <c r="Z601" s="27">
        <f t="shared" si="861"/>
        <v>12387470.219647428</v>
      </c>
      <c r="AA601" s="27">
        <f t="shared" si="861"/>
        <v>13445385.103190413</v>
      </c>
      <c r="AB601" s="27">
        <f t="shared" ref="AB601" si="862">AB588-AB595</f>
        <v>14916069.527416514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2243151.6074949512</v>
      </c>
      <c r="L602" s="27">
        <f t="shared" ref="L602:AA602" si="863">L589-L596</f>
        <v>3599112.2085057152</v>
      </c>
      <c r="M602" s="27">
        <f t="shared" si="863"/>
        <v>5069287.6868668348</v>
      </c>
      <c r="N602" s="27">
        <f t="shared" si="863"/>
        <v>9362707.6620982066</v>
      </c>
      <c r="O602" s="27">
        <f t="shared" si="863"/>
        <v>9880591.84706988</v>
      </c>
      <c r="P602" s="391">
        <f t="shared" si="863"/>
        <v>12921524.457377216</v>
      </c>
      <c r="Q602" s="27">
        <f t="shared" si="863"/>
        <v>17810780.488713671</v>
      </c>
      <c r="R602" s="27">
        <f t="shared" si="863"/>
        <v>22945109.741563275</v>
      </c>
      <c r="S602" s="27">
        <f t="shared" si="863"/>
        <v>30012176.390436463</v>
      </c>
      <c r="T602" s="27">
        <f t="shared" si="863"/>
        <v>36092158.595296077</v>
      </c>
      <c r="U602" s="27">
        <f t="shared" si="863"/>
        <v>41820687.896883599</v>
      </c>
      <c r="V602" s="27">
        <f t="shared" si="863"/>
        <v>50384435.760444418</v>
      </c>
      <c r="W602" s="27">
        <f t="shared" si="863"/>
        <v>61066233.921085306</v>
      </c>
      <c r="X602" s="27">
        <f t="shared" si="863"/>
        <v>70781631.757077038</v>
      </c>
      <c r="Y602" s="27">
        <f t="shared" si="863"/>
        <v>83358083.076831028</v>
      </c>
      <c r="Z602" s="27">
        <f t="shared" si="863"/>
        <v>97378503.344652459</v>
      </c>
      <c r="AA602" s="27">
        <f t="shared" si="863"/>
        <v>111213614.76909444</v>
      </c>
      <c r="AB602" s="27">
        <f t="shared" ref="AB602" si="864">AB589-AB596</f>
        <v>119799374.24306566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1855056.9248689101</v>
      </c>
      <c r="L604" s="27">
        <f t="shared" ref="L604:AA604" si="866">L585-L597</f>
        <v>3648701.7265880685</v>
      </c>
      <c r="M604" s="27">
        <f t="shared" si="866"/>
        <v>1833767.8576988294</v>
      </c>
      <c r="N604" s="27">
        <f t="shared" si="866"/>
        <v>2247958.0104894899</v>
      </c>
      <c r="O604" s="27">
        <f t="shared" si="866"/>
        <v>5262737.3565267855</v>
      </c>
      <c r="P604" s="391">
        <f t="shared" si="866"/>
        <v>3200262.9199513895</v>
      </c>
      <c r="Q604" s="27">
        <f t="shared" si="866"/>
        <v>4000164.5743272891</v>
      </c>
      <c r="R604" s="27">
        <f t="shared" si="866"/>
        <v>4239157.5437235562</v>
      </c>
      <c r="S604" s="27">
        <f t="shared" si="866"/>
        <v>2752182.6987405764</v>
      </c>
      <c r="T604" s="27">
        <f t="shared" si="866"/>
        <v>5063566.8542775419</v>
      </c>
      <c r="U604" s="27">
        <f t="shared" si="866"/>
        <v>5560208.5742370207</v>
      </c>
      <c r="V604" s="27">
        <f t="shared" si="866"/>
        <v>3708153.9484914746</v>
      </c>
      <c r="W604" s="27">
        <f t="shared" si="866"/>
        <v>6770264.5311460523</v>
      </c>
      <c r="X604" s="27">
        <f t="shared" si="866"/>
        <v>7274860.8996352926</v>
      </c>
      <c r="Y604" s="27">
        <f t="shared" si="866"/>
        <v>4689077.3127944535</v>
      </c>
      <c r="Z604" s="27">
        <f t="shared" si="866"/>
        <v>8266460.8745515309</v>
      </c>
      <c r="AA604" s="27">
        <f t="shared" si="866"/>
        <v>8760113.3025019765</v>
      </c>
      <c r="AB604" s="27">
        <f t="shared" ref="AB604" si="867">AB585-AB597</f>
        <v>5504918.908172559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426473.00588703062</v>
      </c>
      <c r="L605" s="27">
        <f t="shared" ref="L605:AA605" si="869">MIN(L604,L600)</f>
        <v>431219.41696502024</v>
      </c>
      <c r="M605" s="27">
        <f t="shared" si="869"/>
        <v>723301.17718827329</v>
      </c>
      <c r="N605" s="27">
        <f t="shared" si="869"/>
        <v>881802.23101149825</v>
      </c>
      <c r="O605" s="27">
        <f t="shared" si="869"/>
        <v>853645.0717649532</v>
      </c>
      <c r="P605" s="391">
        <f t="shared" si="869"/>
        <v>1160601.7340687255</v>
      </c>
      <c r="Q605" s="27">
        <f t="shared" si="869"/>
        <v>1277925.1146956263</v>
      </c>
      <c r="R605" s="27">
        <f t="shared" si="869"/>
        <v>1409876.479134941</v>
      </c>
      <c r="S605" s="27">
        <f t="shared" si="869"/>
        <v>1603903.9112502846</v>
      </c>
      <c r="T605" s="27">
        <f t="shared" si="869"/>
        <v>1672100.6825110293</v>
      </c>
      <c r="U605" s="27">
        <f t="shared" si="869"/>
        <v>1864867.8769175711</v>
      </c>
      <c r="V605" s="27">
        <f t="shared" si="869"/>
        <v>2144223.0144371563</v>
      </c>
      <c r="W605" s="27">
        <f t="shared" si="869"/>
        <v>2241403.9661154458</v>
      </c>
      <c r="X605" s="27">
        <f t="shared" si="869"/>
        <v>2435317.2485792721</v>
      </c>
      <c r="Y605" s="27">
        <f t="shared" si="869"/>
        <v>2702454.8711861446</v>
      </c>
      <c r="Z605" s="27">
        <f t="shared" si="869"/>
        <v>2781707.1662951685</v>
      </c>
      <c r="AA605" s="27">
        <f t="shared" si="869"/>
        <v>3016448.8076260621</v>
      </c>
      <c r="AB605" s="27">
        <f t="shared" ref="AB605" si="870">MIN(AB604,AB600)</f>
        <v>3343266.83387972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1428583.9189818795</v>
      </c>
      <c r="L606" s="27">
        <f t="shared" ref="L606:AA606" si="872">MIN(L604-L605,L601)</f>
        <v>1627291.6298726252</v>
      </c>
      <c r="M606" s="27">
        <f t="shared" si="872"/>
        <v>1110466.6805105561</v>
      </c>
      <c r="N606" s="27">
        <f t="shared" si="872"/>
        <v>1366155.7794779916</v>
      </c>
      <c r="O606" s="27">
        <f t="shared" si="872"/>
        <v>3291497.2072484363</v>
      </c>
      <c r="P606" s="391">
        <f t="shared" si="872"/>
        <v>2039661.1858826641</v>
      </c>
      <c r="Q606" s="27">
        <f t="shared" si="872"/>
        <v>2722239.4596316628</v>
      </c>
      <c r="R606" s="27">
        <f t="shared" si="872"/>
        <v>2829281.0645886152</v>
      </c>
      <c r="S606" s="27">
        <f t="shared" si="872"/>
        <v>1148278.7874902918</v>
      </c>
      <c r="T606" s="27">
        <f t="shared" si="872"/>
        <v>3391466.1717665126</v>
      </c>
      <c r="U606" s="27">
        <f t="shared" si="872"/>
        <v>3695340.6973194499</v>
      </c>
      <c r="V606" s="27">
        <f t="shared" si="872"/>
        <v>1563930.9340543183</v>
      </c>
      <c r="W606" s="27">
        <f t="shared" si="872"/>
        <v>4528860.5650306065</v>
      </c>
      <c r="X606" s="27">
        <f t="shared" si="872"/>
        <v>4839543.6510560205</v>
      </c>
      <c r="Y606" s="27">
        <f t="shared" si="872"/>
        <v>1986622.4416083088</v>
      </c>
      <c r="Z606" s="27">
        <f t="shared" si="872"/>
        <v>5484753.708256362</v>
      </c>
      <c r="AA606" s="27">
        <f t="shared" si="872"/>
        <v>5743664.4948759144</v>
      </c>
      <c r="AB606" s="27">
        <f t="shared" ref="AB606" si="873">MIN(AB604-AB605,AB601)</f>
        <v>2161652.074292839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1590190.6797504229</v>
      </c>
      <c r="M607" s="27">
        <f t="shared" si="875"/>
        <v>0</v>
      </c>
      <c r="N607" s="27">
        <f t="shared" si="875"/>
        <v>0</v>
      </c>
      <c r="O607" s="27">
        <f t="shared" si="875"/>
        <v>1117595.0775133958</v>
      </c>
      <c r="P607" s="391">
        <f t="shared" si="875"/>
        <v>0</v>
      </c>
      <c r="Q607" s="27">
        <f t="shared" si="875"/>
        <v>0</v>
      </c>
      <c r="R607" s="27">
        <f t="shared" si="875"/>
        <v>0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0</v>
      </c>
      <c r="W607" s="27">
        <f t="shared" si="875"/>
        <v>0</v>
      </c>
      <c r="X607" s="27">
        <f t="shared" si="875"/>
        <v>0</v>
      </c>
      <c r="Y607" s="27">
        <f t="shared" si="875"/>
        <v>0</v>
      </c>
      <c r="Z607" s="27">
        <f t="shared" si="875"/>
        <v>0</v>
      </c>
      <c r="AA607" s="27">
        <f t="shared" si="875"/>
        <v>0</v>
      </c>
      <c r="AB607" s="27">
        <f t="shared" ref="AB607" si="876">MIN(AB604-AB605-AB606,AB602)</f>
        <v>0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709320.4781716984</v>
      </c>
      <c r="M610" s="300">
        <f t="shared" si="878"/>
        <v>878725.82002082956</v>
      </c>
      <c r="N610" s="300">
        <f t="shared" si="878"/>
        <v>1027395.5412403946</v>
      </c>
      <c r="O610" s="300">
        <f t="shared" si="878"/>
        <v>1173949.8606627986</v>
      </c>
      <c r="P610" s="415">
        <f t="shared" si="878"/>
        <v>1359886.3099628945</v>
      </c>
      <c r="Q610" s="300">
        <f t="shared" si="878"/>
        <v>1489187.5344423894</v>
      </c>
      <c r="R610" s="300">
        <f t="shared" si="878"/>
        <v>1608116.7274350661</v>
      </c>
      <c r="S610" s="300">
        <f t="shared" si="878"/>
        <v>1718691.0071097605</v>
      </c>
      <c r="T610" s="300">
        <f t="shared" si="878"/>
        <v>1860967.4824869027</v>
      </c>
      <c r="U610" s="300">
        <f t="shared" si="878"/>
        <v>2066233.7131336525</v>
      </c>
      <c r="V610" s="300">
        <f t="shared" si="878"/>
        <v>2273323.1044294285</v>
      </c>
      <c r="W610" s="300">
        <f t="shared" si="878"/>
        <v>2449243.2960558766</v>
      </c>
      <c r="X610" s="300">
        <f t="shared" si="878"/>
        <v>2646580.895434801</v>
      </c>
      <c r="Y610" s="300">
        <f t="shared" si="878"/>
        <v>2831784.1449280749</v>
      </c>
      <c r="Z610" s="300">
        <f t="shared" si="878"/>
        <v>2986019.4480353971</v>
      </c>
      <c r="AA610" s="300">
        <f t="shared" si="878"/>
        <v>3223414.4662488778</v>
      </c>
      <c r="AB610" s="300">
        <f t="shared" ref="AB610" si="879">AB594+AB605</f>
        <v>3476575.4293919047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2130096.7520517791</v>
      </c>
      <c r="L611" s="300">
        <f t="shared" ref="L611:AA611" si="881">L595+L606</f>
        <v>2676760.9055036716</v>
      </c>
      <c r="M611" s="300">
        <f t="shared" si="881"/>
        <v>1699509.5416713809</v>
      </c>
      <c r="N611" s="300">
        <f t="shared" si="881"/>
        <v>1922655.0313526245</v>
      </c>
      <c r="O611" s="300">
        <f t="shared" si="881"/>
        <v>4526533.1173671195</v>
      </c>
      <c r="P611" s="415">
        <f t="shared" si="881"/>
        <v>2821910.7052231138</v>
      </c>
      <c r="Q611" s="300">
        <f t="shared" si="881"/>
        <v>3566721.3658314464</v>
      </c>
      <c r="R611" s="300">
        <f t="shared" si="881"/>
        <v>3643926.8959813556</v>
      </c>
      <c r="S611" s="300">
        <f t="shared" si="881"/>
        <v>1637783.5197798628</v>
      </c>
      <c r="T611" s="300">
        <f t="shared" si="881"/>
        <v>4189491.556048532</v>
      </c>
      <c r="U611" s="300">
        <f t="shared" si="881"/>
        <v>4538443.7983816741</v>
      </c>
      <c r="V611" s="300">
        <f t="shared" si="881"/>
        <v>2109421.9835139746</v>
      </c>
      <c r="W611" s="300">
        <f t="shared" si="881"/>
        <v>5428778.9927962348</v>
      </c>
      <c r="X611" s="300">
        <f t="shared" si="881"/>
        <v>5762837.9662579801</v>
      </c>
      <c r="Y611" s="300">
        <f t="shared" si="881"/>
        <v>2557167.752507871</v>
      </c>
      <c r="Z611" s="300">
        <f t="shared" si="881"/>
        <v>6394595.0949527565</v>
      </c>
      <c r="AA611" s="300">
        <f t="shared" si="881"/>
        <v>6666184.0404700609</v>
      </c>
      <c r="AB611" s="300">
        <f t="shared" ref="AB611" si="882">AB595+AB606</f>
        <v>2756411.744418988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969265.21836237318</v>
      </c>
      <c r="L612" s="300">
        <f t="shared" ref="L612:AA612" si="883">L596+L607</f>
        <v>3911322.0695007667</v>
      </c>
      <c r="M612" s="300">
        <f t="shared" si="883"/>
        <v>1089300.3537054488</v>
      </c>
      <c r="N612" s="300">
        <f t="shared" si="883"/>
        <v>1545865.44838596</v>
      </c>
      <c r="O612" s="300">
        <f t="shared" si="883"/>
        <v>4824991.7350236513</v>
      </c>
      <c r="P612" s="415">
        <f t="shared" si="883"/>
        <v>2218728.824716771</v>
      </c>
      <c r="Q612" s="300">
        <f t="shared" si="883"/>
        <v>2944420.248380742</v>
      </c>
      <c r="R612" s="300">
        <f t="shared" si="883"/>
        <v>3226271.464030691</v>
      </c>
      <c r="S612" s="300">
        <f t="shared" si="883"/>
        <v>2147890.8705915292</v>
      </c>
      <c r="T612" s="300">
        <f t="shared" si="883"/>
        <v>4076674.6700196494</v>
      </c>
      <c r="U612" s="300">
        <f t="shared" si="883"/>
        <v>4515739.6369587164</v>
      </c>
      <c r="V612" s="300">
        <f t="shared" si="883"/>
        <v>3033562.8090395462</v>
      </c>
      <c r="W612" s="300">
        <f t="shared" si="883"/>
        <v>5662506.7734399913</v>
      </c>
      <c r="X612" s="300">
        <f t="shared" si="883"/>
        <v>6140302.9375778036</v>
      </c>
      <c r="Y612" s="300">
        <f t="shared" si="883"/>
        <v>3989202.7281529615</v>
      </c>
      <c r="Z612" s="300">
        <f t="shared" si="883"/>
        <v>7152307.2061149077</v>
      </c>
      <c r="AA612" s="300">
        <f t="shared" si="883"/>
        <v>7630628.0982850129</v>
      </c>
      <c r="AB612" s="300">
        <f t="shared" ref="AB612" si="884">AB596+AB607</f>
        <v>4776850.6425342271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2779354.3457578104</v>
      </c>
      <c r="L616" s="299">
        <f t="shared" ref="L616:AA616" si="886">L423</f>
        <v>3153205.3562307814</v>
      </c>
      <c r="M616" s="299">
        <f t="shared" si="886"/>
        <v>3407836.7050100556</v>
      </c>
      <c r="N616" s="299">
        <f t="shared" si="886"/>
        <v>7208171.0719884951</v>
      </c>
      <c r="O616" s="299">
        <f t="shared" si="886"/>
        <v>3971074.4291705675</v>
      </c>
      <c r="P616" s="416">
        <f t="shared" si="886"/>
        <v>4887055.1733368812</v>
      </c>
      <c r="Q616" s="299">
        <f t="shared" si="886"/>
        <v>3591750.967950115</v>
      </c>
      <c r="R616" s="299">
        <f t="shared" si="886"/>
        <v>4078062.1682193656</v>
      </c>
      <c r="S616" s="299">
        <f t="shared" si="886"/>
        <v>8189365.7110343948</v>
      </c>
      <c r="T616" s="299">
        <f t="shared" si="886"/>
        <v>4733165.7050770829</v>
      </c>
      <c r="U616" s="299">
        <f t="shared" si="886"/>
        <v>5474493.7978895735</v>
      </c>
      <c r="V616" s="299">
        <f t="shared" si="886"/>
        <v>10997389.188659202</v>
      </c>
      <c r="W616" s="299">
        <f t="shared" si="886"/>
        <v>6475186.7323263884</v>
      </c>
      <c r="X616" s="299">
        <f t="shared" si="886"/>
        <v>7263833.2203662237</v>
      </c>
      <c r="Y616" s="299">
        <f t="shared" si="886"/>
        <v>13978393.811346304</v>
      </c>
      <c r="Z616" s="299">
        <f t="shared" si="886"/>
        <v>7993571.7888363535</v>
      </c>
      <c r="AA616" s="299">
        <f t="shared" si="886"/>
        <v>8707233.0023450367</v>
      </c>
      <c r="AB616" s="299">
        <f t="shared" ref="AB616" si="887">AB423</f>
        <v>16699548.188916497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6581063.5960152093</v>
      </c>
      <c r="M617" s="296">
        <f t="shared" si="889"/>
        <v>9480304.4301152341</v>
      </c>
      <c r="N617" s="296">
        <f t="shared" si="889"/>
        <v>13508963.86683964</v>
      </c>
      <c r="O617" s="296">
        <f t="shared" si="889"/>
        <v>11835976.568311511</v>
      </c>
      <c r="P617" s="417">
        <f t="shared" si="889"/>
        <v>16899756.826825492</v>
      </c>
      <c r="Q617" s="296">
        <f t="shared" si="889"/>
        <v>21953337.328001771</v>
      </c>
      <c r="R617" s="296">
        <f t="shared" si="889"/>
        <v>29522126.839178074</v>
      </c>
      <c r="S617" s="296">
        <f t="shared" si="889"/>
        <v>37666106.181122296</v>
      </c>
      <c r="T617" s="296">
        <f t="shared" si="889"/>
        <v>41580437.686163202</v>
      </c>
      <c r="U617" s="296">
        <f t="shared" si="889"/>
        <v>50502106.606656611</v>
      </c>
      <c r="V617" s="296">
        <f t="shared" si="889"/>
        <v>60489748.543709807</v>
      </c>
      <c r="W617" s="296">
        <f t="shared" si="889"/>
        <v>68343528.616884366</v>
      </c>
      <c r="X617" s="296">
        <f t="shared" si="889"/>
        <v>82048901.286990374</v>
      </c>
      <c r="Y617" s="296">
        <f t="shared" si="889"/>
        <v>96006329.366491228</v>
      </c>
      <c r="Z617" s="296">
        <f t="shared" si="889"/>
        <v>106192515.50202771</v>
      </c>
      <c r="AA617" s="296">
        <f t="shared" si="889"/>
        <v>124779354.84186786</v>
      </c>
      <c r="AB617" s="296">
        <f t="shared" ref="AB617" si="890">SUM(AB618:AB620)</f>
        <v>135498571.32852808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847064.33221831615</v>
      </c>
      <c r="M618" s="296">
        <f t="shared" si="892"/>
        <v>1005937.1190758956</v>
      </c>
      <c r="N618" s="296">
        <f t="shared" si="892"/>
        <v>1193603.650641965</v>
      </c>
      <c r="O618" s="296">
        <f t="shared" si="892"/>
        <v>1433266.9918176788</v>
      </c>
      <c r="P618" s="417">
        <f t="shared" si="892"/>
        <v>1597221.0705841035</v>
      </c>
      <c r="Q618" s="296">
        <f t="shared" si="892"/>
        <v>1756063.1938469345</v>
      </c>
      <c r="R618" s="296">
        <f t="shared" si="892"/>
        <v>1862305.7086486886</v>
      </c>
      <c r="S618" s="296">
        <f t="shared" si="892"/>
        <v>1960233.030047792</v>
      </c>
      <c r="T618" s="296">
        <f t="shared" si="892"/>
        <v>2181432.4227065514</v>
      </c>
      <c r="U618" s="296">
        <f t="shared" si="892"/>
        <v>2380585.7114327149</v>
      </c>
      <c r="V618" s="296">
        <f t="shared" si="892"/>
        <v>2579509.4475303423</v>
      </c>
      <c r="W618" s="296">
        <f t="shared" si="892"/>
        <v>2857686.5470683691</v>
      </c>
      <c r="X618" s="296">
        <f t="shared" si="892"/>
        <v>3036719.8524760059</v>
      </c>
      <c r="Y618" s="296">
        <f t="shared" si="892"/>
        <v>3201541.0404305556</v>
      </c>
      <c r="Z618" s="296">
        <f t="shared" si="892"/>
        <v>3470037.0543215331</v>
      </c>
      <c r="AA618" s="296">
        <f t="shared" si="892"/>
        <v>3687257.8569649952</v>
      </c>
      <c r="AB618" s="296">
        <f t="shared" ref="AB618" si="893">AB30</f>
        <v>3919315.0851065214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673910.43711441313</v>
      </c>
      <c r="M619" s="296">
        <f t="shared" si="895"/>
        <v>803741.80478217639</v>
      </c>
      <c r="N619" s="296">
        <f t="shared" si="895"/>
        <v>961838.17001922149</v>
      </c>
      <c r="O619" s="296">
        <f t="shared" si="895"/>
        <v>1165096.660862929</v>
      </c>
      <c r="P619" s="417">
        <f t="shared" si="895"/>
        <v>1321768.3667421502</v>
      </c>
      <c r="Q619" s="296">
        <f t="shared" si="895"/>
        <v>1479881.5111313462</v>
      </c>
      <c r="R619" s="296">
        <f t="shared" si="895"/>
        <v>1613417.2129897398</v>
      </c>
      <c r="S619" s="296">
        <f t="shared" si="895"/>
        <v>1762342.1733205128</v>
      </c>
      <c r="T619" s="296">
        <f t="shared" si="895"/>
        <v>1943218.1251523821</v>
      </c>
      <c r="U619" s="296">
        <f t="shared" si="895"/>
        <v>2101345.3060863833</v>
      </c>
      <c r="V619" s="296">
        <f t="shared" si="895"/>
        <v>2297824.7963434909</v>
      </c>
      <c r="W619" s="296">
        <f t="shared" si="895"/>
        <v>2608607.3081195992</v>
      </c>
      <c r="X619" s="296">
        <f t="shared" si="895"/>
        <v>2797942.742412264</v>
      </c>
      <c r="Y619" s="296">
        <f t="shared" si="895"/>
        <v>2977632.3897813945</v>
      </c>
      <c r="Z619" s="296">
        <f t="shared" si="895"/>
        <v>3257797.092188105</v>
      </c>
      <c r="AA619" s="296">
        <f t="shared" si="895"/>
        <v>3463026.4776492128</v>
      </c>
      <c r="AB619" s="296">
        <f t="shared" ref="AB619" si="896">AB16</f>
        <v>3682348.3037242088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5060088.8266824801</v>
      </c>
      <c r="M620" s="299">
        <f t="shared" si="898"/>
        <v>7670625.5062571624</v>
      </c>
      <c r="N620" s="299">
        <f t="shared" si="898"/>
        <v>11353522.046178453</v>
      </c>
      <c r="O620" s="299">
        <f t="shared" si="898"/>
        <v>9237612.9156309031</v>
      </c>
      <c r="P620" s="416">
        <f t="shared" si="898"/>
        <v>13980767.38949924</v>
      </c>
      <c r="Q620" s="299">
        <f t="shared" si="898"/>
        <v>18717392.623023491</v>
      </c>
      <c r="R620" s="299">
        <f t="shared" si="898"/>
        <v>26046403.917539645</v>
      </c>
      <c r="S620" s="299">
        <f t="shared" si="898"/>
        <v>33943530.977753989</v>
      </c>
      <c r="T620" s="299">
        <f t="shared" si="898"/>
        <v>37455787.138304271</v>
      </c>
      <c r="U620" s="299">
        <f t="shared" si="898"/>
        <v>46020175.589137509</v>
      </c>
      <c r="V620" s="299">
        <f t="shared" si="898"/>
        <v>55612414.299835972</v>
      </c>
      <c r="W620" s="299">
        <f t="shared" si="898"/>
        <v>62877234.761696398</v>
      </c>
      <c r="X620" s="299">
        <f t="shared" si="898"/>
        <v>76214238.692102104</v>
      </c>
      <c r="Y620" s="299">
        <f t="shared" si="898"/>
        <v>89827155.936279282</v>
      </c>
      <c r="Z620" s="299">
        <f t="shared" si="898"/>
        <v>99464681.355518073</v>
      </c>
      <c r="AA620" s="299">
        <f t="shared" si="898"/>
        <v>117629070.50725366</v>
      </c>
      <c r="AB620" s="299">
        <f t="shared" ref="AB620" si="899">AB105</f>
        <v>127896907.93969736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0.6290680544260191</v>
      </c>
      <c r="L623" s="76">
        <f t="shared" ref="L623:AA623" si="904">L616/L617</f>
        <v>0.47913309303681956</v>
      </c>
      <c r="M623" s="76">
        <f t="shared" si="904"/>
        <v>0.35946490222241029</v>
      </c>
      <c r="N623" s="76">
        <f t="shared" si="904"/>
        <v>0.53358430321087336</v>
      </c>
      <c r="O623" s="76">
        <f t="shared" si="904"/>
        <v>0.33550881131366339</v>
      </c>
      <c r="P623" s="390">
        <f t="shared" si="904"/>
        <v>0.28917902330875622</v>
      </c>
      <c r="Q623" s="76">
        <f t="shared" si="904"/>
        <v>0.16360842610334189</v>
      </c>
      <c r="R623" s="76">
        <f t="shared" si="904"/>
        <v>0.13813578508197016</v>
      </c>
      <c r="S623" s="76">
        <f t="shared" si="904"/>
        <v>0.21742002403048463</v>
      </c>
      <c r="T623" s="76">
        <f t="shared" si="904"/>
        <v>0.11383155080765653</v>
      </c>
      <c r="U623" s="76">
        <f t="shared" si="904"/>
        <v>0.10840129582174673</v>
      </c>
      <c r="V623" s="76">
        <f t="shared" si="904"/>
        <v>0.1818058341028233</v>
      </c>
      <c r="W623" s="76">
        <f t="shared" si="904"/>
        <v>9.4744694389787248E-2</v>
      </c>
      <c r="X623" s="76">
        <f t="shared" si="904"/>
        <v>8.8530536136721835E-2</v>
      </c>
      <c r="Y623" s="76">
        <f t="shared" si="904"/>
        <v>0.14559866941673885</v>
      </c>
      <c r="Z623" s="76">
        <f t="shared" si="904"/>
        <v>7.5274342556502671E-2</v>
      </c>
      <c r="AA623" s="76">
        <f t="shared" si="904"/>
        <v>6.9781038805495202E-2</v>
      </c>
      <c r="AB623" s="76">
        <f t="shared" ref="AB623" si="905">AB616/AB617</f>
        <v>0.12324519753368461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226924.30817614801</v>
      </c>
      <c r="L625" s="298">
        <f t="shared" ref="L625:AA625" si="907">L618*L$622*L$623</f>
        <v>202928.27674846494</v>
      </c>
      <c r="M625" s="298">
        <f t="shared" si="907"/>
        <v>180799.54407525496</v>
      </c>
      <c r="N625" s="298">
        <f t="shared" si="907"/>
        <v>318444.08611887379</v>
      </c>
      <c r="O625" s="298">
        <f t="shared" si="907"/>
        <v>240436.85235992976</v>
      </c>
      <c r="P625" s="418">
        <f t="shared" si="907"/>
        <v>230941.41459983852</v>
      </c>
      <c r="Q625" s="298">
        <f t="shared" si="907"/>
        <v>143653.36764165235</v>
      </c>
      <c r="R625" s="298">
        <f t="shared" si="907"/>
        <v>128625.53056341069</v>
      </c>
      <c r="S625" s="298">
        <f t="shared" si="907"/>
        <v>213096.95624917033</v>
      </c>
      <c r="T625" s="298">
        <f t="shared" si="907"/>
        <v>124157.91782939504</v>
      </c>
      <c r="U625" s="298">
        <f t="shared" si="907"/>
        <v>129029.28796702057</v>
      </c>
      <c r="V625" s="298">
        <f t="shared" si="907"/>
        <v>234484.93334218339</v>
      </c>
      <c r="W625" s="298">
        <f t="shared" si="907"/>
        <v>135375.31928189952</v>
      </c>
      <c r="X625" s="298">
        <f t="shared" si="907"/>
        <v>134421.21831836383</v>
      </c>
      <c r="Y625" s="298">
        <f t="shared" si="907"/>
        <v>233070.05778488531</v>
      </c>
      <c r="Z625" s="298">
        <f t="shared" si="907"/>
        <v>130602.37895537827</v>
      </c>
      <c r="AA625" s="298">
        <f t="shared" si="907"/>
        <v>128650.3418013707</v>
      </c>
      <c r="AB625" s="298">
        <f t="shared" ref="AB625" si="908">AB618*AB$622*AB$623</f>
        <v>241518.38093035156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182120.90366052286</v>
      </c>
      <c r="L626" s="298">
        <f t="shared" ref="L626:AA626" si="910">L619*L$622*L$623</f>
        <v>161446.39608221193</v>
      </c>
      <c r="M626" s="298">
        <f t="shared" si="910"/>
        <v>144458.48463404432</v>
      </c>
      <c r="N626" s="298">
        <f t="shared" si="910"/>
        <v>256610.87487566393</v>
      </c>
      <c r="O626" s="298">
        <f t="shared" si="910"/>
        <v>195450.09787581986</v>
      </c>
      <c r="P626" s="418">
        <f t="shared" si="910"/>
        <v>191113.84266745244</v>
      </c>
      <c r="Q626" s="298">
        <f t="shared" si="910"/>
        <v>121060.54242781739</v>
      </c>
      <c r="R626" s="298">
        <f t="shared" si="910"/>
        <v>111435.326690551</v>
      </c>
      <c r="S626" s="298">
        <f t="shared" si="910"/>
        <v>191584.23883664119</v>
      </c>
      <c r="T626" s="298">
        <f t="shared" si="910"/>
        <v>110599.76637182123</v>
      </c>
      <c r="U626" s="298">
        <f t="shared" si="910"/>
        <v>113894.27707435448</v>
      </c>
      <c r="V626" s="298">
        <f t="shared" si="910"/>
        <v>208878.97686068923</v>
      </c>
      <c r="W626" s="298">
        <f t="shared" si="910"/>
        <v>123575.8510953785</v>
      </c>
      <c r="X626" s="298">
        <f t="shared" si="910"/>
        <v>123851.68553280376</v>
      </c>
      <c r="Y626" s="298">
        <f t="shared" si="910"/>
        <v>216769.65698217766</v>
      </c>
      <c r="Z626" s="298">
        <f t="shared" si="910"/>
        <v>122614.26714847286</v>
      </c>
      <c r="AA626" s="298">
        <f t="shared" si="910"/>
        <v>120826.79251064853</v>
      </c>
      <c r="AB626" s="298">
        <f t="shared" ref="AB626" si="911">AB619*AB$622*AB$623</f>
        <v>226915.8720401593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980631.96104223432</v>
      </c>
      <c r="L627" s="298">
        <f t="shared" ref="L627:AA627" si="912">L620*L$622*L$623</f>
        <v>1212228.0052847138</v>
      </c>
      <c r="M627" s="298">
        <f t="shared" si="912"/>
        <v>1378660.3237957286</v>
      </c>
      <c r="N627" s="298">
        <f t="shared" si="912"/>
        <v>3029030.5749997096</v>
      </c>
      <c r="O627" s="298">
        <f t="shared" si="912"/>
        <v>1549650.2643495344</v>
      </c>
      <c r="P627" s="418">
        <f t="shared" si="912"/>
        <v>2021472.3294011496</v>
      </c>
      <c r="Q627" s="298">
        <f t="shared" si="912"/>
        <v>1531161.5739055877</v>
      </c>
      <c r="R627" s="298">
        <f t="shared" si="912"/>
        <v>1798970.2268557211</v>
      </c>
      <c r="S627" s="298">
        <f t="shared" si="912"/>
        <v>3690001.660431386</v>
      </c>
      <c r="T627" s="298">
        <f t="shared" si="912"/>
        <v>2131825.1683373251</v>
      </c>
      <c r="U627" s="298">
        <f t="shared" si="912"/>
        <v>2494323.3339034114</v>
      </c>
      <c r="V627" s="298">
        <f t="shared" si="912"/>
        <v>5055330.6841267282</v>
      </c>
      <c r="W627" s="298">
        <f t="shared" si="912"/>
        <v>2978642.1957859164</v>
      </c>
      <c r="X627" s="298">
        <f t="shared" si="912"/>
        <v>3373643.7063319446</v>
      </c>
      <c r="Y627" s="298">
        <f t="shared" si="912"/>
        <v>6539357.1909060888</v>
      </c>
      <c r="Z627" s="298">
        <f t="shared" si="912"/>
        <v>3743569.2483143262</v>
      </c>
      <c r="AA627" s="298">
        <f t="shared" si="912"/>
        <v>4104139.3668604996</v>
      </c>
      <c r="AB627" s="298">
        <f t="shared" ref="AB627" si="913">AB620*AB$622*AB$623</f>
        <v>7881339.8414877383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1389677.1728789052</v>
      </c>
      <c r="L628" s="298">
        <f t="shared" ref="L628:AA628" si="915">SUM(L625:L627)</f>
        <v>1576602.6781153907</v>
      </c>
      <c r="M628" s="298">
        <f t="shared" si="915"/>
        <v>1703918.3525050278</v>
      </c>
      <c r="N628" s="298">
        <f t="shared" si="915"/>
        <v>3604085.5359942475</v>
      </c>
      <c r="O628" s="298">
        <f t="shared" si="915"/>
        <v>1985537.214585284</v>
      </c>
      <c r="P628" s="418">
        <f t="shared" si="915"/>
        <v>2443527.5866684406</v>
      </c>
      <c r="Q628" s="298">
        <f t="shared" si="915"/>
        <v>1795875.4839750575</v>
      </c>
      <c r="R628" s="298">
        <f t="shared" si="915"/>
        <v>2039031.0841096828</v>
      </c>
      <c r="S628" s="298">
        <f t="shared" si="915"/>
        <v>4094682.8555171974</v>
      </c>
      <c r="T628" s="298">
        <f t="shared" si="915"/>
        <v>2366582.8525385414</v>
      </c>
      <c r="U628" s="298">
        <f t="shared" si="915"/>
        <v>2737246.8989447863</v>
      </c>
      <c r="V628" s="298">
        <f t="shared" si="915"/>
        <v>5498694.5943296012</v>
      </c>
      <c r="W628" s="298">
        <f t="shared" si="915"/>
        <v>3237593.3661631942</v>
      </c>
      <c r="X628" s="298">
        <f t="shared" si="915"/>
        <v>3631916.6101831123</v>
      </c>
      <c r="Y628" s="298">
        <f t="shared" si="915"/>
        <v>6989196.9056731518</v>
      </c>
      <c r="Z628" s="298">
        <f t="shared" si="915"/>
        <v>3996785.8944181772</v>
      </c>
      <c r="AA628" s="298">
        <f t="shared" si="915"/>
        <v>4353616.5011725184</v>
      </c>
      <c r="AB628" s="298">
        <f t="shared" ref="AB628" si="916">SUM(AB625:AB627)</f>
        <v>8349774.0944582494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3028532.1547172614</v>
      </c>
      <c r="L630" s="296">
        <f t="shared" si="917"/>
        <v>5004460.9178998191</v>
      </c>
      <c r="M630" s="296">
        <f t="shared" si="917"/>
        <v>7776386.0776102068</v>
      </c>
      <c r="N630" s="296">
        <f t="shared" si="917"/>
        <v>9904878.3308453914</v>
      </c>
      <c r="O630" s="296">
        <f t="shared" si="917"/>
        <v>9850439.3537262268</v>
      </c>
      <c r="P630" s="417">
        <f t="shared" si="917"/>
        <v>14456229.240157053</v>
      </c>
      <c r="Q630" s="296">
        <f t="shared" si="917"/>
        <v>20157461.844026715</v>
      </c>
      <c r="R630" s="296">
        <f t="shared" si="917"/>
        <v>27483095.755068392</v>
      </c>
      <c r="S630" s="296">
        <f t="shared" si="917"/>
        <v>33571423.325605094</v>
      </c>
      <c r="T630" s="296">
        <f t="shared" si="917"/>
        <v>39213854.833624668</v>
      </c>
      <c r="U630" s="296">
        <f t="shared" si="917"/>
        <v>47764859.707711823</v>
      </c>
      <c r="V630" s="296">
        <f t="shared" si="917"/>
        <v>54991053.949380204</v>
      </c>
      <c r="W630" s="296">
        <f t="shared" si="917"/>
        <v>65105935.250721171</v>
      </c>
      <c r="X630" s="296">
        <f t="shared" si="917"/>
        <v>78416984.676807269</v>
      </c>
      <c r="Y630" s="296">
        <f t="shared" si="917"/>
        <v>89017132.460818082</v>
      </c>
      <c r="Z630" s="296">
        <f t="shared" si="917"/>
        <v>102195729.60760954</v>
      </c>
      <c r="AA630" s="296">
        <f t="shared" si="917"/>
        <v>120425738.34069535</v>
      </c>
      <c r="AB630" s="296">
        <f t="shared" ref="AB630" si="918">SUM(AB631:AB633)</f>
        <v>127148797.23406984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494537.56412700273</v>
      </c>
      <c r="L631" s="296">
        <f t="shared" si="919"/>
        <v>644136.05546985124</v>
      </c>
      <c r="M631" s="296">
        <f t="shared" si="919"/>
        <v>825137.5750006407</v>
      </c>
      <c r="N631" s="296">
        <f t="shared" si="919"/>
        <v>875159.56452309119</v>
      </c>
      <c r="O631" s="296">
        <f t="shared" si="919"/>
        <v>1192830.139457749</v>
      </c>
      <c r="P631" s="417">
        <f t="shared" si="919"/>
        <v>1366279.655984265</v>
      </c>
      <c r="Q631" s="296">
        <f t="shared" si="919"/>
        <v>1612409.826205282</v>
      </c>
      <c r="R631" s="296">
        <f t="shared" si="919"/>
        <v>1733680.178085278</v>
      </c>
      <c r="S631" s="296">
        <f t="shared" si="919"/>
        <v>1747136.0737986218</v>
      </c>
      <c r="T631" s="296">
        <f t="shared" si="919"/>
        <v>2057274.5048771563</v>
      </c>
      <c r="U631" s="296">
        <f t="shared" si="919"/>
        <v>2251556.4234656943</v>
      </c>
      <c r="V631" s="296">
        <f t="shared" si="919"/>
        <v>2345024.5141881588</v>
      </c>
      <c r="W631" s="296">
        <f t="shared" si="919"/>
        <v>2722311.2277864697</v>
      </c>
      <c r="X631" s="296">
        <f t="shared" si="919"/>
        <v>2902298.6341576423</v>
      </c>
      <c r="Y631" s="296">
        <f t="shared" si="919"/>
        <v>2968470.9826456704</v>
      </c>
      <c r="Z631" s="296">
        <f t="shared" si="919"/>
        <v>3339434.6753661549</v>
      </c>
      <c r="AA631" s="296">
        <f t="shared" si="919"/>
        <v>3558607.5151636247</v>
      </c>
      <c r="AB631" s="296">
        <f t="shared" ref="AB631" si="920">AB618-AB625</f>
        <v>3677796.7041761698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396897.22443913249</v>
      </c>
      <c r="L632" s="297">
        <f t="shared" ref="L632:AA632" si="922">L619-L626</f>
        <v>512464.0410322012</v>
      </c>
      <c r="M632" s="297">
        <f t="shared" si="922"/>
        <v>659283.32014813204</v>
      </c>
      <c r="N632" s="297">
        <f t="shared" si="922"/>
        <v>705227.2951435576</v>
      </c>
      <c r="O632" s="297">
        <f t="shared" si="922"/>
        <v>969646.56298710906</v>
      </c>
      <c r="P632" s="419">
        <f t="shared" si="922"/>
        <v>1130654.5240746976</v>
      </c>
      <c r="Q632" s="297">
        <f t="shared" si="922"/>
        <v>1358820.9687035289</v>
      </c>
      <c r="R632" s="297">
        <f t="shared" si="922"/>
        <v>1501981.8862991889</v>
      </c>
      <c r="S632" s="297">
        <f t="shared" si="922"/>
        <v>1570757.9344838716</v>
      </c>
      <c r="T632" s="297">
        <f t="shared" si="922"/>
        <v>1832618.3587805608</v>
      </c>
      <c r="U632" s="297">
        <f t="shared" si="922"/>
        <v>1987451.0290120288</v>
      </c>
      <c r="V632" s="297">
        <f t="shared" si="922"/>
        <v>2088945.8194828017</v>
      </c>
      <c r="W632" s="297">
        <f t="shared" si="922"/>
        <v>2485031.4570242208</v>
      </c>
      <c r="X632" s="297">
        <f t="shared" si="922"/>
        <v>2674091.0568794603</v>
      </c>
      <c r="Y632" s="297">
        <f t="shared" si="922"/>
        <v>2760862.7327992166</v>
      </c>
      <c r="Z632" s="297">
        <f t="shared" si="922"/>
        <v>3135182.8250396322</v>
      </c>
      <c r="AA632" s="297">
        <f t="shared" si="922"/>
        <v>3342199.6851385641</v>
      </c>
      <c r="AB632" s="297">
        <f t="shared" ref="AB632" si="923">AB619-AB626</f>
        <v>3455432.4316840498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2137097.3661511261</v>
      </c>
      <c r="L633" s="104">
        <f t="shared" ref="L633:AA633" si="925">L620-L627</f>
        <v>3847860.8213977665</v>
      </c>
      <c r="M633" s="104">
        <f t="shared" si="925"/>
        <v>6291965.182461434</v>
      </c>
      <c r="N633" s="104">
        <f t="shared" si="925"/>
        <v>8324491.4711787431</v>
      </c>
      <c r="O633" s="104">
        <f t="shared" si="925"/>
        <v>7687962.6512813689</v>
      </c>
      <c r="P633" s="420">
        <f t="shared" si="925"/>
        <v>11959295.060098089</v>
      </c>
      <c r="Q633" s="104">
        <f t="shared" si="925"/>
        <v>17186231.049117904</v>
      </c>
      <c r="R633" s="104">
        <f t="shared" si="925"/>
        <v>24247433.690683924</v>
      </c>
      <c r="S633" s="104">
        <f t="shared" si="925"/>
        <v>30253529.317322604</v>
      </c>
      <c r="T633" s="104">
        <f t="shared" si="925"/>
        <v>35323961.969966948</v>
      </c>
      <c r="U633" s="104">
        <f t="shared" si="925"/>
        <v>43525852.2552341</v>
      </c>
      <c r="V633" s="104">
        <f t="shared" si="925"/>
        <v>50557083.615709245</v>
      </c>
      <c r="W633" s="104">
        <f t="shared" si="925"/>
        <v>59898592.565910481</v>
      </c>
      <c r="X633" s="104">
        <f t="shared" si="925"/>
        <v>72840594.985770166</v>
      </c>
      <c r="Y633" s="104">
        <f t="shared" si="925"/>
        <v>83287798.745373189</v>
      </c>
      <c r="Z633" s="104">
        <f t="shared" si="925"/>
        <v>95721112.107203752</v>
      </c>
      <c r="AA633" s="104">
        <f t="shared" si="925"/>
        <v>113524931.14039317</v>
      </c>
      <c r="AB633" s="104">
        <f t="shared" ref="AB633" si="926">AB620-AB627</f>
        <v>120015568.09820962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1389677.1728789052</v>
      </c>
      <c r="L635" s="104">
        <f t="shared" si="927"/>
        <v>1576602.6781153907</v>
      </c>
      <c r="M635" s="104">
        <f t="shared" si="927"/>
        <v>1703918.3525050278</v>
      </c>
      <c r="N635" s="104">
        <f t="shared" si="927"/>
        <v>3604085.5359942475</v>
      </c>
      <c r="O635" s="104">
        <f t="shared" si="927"/>
        <v>1985537.2145852835</v>
      </c>
      <c r="P635" s="420">
        <f t="shared" si="927"/>
        <v>2443527.5866684406</v>
      </c>
      <c r="Q635" s="104">
        <f t="shared" si="927"/>
        <v>1795875.4839750575</v>
      </c>
      <c r="R635" s="104">
        <f t="shared" si="927"/>
        <v>2039031.0841096828</v>
      </c>
      <c r="S635" s="104">
        <f t="shared" si="927"/>
        <v>4094682.8555171974</v>
      </c>
      <c r="T635" s="104">
        <f t="shared" si="927"/>
        <v>2366582.8525385414</v>
      </c>
      <c r="U635" s="104">
        <f t="shared" si="927"/>
        <v>2737246.8989447872</v>
      </c>
      <c r="V635" s="104">
        <f t="shared" si="927"/>
        <v>5498694.5943296012</v>
      </c>
      <c r="W635" s="104">
        <f t="shared" si="927"/>
        <v>3237593.3661631942</v>
      </c>
      <c r="X635" s="104">
        <f t="shared" si="927"/>
        <v>3631916.6101831114</v>
      </c>
      <c r="Y635" s="104">
        <f t="shared" si="927"/>
        <v>6989196.9056731518</v>
      </c>
      <c r="Z635" s="104">
        <f t="shared" si="927"/>
        <v>3996785.8944181763</v>
      </c>
      <c r="AA635" s="104">
        <f t="shared" si="927"/>
        <v>4353616.5011725184</v>
      </c>
      <c r="AB635" s="104">
        <f t="shared" ref="AB635" si="928">AB616-AB628</f>
        <v>8349774.0944582475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494537.56412700273</v>
      </c>
      <c r="L636" s="104">
        <f t="shared" si="929"/>
        <v>644136.05546985124</v>
      </c>
      <c r="M636" s="104">
        <f t="shared" si="929"/>
        <v>825137.5750006407</v>
      </c>
      <c r="N636" s="104">
        <f t="shared" si="929"/>
        <v>875159.56452309119</v>
      </c>
      <c r="O636" s="104">
        <f t="shared" si="929"/>
        <v>1192830.139457749</v>
      </c>
      <c r="P636" s="420">
        <f t="shared" si="929"/>
        <v>1366279.655984265</v>
      </c>
      <c r="Q636" s="104">
        <f t="shared" si="929"/>
        <v>1612409.826205282</v>
      </c>
      <c r="R636" s="104">
        <f t="shared" si="929"/>
        <v>1733680.178085278</v>
      </c>
      <c r="S636" s="104">
        <f t="shared" si="929"/>
        <v>1747136.0737986218</v>
      </c>
      <c r="T636" s="104">
        <f t="shared" si="929"/>
        <v>2057274.5048771563</v>
      </c>
      <c r="U636" s="104">
        <f t="shared" si="929"/>
        <v>2251556.4234656943</v>
      </c>
      <c r="V636" s="104">
        <f t="shared" si="929"/>
        <v>2345024.5141881588</v>
      </c>
      <c r="W636" s="104">
        <f t="shared" si="929"/>
        <v>2722311.2277864697</v>
      </c>
      <c r="X636" s="104">
        <f t="shared" si="929"/>
        <v>2902298.6341576423</v>
      </c>
      <c r="Y636" s="104">
        <f t="shared" si="929"/>
        <v>2968470.9826456704</v>
      </c>
      <c r="Z636" s="104">
        <f t="shared" si="929"/>
        <v>3339434.6753661549</v>
      </c>
      <c r="AA636" s="104">
        <f t="shared" si="929"/>
        <v>3558607.5151636247</v>
      </c>
      <c r="AB636" s="104">
        <f t="shared" ref="AB636" si="930">MIN(AB635,AB631)</f>
        <v>3677796.7041761698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396897.22443913249</v>
      </c>
      <c r="L637" s="104">
        <f t="shared" si="931"/>
        <v>512464.0410322012</v>
      </c>
      <c r="M637" s="104">
        <f t="shared" si="931"/>
        <v>659283.32014813204</v>
      </c>
      <c r="N637" s="104">
        <f t="shared" si="931"/>
        <v>705227.2951435576</v>
      </c>
      <c r="O637" s="104">
        <f t="shared" si="931"/>
        <v>792707.07512753457</v>
      </c>
      <c r="P637" s="420">
        <f t="shared" si="931"/>
        <v>1077247.9306841756</v>
      </c>
      <c r="Q637" s="104">
        <f t="shared" si="931"/>
        <v>183465.65776977548</v>
      </c>
      <c r="R637" s="104">
        <f t="shared" si="931"/>
        <v>305350.9060244048</v>
      </c>
      <c r="S637" s="104">
        <f t="shared" si="931"/>
        <v>1570757.9344838716</v>
      </c>
      <c r="T637" s="104">
        <f t="shared" si="931"/>
        <v>309308.34766138508</v>
      </c>
      <c r="U637" s="104">
        <f t="shared" si="931"/>
        <v>485690.47547909291</v>
      </c>
      <c r="V637" s="104">
        <f t="shared" si="931"/>
        <v>2088945.8194828017</v>
      </c>
      <c r="W637" s="104">
        <f t="shared" si="931"/>
        <v>515282.13837672444</v>
      </c>
      <c r="X637" s="104">
        <f t="shared" si="931"/>
        <v>729617.97602546914</v>
      </c>
      <c r="Y637" s="104">
        <f t="shared" si="931"/>
        <v>2760862.7327992166</v>
      </c>
      <c r="Z637" s="104">
        <f t="shared" si="931"/>
        <v>657351.21905202139</v>
      </c>
      <c r="AA637" s="104">
        <f t="shared" si="931"/>
        <v>795008.9860088937</v>
      </c>
      <c r="AB637" s="104">
        <f t="shared" ref="AB637" si="932">MIN(AB635-AB636,AB632)</f>
        <v>3455432.4316840498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498242.38431276998</v>
      </c>
      <c r="L638" s="104">
        <f t="shared" si="933"/>
        <v>420002.58161333826</v>
      </c>
      <c r="M638" s="104">
        <f t="shared" si="933"/>
        <v>219497.45735625504</v>
      </c>
      <c r="N638" s="104">
        <f t="shared" si="933"/>
        <v>2023698.6763275987</v>
      </c>
      <c r="O638" s="104">
        <f t="shared" si="933"/>
        <v>0</v>
      </c>
      <c r="P638" s="420">
        <f t="shared" si="933"/>
        <v>0</v>
      </c>
      <c r="Q638" s="104">
        <f t="shared" si="933"/>
        <v>0</v>
      </c>
      <c r="R638" s="104">
        <f t="shared" si="933"/>
        <v>0</v>
      </c>
      <c r="S638" s="104">
        <f t="shared" si="933"/>
        <v>776788.84723470383</v>
      </c>
      <c r="T638" s="104">
        <f t="shared" si="933"/>
        <v>0</v>
      </c>
      <c r="U638" s="104">
        <f t="shared" si="933"/>
        <v>0</v>
      </c>
      <c r="V638" s="104">
        <f t="shared" si="933"/>
        <v>1064724.2606586406</v>
      </c>
      <c r="W638" s="104">
        <f t="shared" si="933"/>
        <v>0</v>
      </c>
      <c r="X638" s="104">
        <f t="shared" si="933"/>
        <v>0</v>
      </c>
      <c r="Y638" s="104">
        <f t="shared" si="933"/>
        <v>1259863.1902282648</v>
      </c>
      <c r="Z638" s="104">
        <f t="shared" si="933"/>
        <v>0</v>
      </c>
      <c r="AA638" s="104">
        <f t="shared" si="933"/>
        <v>0</v>
      </c>
      <c r="AB638" s="104">
        <f t="shared" ref="AB638" si="934">MIN(AB635-AB636-AB637,AB633)</f>
        <v>1216544.9585980279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847064.33221831615</v>
      </c>
      <c r="M641" s="83">
        <f t="shared" si="935"/>
        <v>1005937.1190758956</v>
      </c>
      <c r="N641" s="83">
        <f t="shared" si="935"/>
        <v>1193603.650641965</v>
      </c>
      <c r="O641" s="83">
        <f t="shared" si="935"/>
        <v>1433266.9918176788</v>
      </c>
      <c r="P641" s="421">
        <f t="shared" si="935"/>
        <v>1597221.0705841035</v>
      </c>
      <c r="Q641" s="83">
        <f t="shared" si="935"/>
        <v>1756063.1938469345</v>
      </c>
      <c r="R641" s="83">
        <f t="shared" si="935"/>
        <v>1862305.7086486886</v>
      </c>
      <c r="S641" s="83">
        <f t="shared" si="935"/>
        <v>1960233.030047792</v>
      </c>
      <c r="T641" s="83">
        <f t="shared" si="935"/>
        <v>2181432.4227065514</v>
      </c>
      <c r="U641" s="83">
        <f t="shared" si="935"/>
        <v>2380585.7114327149</v>
      </c>
      <c r="V641" s="83">
        <f t="shared" si="935"/>
        <v>2579509.4475303423</v>
      </c>
      <c r="W641" s="83">
        <f t="shared" si="935"/>
        <v>2857686.5470683691</v>
      </c>
      <c r="X641" s="83">
        <f t="shared" si="935"/>
        <v>3036719.8524760059</v>
      </c>
      <c r="Y641" s="83">
        <f t="shared" si="935"/>
        <v>3201541.0404305556</v>
      </c>
      <c r="Z641" s="83">
        <f t="shared" si="935"/>
        <v>3470037.0543215331</v>
      </c>
      <c r="AA641" s="83">
        <f t="shared" si="935"/>
        <v>3687257.8569649952</v>
      </c>
      <c r="AB641" s="83">
        <f t="shared" ref="AB641" si="936">AB625+AB636</f>
        <v>3919315.0851065214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673910.43711441313</v>
      </c>
      <c r="M642" s="83">
        <f t="shared" si="938"/>
        <v>803741.80478217639</v>
      </c>
      <c r="N642" s="83">
        <f t="shared" si="938"/>
        <v>961838.17001922149</v>
      </c>
      <c r="O642" s="83">
        <f t="shared" si="938"/>
        <v>988157.17300335446</v>
      </c>
      <c r="P642" s="421">
        <f t="shared" si="938"/>
        <v>1268361.7733516281</v>
      </c>
      <c r="Q642" s="83">
        <f t="shared" si="938"/>
        <v>304526.20019759284</v>
      </c>
      <c r="R642" s="83">
        <f t="shared" si="938"/>
        <v>416786.23271495581</v>
      </c>
      <c r="S642" s="83">
        <f t="shared" si="938"/>
        <v>1762342.1733205128</v>
      </c>
      <c r="T642" s="83">
        <f t="shared" si="938"/>
        <v>419908.11403320631</v>
      </c>
      <c r="U642" s="83">
        <f t="shared" si="938"/>
        <v>599584.75255344738</v>
      </c>
      <c r="V642" s="83">
        <f t="shared" si="938"/>
        <v>2297824.7963434909</v>
      </c>
      <c r="W642" s="83">
        <f t="shared" si="938"/>
        <v>638857.98947210296</v>
      </c>
      <c r="X642" s="83">
        <f t="shared" si="938"/>
        <v>853469.6615582729</v>
      </c>
      <c r="Y642" s="83">
        <f t="shared" si="938"/>
        <v>2977632.3897813945</v>
      </c>
      <c r="Z642" s="83">
        <f t="shared" si="938"/>
        <v>779965.48620049423</v>
      </c>
      <c r="AA642" s="83">
        <f t="shared" si="938"/>
        <v>915835.77851954219</v>
      </c>
      <c r="AB642" s="83">
        <f t="shared" ref="AB642" si="939">AB626+AB637</f>
        <v>3682348.3037242088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1478874.3453550043</v>
      </c>
      <c r="L643" s="83">
        <f t="shared" ref="L643:AA643" si="940">L627+L638</f>
        <v>1632230.5868980521</v>
      </c>
      <c r="M643" s="83">
        <f t="shared" si="940"/>
        <v>1598157.7811519837</v>
      </c>
      <c r="N643" s="83">
        <f t="shared" si="940"/>
        <v>5052729.2513273079</v>
      </c>
      <c r="O643" s="83">
        <f t="shared" si="940"/>
        <v>1549650.2643495344</v>
      </c>
      <c r="P643" s="421">
        <f t="shared" si="940"/>
        <v>2021472.3294011496</v>
      </c>
      <c r="Q643" s="83">
        <f t="shared" si="940"/>
        <v>1531161.5739055877</v>
      </c>
      <c r="R643" s="83">
        <f t="shared" si="940"/>
        <v>1798970.2268557211</v>
      </c>
      <c r="S643" s="83">
        <f t="shared" si="940"/>
        <v>4466790.5076660896</v>
      </c>
      <c r="T643" s="83">
        <f t="shared" si="940"/>
        <v>2131825.1683373251</v>
      </c>
      <c r="U643" s="83">
        <f t="shared" si="940"/>
        <v>2494323.3339034114</v>
      </c>
      <c r="V643" s="83">
        <f t="shared" si="940"/>
        <v>6120054.9447853686</v>
      </c>
      <c r="W643" s="83">
        <f t="shared" si="940"/>
        <v>2978642.1957859164</v>
      </c>
      <c r="X643" s="83">
        <f t="shared" si="940"/>
        <v>3373643.7063319446</v>
      </c>
      <c r="Y643" s="83">
        <f t="shared" si="940"/>
        <v>7799220.3811343536</v>
      </c>
      <c r="Z643" s="83">
        <f t="shared" si="940"/>
        <v>3743569.2483143262</v>
      </c>
      <c r="AA643" s="83">
        <f t="shared" si="940"/>
        <v>4104139.3668604996</v>
      </c>
      <c r="AB643" s="83">
        <f t="shared" ref="AB643" si="941">AB627+AB638</f>
        <v>9097884.8000857662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11649641.81383506</v>
      </c>
      <c r="L663" s="38">
        <f t="shared" si="942"/>
        <v>11014967.869139181</v>
      </c>
      <c r="M663" s="38">
        <f t="shared" si="942"/>
        <v>13535873.980643716</v>
      </c>
      <c r="N663" s="38">
        <f t="shared" si="942"/>
        <v>12332037.983498903</v>
      </c>
      <c r="O663" s="38">
        <f t="shared" si="942"/>
        <v>13711829.028886339</v>
      </c>
      <c r="P663" s="38">
        <f t="shared" si="942"/>
        <v>18527796.938880354</v>
      </c>
      <c r="Q663" s="38">
        <f t="shared" si="942"/>
        <v>13699300.285662137</v>
      </c>
      <c r="R663" s="38">
        <f t="shared" si="942"/>
        <v>14122917.271311406</v>
      </c>
      <c r="S663" s="38">
        <f t="shared" si="942"/>
        <v>14595812.308463618</v>
      </c>
      <c r="T663" s="38">
        <f t="shared" si="942"/>
        <v>15727968.521881539</v>
      </c>
      <c r="U663" s="38">
        <f t="shared" si="942"/>
        <v>17128325.32914345</v>
      </c>
      <c r="V663" s="38">
        <f t="shared" si="942"/>
        <v>18537676.962728128</v>
      </c>
      <c r="W663" s="38">
        <f t="shared" si="942"/>
        <v>19785721.420923155</v>
      </c>
      <c r="X663" s="38">
        <f t="shared" si="942"/>
        <v>20841601.339145593</v>
      </c>
      <c r="Y663" s="38">
        <f t="shared" si="942"/>
        <v>21601794.470476434</v>
      </c>
      <c r="Z663" s="38">
        <f t="shared" si="942"/>
        <v>22591320.997223444</v>
      </c>
      <c r="AA663" s="38">
        <f t="shared" si="942"/>
        <v>23900084.278738782</v>
      </c>
      <c r="AB663" s="38">
        <f t="shared" si="942"/>
        <v>25507933.884067655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1604643.4604324833</v>
      </c>
      <c r="L667" s="77">
        <f t="shared" ref="L667:AA667" si="947">L486</f>
        <v>1689115.067378791</v>
      </c>
      <c r="M667" s="77">
        <f t="shared" si="947"/>
        <v>1670662.2610898619</v>
      </c>
      <c r="N667" s="77">
        <f t="shared" si="947"/>
        <v>1676238.2769421898</v>
      </c>
      <c r="O667" s="77">
        <f t="shared" si="947"/>
        <v>1177872.659089617</v>
      </c>
      <c r="P667" s="396">
        <f t="shared" si="947"/>
        <v>1589906.43185255</v>
      </c>
      <c r="Q667" s="77">
        <f t="shared" si="947"/>
        <v>1309181.3411593647</v>
      </c>
      <c r="R667" s="77">
        <f t="shared" si="947"/>
        <v>1328875.4455923892</v>
      </c>
      <c r="S667" s="77">
        <f t="shared" si="947"/>
        <v>1315033.4386203282</v>
      </c>
      <c r="T667" s="77">
        <f t="shared" si="947"/>
        <v>1403672.0682574108</v>
      </c>
      <c r="U667" s="77">
        <f t="shared" si="947"/>
        <v>1488269.2381828022</v>
      </c>
      <c r="V667" s="77">
        <f t="shared" si="947"/>
        <v>1624743.8920308906</v>
      </c>
      <c r="W667" s="77">
        <f t="shared" si="947"/>
        <v>1729367.6923230658</v>
      </c>
      <c r="X667" s="77">
        <f t="shared" si="947"/>
        <v>1733913.8232899993</v>
      </c>
      <c r="Y667" s="77">
        <f t="shared" si="947"/>
        <v>1514981.1287045754</v>
      </c>
      <c r="Z667" s="77">
        <f t="shared" si="947"/>
        <v>1554167.4179496737</v>
      </c>
      <c r="AA667" s="77">
        <f t="shared" si="947"/>
        <v>1656528.2478639255</v>
      </c>
      <c r="AB667" s="77">
        <f t="shared" ref="AB667" si="948">AB486</f>
        <v>1811214.317200765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4206781.6122447932</v>
      </c>
      <c r="L668" s="77">
        <f t="shared" ref="L668:AA668" si="950">L517</f>
        <v>3595968.5929259053</v>
      </c>
      <c r="M668" s="77">
        <f t="shared" si="950"/>
        <v>3386448.4794461811</v>
      </c>
      <c r="N668" s="77">
        <f t="shared" si="950"/>
        <v>3350352.9654276054</v>
      </c>
      <c r="O668" s="77">
        <f t="shared" si="950"/>
        <v>4109069.6609834796</v>
      </c>
      <c r="P668" s="396">
        <f t="shared" si="950"/>
        <v>4463969.6245271899</v>
      </c>
      <c r="Q668" s="77">
        <f t="shared" si="950"/>
        <v>3415240.8639930873</v>
      </c>
      <c r="R668" s="77">
        <f t="shared" si="950"/>
        <v>3378820.2984791696</v>
      </c>
      <c r="S668" s="77">
        <f t="shared" si="950"/>
        <v>3400986.3336984953</v>
      </c>
      <c r="T668" s="77">
        <f t="shared" si="950"/>
        <v>3564666.8261427246</v>
      </c>
      <c r="U668" s="77">
        <f t="shared" si="950"/>
        <v>3803761.0368977548</v>
      </c>
      <c r="V668" s="77">
        <f t="shared" si="950"/>
        <v>4008960.6129225735</v>
      </c>
      <c r="W668" s="77">
        <f t="shared" si="950"/>
        <v>4105269.3050215747</v>
      </c>
      <c r="X668" s="77">
        <f t="shared" si="950"/>
        <v>4182298.5812071688</v>
      </c>
      <c r="Y668" s="77">
        <f t="shared" si="950"/>
        <v>4282313.5495172702</v>
      </c>
      <c r="Z668" s="77">
        <f t="shared" si="950"/>
        <v>4354144.4054331575</v>
      </c>
      <c r="AA668" s="77">
        <f t="shared" si="950"/>
        <v>4497211.6535428055</v>
      </c>
      <c r="AB668" s="77">
        <f t="shared" ref="AB668" si="951">AB517</f>
        <v>4761724.9755874323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3040101.216133792</v>
      </c>
      <c r="M669" s="77">
        <f t="shared" si="953"/>
        <v>5248419.2139351964</v>
      </c>
      <c r="N669" s="77">
        <f t="shared" si="953"/>
        <v>3472226.9867316829</v>
      </c>
      <c r="O669" s="77">
        <f t="shared" si="953"/>
        <v>4369741.4366441192</v>
      </c>
      <c r="P669" s="396">
        <f t="shared" si="953"/>
        <v>7517881.8261829857</v>
      </c>
      <c r="Q669" s="77">
        <f t="shared" si="953"/>
        <v>3836288.035879422</v>
      </c>
      <c r="R669" s="77">
        <f t="shared" si="953"/>
        <v>3939109.7198892324</v>
      </c>
      <c r="S669" s="77">
        <f t="shared" si="953"/>
        <v>4085189.6099304538</v>
      </c>
      <c r="T669" s="77">
        <f t="shared" si="953"/>
        <v>4411823.6183997774</v>
      </c>
      <c r="U669" s="77">
        <f t="shared" si="953"/>
        <v>4846837.4493298009</v>
      </c>
      <c r="V669" s="77">
        <f t="shared" si="953"/>
        <v>5276931.654417038</v>
      </c>
      <c r="W669" s="77">
        <f t="shared" si="953"/>
        <v>5651278.3762316145</v>
      </c>
      <c r="X669" s="77">
        <f t="shared" si="953"/>
        <v>6021979.4495353345</v>
      </c>
      <c r="Y669" s="77">
        <f t="shared" si="953"/>
        <v>6342980.1350822235</v>
      </c>
      <c r="Z669" s="77">
        <f t="shared" si="953"/>
        <v>6614863.0197479911</v>
      </c>
      <c r="AA669" s="77">
        <f t="shared" si="953"/>
        <v>6985441.2104803789</v>
      </c>
      <c r="AB669" s="77">
        <f t="shared" ref="AB669" si="954">AB548</f>
        <v>7448308.4834638117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1133398.1823106792</v>
      </c>
      <c r="M670" s="77">
        <f t="shared" si="956"/>
        <v>1345681.0870757492</v>
      </c>
      <c r="N670" s="77">
        <f t="shared" si="956"/>
        <v>1612220.5625150648</v>
      </c>
      <c r="O670" s="77">
        <f t="shared" si="956"/>
        <v>1447928.4196886439</v>
      </c>
      <c r="P670" s="396">
        <f t="shared" si="956"/>
        <v>1998931.6757706297</v>
      </c>
      <c r="Q670" s="77">
        <f t="shared" si="956"/>
        <v>1893339.3163409377</v>
      </c>
      <c r="R670" s="77">
        <f t="shared" si="956"/>
        <v>2005689.37126686</v>
      </c>
      <c r="S670" s="77">
        <f t="shared" si="956"/>
        <v>2115678.889056786</v>
      </c>
      <c r="T670" s="77">
        <f t="shared" si="956"/>
        <v>2305406.1038881717</v>
      </c>
      <c r="U670" s="77">
        <f t="shared" si="956"/>
        <v>2542638.1801667241</v>
      </c>
      <c r="V670" s="77">
        <f t="shared" si="956"/>
        <v>2774208.2513978542</v>
      </c>
      <c r="W670" s="77">
        <f t="shared" si="956"/>
        <v>2992876.2042226559</v>
      </c>
      <c r="X670" s="77">
        <f t="shared" si="956"/>
        <v>3220108.7372022863</v>
      </c>
      <c r="Y670" s="77">
        <f t="shared" si="956"/>
        <v>3428194.4718137309</v>
      </c>
      <c r="Z670" s="77">
        <f t="shared" si="956"/>
        <v>3612089.6517356932</v>
      </c>
      <c r="AA670" s="77">
        <f t="shared" si="956"/>
        <v>3850230.8436377998</v>
      </c>
      <c r="AB670" s="77">
        <f t="shared" ref="AB670" si="957">AB579</f>
        <v>4090795.59331722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709320.4781716984</v>
      </c>
      <c r="M671" s="77">
        <f t="shared" si="959"/>
        <v>878725.82002082956</v>
      </c>
      <c r="N671" s="77">
        <f t="shared" si="959"/>
        <v>1027395.5412403946</v>
      </c>
      <c r="O671" s="77">
        <f t="shared" si="959"/>
        <v>1173949.8606627986</v>
      </c>
      <c r="P671" s="396">
        <f t="shared" si="959"/>
        <v>1359886.3099628945</v>
      </c>
      <c r="Q671" s="77">
        <f t="shared" si="959"/>
        <v>1489187.5344423894</v>
      </c>
      <c r="R671" s="77">
        <f t="shared" si="959"/>
        <v>1608116.7274350661</v>
      </c>
      <c r="S671" s="77">
        <f t="shared" si="959"/>
        <v>1718691.0071097605</v>
      </c>
      <c r="T671" s="77">
        <f t="shared" si="959"/>
        <v>1860967.4824869027</v>
      </c>
      <c r="U671" s="77">
        <f t="shared" si="959"/>
        <v>2066233.7131336525</v>
      </c>
      <c r="V671" s="77">
        <f t="shared" si="959"/>
        <v>2273323.1044294285</v>
      </c>
      <c r="W671" s="77">
        <f t="shared" si="959"/>
        <v>2449243.2960558766</v>
      </c>
      <c r="X671" s="77">
        <f t="shared" si="959"/>
        <v>2646580.895434801</v>
      </c>
      <c r="Y671" s="77">
        <f t="shared" si="959"/>
        <v>2831784.1449280749</v>
      </c>
      <c r="Z671" s="77">
        <f t="shared" si="959"/>
        <v>2986019.4480353971</v>
      </c>
      <c r="AA671" s="77">
        <f t="shared" si="959"/>
        <v>3223414.4662488778</v>
      </c>
      <c r="AB671" s="77">
        <f t="shared" ref="AB671" si="960">AB610</f>
        <v>3476575.4293919047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847064.33221831615</v>
      </c>
      <c r="M672" s="77">
        <f t="shared" si="962"/>
        <v>1005937.1190758956</v>
      </c>
      <c r="N672" s="77">
        <f t="shared" si="962"/>
        <v>1193603.650641965</v>
      </c>
      <c r="O672" s="77">
        <f t="shared" si="962"/>
        <v>1433266.9918176788</v>
      </c>
      <c r="P672" s="396">
        <f t="shared" si="962"/>
        <v>1597221.0705841035</v>
      </c>
      <c r="Q672" s="77">
        <f t="shared" si="962"/>
        <v>1756063.1938469345</v>
      </c>
      <c r="R672" s="77">
        <f t="shared" si="962"/>
        <v>1862305.7086486886</v>
      </c>
      <c r="S672" s="77">
        <f t="shared" si="962"/>
        <v>1960233.030047792</v>
      </c>
      <c r="T672" s="77">
        <f t="shared" si="962"/>
        <v>2181432.4227065514</v>
      </c>
      <c r="U672" s="77">
        <f t="shared" si="962"/>
        <v>2380585.7114327149</v>
      </c>
      <c r="V672" s="77">
        <f t="shared" si="962"/>
        <v>2579509.4475303423</v>
      </c>
      <c r="W672" s="77">
        <f t="shared" si="962"/>
        <v>2857686.5470683691</v>
      </c>
      <c r="X672" s="77">
        <f t="shared" si="962"/>
        <v>3036719.8524760059</v>
      </c>
      <c r="Y672" s="77">
        <f t="shared" si="962"/>
        <v>3201541.0404305556</v>
      </c>
      <c r="Z672" s="77">
        <f t="shared" si="962"/>
        <v>3470037.0543215331</v>
      </c>
      <c r="AA672" s="77">
        <f t="shared" si="962"/>
        <v>3687257.8569649952</v>
      </c>
      <c r="AB672" s="77">
        <f t="shared" ref="AB672" si="963">AB641</f>
        <v>3919315.0851065214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12756234.864320286</v>
      </c>
      <c r="L677" s="168">
        <f>L456</f>
        <v>14072997.268929604</v>
      </c>
      <c r="M677" s="168">
        <f t="shared" ref="M677:AA677" si="965">M456</f>
        <v>15558003.850991651</v>
      </c>
      <c r="N677" s="168">
        <f t="shared" si="965"/>
        <v>17217889.884540942</v>
      </c>
      <c r="O677" s="168">
        <f t="shared" si="965"/>
        <v>20444215.740455661</v>
      </c>
      <c r="P677" s="422">
        <f t="shared" si="965"/>
        <v>22331974.2422067</v>
      </c>
      <c r="Q677" s="168">
        <f t="shared" si="965"/>
        <v>17988439.992987908</v>
      </c>
      <c r="R677" s="168">
        <f t="shared" si="965"/>
        <v>19176946.438312046</v>
      </c>
      <c r="S677" s="168">
        <f t="shared" si="965"/>
        <v>20320465.497546632</v>
      </c>
      <c r="T677" s="168">
        <f t="shared" si="965"/>
        <v>22041895.340250812</v>
      </c>
      <c r="U677" s="168">
        <f t="shared" si="965"/>
        <v>24091341.630970553</v>
      </c>
      <c r="V677" s="168">
        <f t="shared" si="965"/>
        <v>26251159.929672081</v>
      </c>
      <c r="W677" s="168">
        <f t="shared" si="965"/>
        <v>28717079.224670194</v>
      </c>
      <c r="X677" s="168">
        <f t="shared" si="965"/>
        <v>30856772.355255794</v>
      </c>
      <c r="Y677" s="168">
        <f t="shared" si="965"/>
        <v>32788146.721685365</v>
      </c>
      <c r="Z677" s="168">
        <f t="shared" si="965"/>
        <v>34836848.456916429</v>
      </c>
      <c r="AA677" s="168">
        <f t="shared" si="965"/>
        <v>37039628.969364457</v>
      </c>
      <c r="AB677" s="168">
        <f t="shared" ref="AB677" si="966">AB456</f>
        <v>39753821.380554676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692457.59458788286</v>
      </c>
      <c r="L678" s="169">
        <f>L487</f>
        <v>671011.47977630899</v>
      </c>
      <c r="M678" s="169">
        <f t="shared" ref="M678:AA678" si="968">M487</f>
        <v>637782.06699547509</v>
      </c>
      <c r="N678" s="169">
        <f t="shared" si="968"/>
        <v>623332.80223427853</v>
      </c>
      <c r="O678" s="169">
        <f t="shared" si="968"/>
        <v>671363.30489365116</v>
      </c>
      <c r="P678" s="423">
        <f t="shared" si="968"/>
        <v>797756.89991663909</v>
      </c>
      <c r="Q678" s="169">
        <f t="shared" si="968"/>
        <v>609666.95571851486</v>
      </c>
      <c r="R678" s="169">
        <f t="shared" si="968"/>
        <v>623794.01594672352</v>
      </c>
      <c r="S678" s="169">
        <f t="shared" si="968"/>
        <v>598020.99471291469</v>
      </c>
      <c r="T678" s="169">
        <f t="shared" si="968"/>
        <v>633668.74796258355</v>
      </c>
      <c r="U678" s="169">
        <f t="shared" si="968"/>
        <v>631570.9952291412</v>
      </c>
      <c r="V678" s="169">
        <f t="shared" si="968"/>
        <v>655300.39911106904</v>
      </c>
      <c r="W678" s="169">
        <f t="shared" si="968"/>
        <v>800059.16713901574</v>
      </c>
      <c r="X678" s="169">
        <f t="shared" si="968"/>
        <v>1008475.5185223172</v>
      </c>
      <c r="Y678" s="169">
        <f t="shared" si="968"/>
        <v>839029.6076998323</v>
      </c>
      <c r="Z678" s="169">
        <f t="shared" si="968"/>
        <v>784498.65137773938</v>
      </c>
      <c r="AA678" s="169">
        <f t="shared" si="968"/>
        <v>773022.91563187563</v>
      </c>
      <c r="AB678" s="169">
        <f t="shared" ref="AB678" si="969">AB487</f>
        <v>980102.50484380173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5162325.0118017131</v>
      </c>
      <c r="L679" s="169">
        <f>L518</f>
        <v>4358417.2116710497</v>
      </c>
      <c r="M679" s="169">
        <f t="shared" ref="M679:AA679" si="971">M518</f>
        <v>4058896.7565190312</v>
      </c>
      <c r="N679" s="169">
        <f t="shared" si="971"/>
        <v>3959848.7668901877</v>
      </c>
      <c r="O679" s="169">
        <f t="shared" si="971"/>
        <v>4869428.7354634097</v>
      </c>
      <c r="P679" s="423">
        <f t="shared" si="971"/>
        <v>5200876.888926981</v>
      </c>
      <c r="Q679" s="169">
        <f t="shared" si="971"/>
        <v>3952564.6669088854</v>
      </c>
      <c r="R679" s="169">
        <f t="shared" si="971"/>
        <v>3888839.6631954378</v>
      </c>
      <c r="S679" s="169">
        <f t="shared" si="971"/>
        <v>3920544.6628242256</v>
      </c>
      <c r="T679" s="169">
        <f t="shared" si="971"/>
        <v>4052967.3439897005</v>
      </c>
      <c r="U679" s="169">
        <f t="shared" si="971"/>
        <v>4312494.4288432095</v>
      </c>
      <c r="V679" s="169">
        <f t="shared" si="971"/>
        <v>4626992.2846230268</v>
      </c>
      <c r="W679" s="169">
        <f t="shared" si="971"/>
        <v>4872219.6556030335</v>
      </c>
      <c r="X679" s="169">
        <f t="shared" si="971"/>
        <v>4900190.0892626205</v>
      </c>
      <c r="Y679" s="169">
        <f t="shared" si="971"/>
        <v>4957249.1509182425</v>
      </c>
      <c r="Z679" s="169">
        <f t="shared" si="971"/>
        <v>4978819.5629444299</v>
      </c>
      <c r="AA679" s="169">
        <f t="shared" si="971"/>
        <v>5067815.5236693751</v>
      </c>
      <c r="AB679" s="169">
        <f t="shared" ref="AB679" si="972">AB518</f>
        <v>5285323.673657232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2340706.2726094564</v>
      </c>
      <c r="L680" s="169">
        <f>L549</f>
        <v>948217.98095042282</v>
      </c>
      <c r="M680" s="169">
        <f t="shared" ref="M680:AA680" si="974">M549</f>
        <v>1644994.7080963673</v>
      </c>
      <c r="N680" s="169">
        <f t="shared" si="974"/>
        <v>1007422.3382290865</v>
      </c>
      <c r="O680" s="169">
        <f t="shared" si="974"/>
        <v>1316656.1610147986</v>
      </c>
      <c r="P680" s="423">
        <f t="shared" si="974"/>
        <v>2182471.5073292945</v>
      </c>
      <c r="Q680" s="169">
        <f t="shared" si="974"/>
        <v>1122735.1351597696</v>
      </c>
      <c r="R680" s="169">
        <f t="shared" si="974"/>
        <v>1122738.7833832204</v>
      </c>
      <c r="S680" s="169">
        <f t="shared" si="974"/>
        <v>1150804.3582417178</v>
      </c>
      <c r="T680" s="169">
        <f t="shared" si="974"/>
        <v>1203670.0654422317</v>
      </c>
      <c r="U680" s="169">
        <f t="shared" si="974"/>
        <v>1292811.9034666908</v>
      </c>
      <c r="V680" s="169">
        <f t="shared" si="974"/>
        <v>1397317.66664123</v>
      </c>
      <c r="W680" s="169">
        <f t="shared" si="974"/>
        <v>1488749.6485975648</v>
      </c>
      <c r="X680" s="169">
        <f t="shared" si="974"/>
        <v>1565417.6874868188</v>
      </c>
      <c r="Y680" s="169">
        <f t="shared" si="974"/>
        <v>1629853.6827085</v>
      </c>
      <c r="Z680" s="169">
        <f t="shared" si="974"/>
        <v>1672972.5077052396</v>
      </c>
      <c r="AA680" s="169">
        <f t="shared" si="974"/>
        <v>1738255.3891373244</v>
      </c>
      <c r="AB680" s="169">
        <f t="shared" ref="AB680" si="975">AB549</f>
        <v>1895528.7140019063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1478284.3864801116</v>
      </c>
      <c r="L681" s="169">
        <f>L580</f>
        <v>1253152.6245633024</v>
      </c>
      <c r="M681" s="169">
        <f t="shared" ref="M681:AA681" si="977">M580</f>
        <v>1233331.3731962724</v>
      </c>
      <c r="N681" s="169">
        <f t="shared" si="977"/>
        <v>1154244.6515794564</v>
      </c>
      <c r="O681" s="169">
        <f t="shared" si="977"/>
        <v>971491.68411434407</v>
      </c>
      <c r="P681" s="423">
        <f t="shared" si="977"/>
        <v>1180594.6115841914</v>
      </c>
      <c r="Q681" s="169">
        <f t="shared" si="977"/>
        <v>1023436.1250269304</v>
      </c>
      <c r="R681" s="169">
        <f t="shared" si="977"/>
        <v>1025950.6566432834</v>
      </c>
      <c r="S681" s="169">
        <f t="shared" si="977"/>
        <v>1050618.1767457803</v>
      </c>
      <c r="T681" s="169">
        <f t="shared" si="977"/>
        <v>1104979.4280824026</v>
      </c>
      <c r="U681" s="169">
        <f t="shared" si="977"/>
        <v>1193423.6865960816</v>
      </c>
      <c r="V681" s="169">
        <f t="shared" si="977"/>
        <v>1293319.3574385068</v>
      </c>
      <c r="W681" s="169">
        <f t="shared" si="977"/>
        <v>1375482.7215646298</v>
      </c>
      <c r="X681" s="169">
        <f t="shared" si="977"/>
        <v>1449431.9145955357</v>
      </c>
      <c r="Y681" s="169">
        <f t="shared" si="977"/>
        <v>1518930.3759012045</v>
      </c>
      <c r="Z681" s="169">
        <f t="shared" si="977"/>
        <v>1561714.9851479055</v>
      </c>
      <c r="AA681" s="169">
        <f t="shared" si="977"/>
        <v>1630039.1370625845</v>
      </c>
      <c r="AB681" s="169">
        <f t="shared" ref="AB681" si="978">AB580</f>
        <v>1792877.0839136424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2130096.7520517791</v>
      </c>
      <c r="L682" s="169">
        <f>L611</f>
        <v>2676760.9055036716</v>
      </c>
      <c r="M682" s="169">
        <f t="shared" ref="M682:AA682" si="980">M611</f>
        <v>1699509.5416713809</v>
      </c>
      <c r="N682" s="169">
        <f t="shared" si="980"/>
        <v>1922655.0313526245</v>
      </c>
      <c r="O682" s="169">
        <f t="shared" si="980"/>
        <v>4526533.1173671195</v>
      </c>
      <c r="P682" s="423">
        <f t="shared" si="980"/>
        <v>2821910.7052231138</v>
      </c>
      <c r="Q682" s="169">
        <f t="shared" si="980"/>
        <v>3566721.3658314464</v>
      </c>
      <c r="R682" s="169">
        <f t="shared" si="980"/>
        <v>3643926.8959813556</v>
      </c>
      <c r="S682" s="169">
        <f t="shared" si="980"/>
        <v>1637783.5197798628</v>
      </c>
      <c r="T682" s="169">
        <f t="shared" si="980"/>
        <v>4189491.556048532</v>
      </c>
      <c r="U682" s="169">
        <f t="shared" si="980"/>
        <v>4538443.7983816741</v>
      </c>
      <c r="V682" s="169">
        <f t="shared" si="980"/>
        <v>2109421.9835139746</v>
      </c>
      <c r="W682" s="169">
        <f t="shared" si="980"/>
        <v>5428778.9927962348</v>
      </c>
      <c r="X682" s="169">
        <f t="shared" si="980"/>
        <v>5762837.9662579801</v>
      </c>
      <c r="Y682" s="169">
        <f t="shared" si="980"/>
        <v>2557167.752507871</v>
      </c>
      <c r="Z682" s="169">
        <f t="shared" si="980"/>
        <v>6394595.0949527565</v>
      </c>
      <c r="AA682" s="169">
        <f t="shared" si="980"/>
        <v>6666184.0404700609</v>
      </c>
      <c r="AB682" s="169">
        <f t="shared" ref="AB682" si="981">AB611</f>
        <v>2756411.744418988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673910.43711441313</v>
      </c>
      <c r="M683" s="170">
        <f t="shared" ref="M683:AA683" si="983">M642</f>
        <v>803741.80478217639</v>
      </c>
      <c r="N683" s="170">
        <f t="shared" si="983"/>
        <v>961838.17001922149</v>
      </c>
      <c r="O683" s="170">
        <f t="shared" si="983"/>
        <v>988157.17300335446</v>
      </c>
      <c r="P683" s="424">
        <f t="shared" si="983"/>
        <v>1268361.7733516281</v>
      </c>
      <c r="Q683" s="170">
        <f t="shared" si="983"/>
        <v>304526.20019759284</v>
      </c>
      <c r="R683" s="170">
        <f t="shared" si="983"/>
        <v>416786.23271495581</v>
      </c>
      <c r="S683" s="170">
        <f t="shared" si="983"/>
        <v>1762342.1733205128</v>
      </c>
      <c r="T683" s="170">
        <f t="shared" si="983"/>
        <v>419908.11403320631</v>
      </c>
      <c r="U683" s="170">
        <f t="shared" si="983"/>
        <v>599584.75255344738</v>
      </c>
      <c r="V683" s="170">
        <f t="shared" si="983"/>
        <v>2297824.7963434909</v>
      </c>
      <c r="W683" s="170">
        <f t="shared" si="983"/>
        <v>638857.98947210296</v>
      </c>
      <c r="X683" s="170">
        <f t="shared" si="983"/>
        <v>853469.6615582729</v>
      </c>
      <c r="Y683" s="170">
        <f t="shared" si="983"/>
        <v>2977632.3897813945</v>
      </c>
      <c r="Z683" s="170">
        <f t="shared" si="983"/>
        <v>779965.48620049423</v>
      </c>
      <c r="AA683" s="170">
        <f t="shared" si="983"/>
        <v>915835.77851954219</v>
      </c>
      <c r="AB683" s="170">
        <f t="shared" ref="AB683" si="984">AB642</f>
        <v>3682348.3037242088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13991610.685195576</v>
      </c>
      <c r="L688" s="83">
        <f>L457</f>
        <v>19901637.620017033</v>
      </c>
      <c r="M688" s="83">
        <f t="shared" ref="M688:AA688" si="986">M457</f>
        <v>24818116.368206613</v>
      </c>
      <c r="N688" s="83">
        <f t="shared" si="986"/>
        <v>29503471.324509855</v>
      </c>
      <c r="O688" s="83">
        <f t="shared" si="986"/>
        <v>34601438.390707374</v>
      </c>
      <c r="P688" s="421">
        <f t="shared" si="986"/>
        <v>37820192.238335155</v>
      </c>
      <c r="Q688" s="83">
        <f t="shared" si="986"/>
        <v>30989064.892139696</v>
      </c>
      <c r="R688" s="83">
        <f t="shared" si="986"/>
        <v>34541314.606238209</v>
      </c>
      <c r="S688" s="83">
        <f t="shared" si="986"/>
        <v>37529788.76448068</v>
      </c>
      <c r="T688" s="83">
        <f t="shared" si="986"/>
        <v>41560288.585614406</v>
      </c>
      <c r="U688" s="83">
        <f t="shared" si="986"/>
        <v>46021400.925248981</v>
      </c>
      <c r="V688" s="83">
        <f t="shared" si="986"/>
        <v>50668733.559811808</v>
      </c>
      <c r="W688" s="83">
        <f t="shared" si="986"/>
        <v>56525403.075959124</v>
      </c>
      <c r="X688" s="83">
        <f t="shared" si="986"/>
        <v>61726934.003889024</v>
      </c>
      <c r="Y688" s="83">
        <f t="shared" si="986"/>
        <v>66557188.433704033</v>
      </c>
      <c r="Z688" s="83">
        <f t="shared" si="986"/>
        <v>71807399.099801853</v>
      </c>
      <c r="AA688" s="83">
        <f t="shared" si="986"/>
        <v>77038231.541482598</v>
      </c>
      <c r="AB688" s="83">
        <f t="shared" ref="AB688" si="987">AB457</f>
        <v>83150960.46072039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946683.18336584442</v>
      </c>
      <c r="L689" s="83">
        <f>L488</f>
        <v>1212531.2799312898</v>
      </c>
      <c r="M689" s="83">
        <f t="shared" ref="M689:AA689" si="989">M488</f>
        <v>1312963.780946065</v>
      </c>
      <c r="N689" s="83">
        <f t="shared" si="989"/>
        <v>1400674.591422729</v>
      </c>
      <c r="O689" s="83">
        <f t="shared" si="989"/>
        <v>62047.912617617403</v>
      </c>
      <c r="P689" s="421">
        <f t="shared" si="989"/>
        <v>560099.21645551245</v>
      </c>
      <c r="Q689" s="83">
        <f t="shared" si="989"/>
        <v>680071.34675475594</v>
      </c>
      <c r="R689" s="83">
        <f t="shared" si="989"/>
        <v>720250.8834800825</v>
      </c>
      <c r="S689" s="83">
        <f t="shared" si="989"/>
        <v>847544.67673686938</v>
      </c>
      <c r="T689" s="83">
        <f t="shared" si="989"/>
        <v>906061.25380286749</v>
      </c>
      <c r="U689" s="83">
        <f t="shared" si="989"/>
        <v>1095428.4179678296</v>
      </c>
      <c r="V689" s="83">
        <f t="shared" si="989"/>
        <v>1341018.6530504148</v>
      </c>
      <c r="W689" s="83">
        <f t="shared" si="989"/>
        <v>1096818.9246596415</v>
      </c>
      <c r="X689" s="83">
        <f t="shared" si="989"/>
        <v>366934.02826340374</v>
      </c>
      <c r="Y689" s="83">
        <f t="shared" si="989"/>
        <v>494984.32166249241</v>
      </c>
      <c r="Z689" s="83">
        <f t="shared" si="989"/>
        <v>803228.20681687724</v>
      </c>
      <c r="AA689" s="83">
        <f t="shared" si="989"/>
        <v>1090877.3750054017</v>
      </c>
      <c r="AB689" s="83">
        <f t="shared" ref="AB689" si="990">AB488</f>
        <v>718095.14396924002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1244394.5051487945</v>
      </c>
      <c r="L690" s="83">
        <f>L519</f>
        <v>1046239.1705443596</v>
      </c>
      <c r="M690" s="83">
        <f t="shared" ref="M690:AA690" si="992">M519</f>
        <v>1108572.924742911</v>
      </c>
      <c r="N690" s="83">
        <f t="shared" si="992"/>
        <v>1262421.256816572</v>
      </c>
      <c r="O690" s="83">
        <f t="shared" si="992"/>
        <v>1571449.7481480411</v>
      </c>
      <c r="P690" s="421">
        <f t="shared" si="992"/>
        <v>2015309.9934513876</v>
      </c>
      <c r="Q690" s="83">
        <f t="shared" si="992"/>
        <v>1684296.3237246303</v>
      </c>
      <c r="R690" s="83">
        <f t="shared" si="992"/>
        <v>1836735.4404804364</v>
      </c>
      <c r="S690" s="83">
        <f t="shared" si="992"/>
        <v>1997270.9251495148</v>
      </c>
      <c r="T690" s="83">
        <f t="shared" si="992"/>
        <v>2170134.7161761248</v>
      </c>
      <c r="U690" s="83">
        <f t="shared" si="992"/>
        <v>2297957.5252757454</v>
      </c>
      <c r="V690" s="83">
        <f t="shared" si="992"/>
        <v>2295774.2897297307</v>
      </c>
      <c r="W690" s="83">
        <f t="shared" si="992"/>
        <v>2198724.2753125923</v>
      </c>
      <c r="X690" s="83">
        <f t="shared" si="992"/>
        <v>2420574.3093850985</v>
      </c>
      <c r="Y690" s="83">
        <f t="shared" si="992"/>
        <v>2652116.8297659303</v>
      </c>
      <c r="Z690" s="83">
        <f t="shared" si="992"/>
        <v>2872411.0851622522</v>
      </c>
      <c r="AA690" s="83">
        <f t="shared" si="992"/>
        <v>3133347.630528545</v>
      </c>
      <c r="AB690" s="83">
        <f t="shared" ref="AB690" si="993">AB519</f>
        <v>3496753.4111589603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1496027.1590422429</v>
      </c>
      <c r="L691" s="83">
        <f>L550</f>
        <v>518329.7784112604</v>
      </c>
      <c r="M691" s="83">
        <f t="shared" ref="M691:AA691" si="995">M550</f>
        <v>1507062.3457757074</v>
      </c>
      <c r="N691" s="83">
        <f t="shared" si="995"/>
        <v>1057140.8044643605</v>
      </c>
      <c r="O691" s="83">
        <f t="shared" si="995"/>
        <v>1118891.9110892843</v>
      </c>
      <c r="P691" s="421">
        <f t="shared" si="995"/>
        <v>2531367.5957921119</v>
      </c>
      <c r="Q691" s="83">
        <f t="shared" si="995"/>
        <v>1330074.2427384751</v>
      </c>
      <c r="R691" s="83">
        <f t="shared" si="995"/>
        <v>1648421.0809103462</v>
      </c>
      <c r="S691" s="83">
        <f t="shared" si="995"/>
        <v>1947429.338885597</v>
      </c>
      <c r="T691" s="83">
        <f t="shared" si="995"/>
        <v>2251504.7200166984</v>
      </c>
      <c r="U691" s="83">
        <f t="shared" si="995"/>
        <v>2572652.3389755748</v>
      </c>
      <c r="V691" s="83">
        <f t="shared" si="995"/>
        <v>2902198.2220329326</v>
      </c>
      <c r="W691" s="83">
        <f t="shared" si="995"/>
        <v>3287557.0731132398</v>
      </c>
      <c r="X691" s="83">
        <f t="shared" si="995"/>
        <v>3660499.1287383372</v>
      </c>
      <c r="Y691" s="83">
        <f t="shared" si="995"/>
        <v>4004944.8418121082</v>
      </c>
      <c r="Z691" s="83">
        <f t="shared" si="995"/>
        <v>4363130.3412257778</v>
      </c>
      <c r="AA691" s="83">
        <f t="shared" si="995"/>
        <v>4755578.0281855492</v>
      </c>
      <c r="AB691" s="83">
        <f t="shared" ref="AB691" si="996">AB550</f>
        <v>4886225.6492393985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838829.46600046346</v>
      </c>
      <c r="L692" s="83">
        <f>L581</f>
        <v>451332.54880374402</v>
      </c>
      <c r="M692" s="83">
        <f t="shared" ref="M692:AA692" si="998">M581</f>
        <v>651049.95207821426</v>
      </c>
      <c r="N692" s="83">
        <f t="shared" si="998"/>
        <v>811369.78774603887</v>
      </c>
      <c r="O692" s="83">
        <f t="shared" si="998"/>
        <v>0</v>
      </c>
      <c r="P692" s="421">
        <f t="shared" si="998"/>
        <v>481453.38263262279</v>
      </c>
      <c r="Q692" s="83">
        <f t="shared" si="998"/>
        <v>747461.53067729657</v>
      </c>
      <c r="R692" s="83">
        <f t="shared" si="998"/>
        <v>997025.12318069534</v>
      </c>
      <c r="S692" s="83">
        <f t="shared" si="998"/>
        <v>1199079.0385924154</v>
      </c>
      <c r="T692" s="83">
        <f t="shared" si="998"/>
        <v>1393816.6850005167</v>
      </c>
      <c r="U692" s="83">
        <f t="shared" si="998"/>
        <v>1585594.5802962282</v>
      </c>
      <c r="V692" s="83">
        <f t="shared" si="998"/>
        <v>1772258.9640108901</v>
      </c>
      <c r="W692" s="83">
        <f t="shared" si="998"/>
        <v>2017216.1260896651</v>
      </c>
      <c r="X692" s="83">
        <f t="shared" si="998"/>
        <v>2269976.7436563578</v>
      </c>
      <c r="Y692" s="83">
        <f t="shared" si="998"/>
        <v>2500663.000364467</v>
      </c>
      <c r="Z692" s="83">
        <f t="shared" si="998"/>
        <v>2755840.106235092</v>
      </c>
      <c r="AA692" s="83">
        <f t="shared" si="998"/>
        <v>3028921.4031074182</v>
      </c>
      <c r="AB692" s="83">
        <f t="shared" ref="AB692" si="999">AB581</f>
        <v>3068051.1579872798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969265.21836237318</v>
      </c>
      <c r="L693" s="83">
        <f>L612</f>
        <v>3911322.0695007667</v>
      </c>
      <c r="M693" s="83">
        <f t="shared" ref="M693:AA693" si="1001">M612</f>
        <v>1089300.3537054488</v>
      </c>
      <c r="N693" s="83">
        <f t="shared" si="1001"/>
        <v>1545865.44838596</v>
      </c>
      <c r="O693" s="83">
        <f t="shared" si="1001"/>
        <v>4824991.7350236513</v>
      </c>
      <c r="P693" s="421">
        <f t="shared" si="1001"/>
        <v>2218728.824716771</v>
      </c>
      <c r="Q693" s="83">
        <f t="shared" si="1001"/>
        <v>2944420.248380742</v>
      </c>
      <c r="R693" s="83">
        <f t="shared" si="1001"/>
        <v>3226271.464030691</v>
      </c>
      <c r="S693" s="83">
        <f t="shared" si="1001"/>
        <v>2147890.8705915292</v>
      </c>
      <c r="T693" s="83">
        <f t="shared" si="1001"/>
        <v>4076674.6700196494</v>
      </c>
      <c r="U693" s="83">
        <f t="shared" si="1001"/>
        <v>4515739.6369587164</v>
      </c>
      <c r="V693" s="83">
        <f t="shared" si="1001"/>
        <v>3033562.8090395462</v>
      </c>
      <c r="W693" s="83">
        <f t="shared" si="1001"/>
        <v>5662506.7734399913</v>
      </c>
      <c r="X693" s="83">
        <f t="shared" si="1001"/>
        <v>6140302.9375778036</v>
      </c>
      <c r="Y693" s="83">
        <f t="shared" si="1001"/>
        <v>3989202.7281529615</v>
      </c>
      <c r="Z693" s="83">
        <f t="shared" si="1001"/>
        <v>7152307.2061149077</v>
      </c>
      <c r="AA693" s="83">
        <f t="shared" si="1001"/>
        <v>7630628.0982850129</v>
      </c>
      <c r="AB693" s="83">
        <f t="shared" ref="AB693" si="1002">AB612</f>
        <v>4776850.6425342271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1478874.3453550043</v>
      </c>
      <c r="L694" s="83">
        <f>L643</f>
        <v>1632230.5868980521</v>
      </c>
      <c r="M694" s="83">
        <f t="shared" ref="M694:AA694" si="1004">M643</f>
        <v>1598157.7811519837</v>
      </c>
      <c r="N694" s="83">
        <f t="shared" si="1004"/>
        <v>5052729.2513273079</v>
      </c>
      <c r="O694" s="83">
        <f t="shared" si="1004"/>
        <v>1549650.2643495344</v>
      </c>
      <c r="P694" s="421">
        <f t="shared" si="1004"/>
        <v>2021472.3294011496</v>
      </c>
      <c r="Q694" s="83">
        <f t="shared" si="1004"/>
        <v>1531161.5739055877</v>
      </c>
      <c r="R694" s="83">
        <f t="shared" si="1004"/>
        <v>1798970.2268557211</v>
      </c>
      <c r="S694" s="83">
        <f t="shared" si="1004"/>
        <v>4466790.5076660896</v>
      </c>
      <c r="T694" s="83">
        <f t="shared" si="1004"/>
        <v>2131825.1683373251</v>
      </c>
      <c r="U694" s="83">
        <f t="shared" si="1004"/>
        <v>2494323.3339034114</v>
      </c>
      <c r="V694" s="83">
        <f t="shared" si="1004"/>
        <v>6120054.9447853686</v>
      </c>
      <c r="W694" s="83">
        <f t="shared" si="1004"/>
        <v>2978642.1957859164</v>
      </c>
      <c r="X694" s="83">
        <f t="shared" si="1004"/>
        <v>3373643.7063319446</v>
      </c>
      <c r="Y694" s="83">
        <f t="shared" si="1004"/>
        <v>7799220.3811343536</v>
      </c>
      <c r="Z694" s="83">
        <f t="shared" si="1004"/>
        <v>3743569.2483143262</v>
      </c>
      <c r="AA694" s="83">
        <f t="shared" si="1004"/>
        <v>4104139.3668604996</v>
      </c>
      <c r="AB694" s="83">
        <f t="shared" ref="AB694" si="1005">AB643</f>
        <v>9097884.8000857662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148814</v>
      </c>
      <c r="L700" s="102">
        <f t="shared" si="1006"/>
        <v>185678</v>
      </c>
      <c r="M700" s="102">
        <f t="shared" si="1006"/>
        <v>197904</v>
      </c>
      <c r="N700" s="102">
        <f t="shared" si="1006"/>
        <v>199377</v>
      </c>
      <c r="O700" s="102">
        <f t="shared" si="1006"/>
        <v>203329</v>
      </c>
      <c r="P700" s="397">
        <f t="shared" si="1006"/>
        <v>196676</v>
      </c>
      <c r="Q700" s="102">
        <f t="shared" si="1006"/>
        <v>145182</v>
      </c>
      <c r="R700" s="102">
        <f t="shared" si="1006"/>
        <v>147113</v>
      </c>
      <c r="S700" s="102">
        <f t="shared" si="1006"/>
        <v>145310</v>
      </c>
      <c r="T700" s="102">
        <f t="shared" si="1006"/>
        <v>148995</v>
      </c>
      <c r="U700" s="102">
        <f t="shared" si="1006"/>
        <v>151366</v>
      </c>
      <c r="V700" s="102">
        <f t="shared" si="1006"/>
        <v>151501</v>
      </c>
      <c r="W700" s="102">
        <f t="shared" si="1006"/>
        <v>152264</v>
      </c>
      <c r="X700" s="102">
        <f t="shared" si="1006"/>
        <v>153958</v>
      </c>
      <c r="Y700" s="102">
        <f t="shared" si="1006"/>
        <v>155146</v>
      </c>
      <c r="Z700" s="102">
        <f t="shared" si="1006"/>
        <v>156434</v>
      </c>
      <c r="AA700" s="102">
        <f t="shared" si="1006"/>
        <v>156850</v>
      </c>
      <c r="AB700" s="102">
        <f t="shared" ref="AB700" si="1007">ROUND(AB688/INDEX(NeobhBaKVLEdMosh,$A700,AB$699)/INDEX(KumIndPPP,NscenInfl,AB$699),0)</f>
        <v>158220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1289</v>
      </c>
      <c r="L701" s="102">
        <f t="shared" si="1008"/>
        <v>1448</v>
      </c>
      <c r="M701" s="102">
        <f t="shared" si="1008"/>
        <v>1340</v>
      </c>
      <c r="N701" s="102">
        <f t="shared" si="1008"/>
        <v>1212</v>
      </c>
      <c r="O701" s="102">
        <f t="shared" si="1008"/>
        <v>47</v>
      </c>
      <c r="P701" s="397">
        <f t="shared" si="1008"/>
        <v>373</v>
      </c>
      <c r="Q701" s="102">
        <f t="shared" si="1008"/>
        <v>408</v>
      </c>
      <c r="R701" s="102">
        <f t="shared" si="1008"/>
        <v>393</v>
      </c>
      <c r="S701" s="102">
        <f t="shared" si="1008"/>
        <v>420</v>
      </c>
      <c r="T701" s="102">
        <f t="shared" si="1008"/>
        <v>416</v>
      </c>
      <c r="U701" s="102">
        <f t="shared" si="1008"/>
        <v>461</v>
      </c>
      <c r="V701" s="102">
        <f t="shared" si="1008"/>
        <v>513</v>
      </c>
      <c r="W701" s="102">
        <f t="shared" si="1008"/>
        <v>378</v>
      </c>
      <c r="X701" s="102">
        <f t="shared" si="1008"/>
        <v>117</v>
      </c>
      <c r="Y701" s="102">
        <f t="shared" si="1008"/>
        <v>148</v>
      </c>
      <c r="Z701" s="102">
        <f t="shared" si="1008"/>
        <v>224</v>
      </c>
      <c r="AA701" s="102">
        <f t="shared" si="1008"/>
        <v>284</v>
      </c>
      <c r="AB701" s="102">
        <f t="shared" ref="AB701" si="1009">ROUND(AB689/INDEX(NeobhBaKVLEdMosh,$A701,AB$699)/INDEX(KumIndPPP,NscenInfl,AB$699),0)</f>
        <v>175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3850</v>
      </c>
      <c r="L702" s="102">
        <f t="shared" si="1010"/>
        <v>2840</v>
      </c>
      <c r="M702" s="102">
        <f t="shared" si="1010"/>
        <v>2572</v>
      </c>
      <c r="N702" s="102">
        <f t="shared" si="1010"/>
        <v>2482</v>
      </c>
      <c r="O702" s="102">
        <f t="shared" si="1010"/>
        <v>2686</v>
      </c>
      <c r="P702" s="397">
        <f t="shared" si="1010"/>
        <v>3049</v>
      </c>
      <c r="Q702" s="102">
        <f t="shared" si="1010"/>
        <v>2296</v>
      </c>
      <c r="R702" s="102">
        <f t="shared" si="1010"/>
        <v>2276</v>
      </c>
      <c r="S702" s="102">
        <f t="shared" si="1010"/>
        <v>2250</v>
      </c>
      <c r="T702" s="102">
        <f t="shared" si="1010"/>
        <v>2263</v>
      </c>
      <c r="U702" s="102">
        <f t="shared" si="1010"/>
        <v>2199</v>
      </c>
      <c r="V702" s="102">
        <f t="shared" si="1010"/>
        <v>1997</v>
      </c>
      <c r="W702" s="102">
        <f t="shared" si="1010"/>
        <v>1723</v>
      </c>
      <c r="X702" s="102">
        <f t="shared" si="1010"/>
        <v>1756</v>
      </c>
      <c r="Y702" s="102">
        <f t="shared" si="1010"/>
        <v>1798</v>
      </c>
      <c r="Z702" s="102">
        <f t="shared" si="1010"/>
        <v>1820</v>
      </c>
      <c r="AA702" s="102">
        <f t="shared" si="1010"/>
        <v>1856</v>
      </c>
      <c r="AB702" s="102">
        <f t="shared" ref="AB702" si="1011">ROUND(AB690/INDEX(NeobhBaKVLEdMosh,$A702,AB$699)/INDEX(KumIndPPP,NscenInfl,AB$699),0)</f>
        <v>1936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1131</v>
      </c>
      <c r="L703" s="102">
        <f t="shared" si="1012"/>
        <v>344</v>
      </c>
      <c r="M703" s="102">
        <f t="shared" si="1012"/>
        <v>855</v>
      </c>
      <c r="N703" s="102">
        <f t="shared" si="1012"/>
        <v>508</v>
      </c>
      <c r="O703" s="102">
        <f t="shared" si="1012"/>
        <v>468</v>
      </c>
      <c r="P703" s="397">
        <f t="shared" si="1012"/>
        <v>936</v>
      </c>
      <c r="Q703" s="102">
        <f t="shared" si="1012"/>
        <v>443</v>
      </c>
      <c r="R703" s="102">
        <f t="shared" si="1012"/>
        <v>499</v>
      </c>
      <c r="S703" s="102">
        <f t="shared" si="1012"/>
        <v>536</v>
      </c>
      <c r="T703" s="102">
        <f t="shared" si="1012"/>
        <v>574</v>
      </c>
      <c r="U703" s="102">
        <f t="shared" si="1012"/>
        <v>602</v>
      </c>
      <c r="V703" s="102">
        <f t="shared" si="1012"/>
        <v>617</v>
      </c>
      <c r="W703" s="102">
        <f t="shared" si="1012"/>
        <v>630</v>
      </c>
      <c r="X703" s="102">
        <f t="shared" si="1012"/>
        <v>649</v>
      </c>
      <c r="Y703" s="102">
        <f t="shared" si="1012"/>
        <v>664</v>
      </c>
      <c r="Z703" s="102">
        <f t="shared" si="1012"/>
        <v>676</v>
      </c>
      <c r="AA703" s="102">
        <f t="shared" si="1012"/>
        <v>689</v>
      </c>
      <c r="AB703" s="102">
        <f t="shared" ref="AB703" si="1013">ROUND(AB691/INDEX(NeobhBaKVLEdMosh,$A703,AB$699)/INDEX(KumIndPPP,NscenInfl,AB$699),0)</f>
        <v>661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1903</v>
      </c>
      <c r="L704" s="102">
        <f t="shared" si="1014"/>
        <v>898</v>
      </c>
      <c r="M704" s="102">
        <f t="shared" si="1014"/>
        <v>1108</v>
      </c>
      <c r="N704" s="102">
        <f t="shared" si="1014"/>
        <v>1170</v>
      </c>
      <c r="O704" s="102">
        <f t="shared" si="1014"/>
        <v>0</v>
      </c>
      <c r="P704" s="397">
        <f t="shared" si="1014"/>
        <v>534</v>
      </c>
      <c r="Q704" s="102">
        <f t="shared" si="1014"/>
        <v>747</v>
      </c>
      <c r="R704" s="102">
        <f t="shared" si="1014"/>
        <v>906</v>
      </c>
      <c r="S704" s="102">
        <f t="shared" si="1014"/>
        <v>990</v>
      </c>
      <c r="T704" s="102">
        <f t="shared" si="1014"/>
        <v>1066</v>
      </c>
      <c r="U704" s="102">
        <f t="shared" si="1014"/>
        <v>1113</v>
      </c>
      <c r="V704" s="102">
        <f t="shared" si="1014"/>
        <v>1130</v>
      </c>
      <c r="W704" s="102">
        <f t="shared" si="1014"/>
        <v>1159</v>
      </c>
      <c r="X704" s="102">
        <f t="shared" si="1014"/>
        <v>1208</v>
      </c>
      <c r="Y704" s="102">
        <f t="shared" si="1014"/>
        <v>1244</v>
      </c>
      <c r="Z704" s="102">
        <f t="shared" si="1014"/>
        <v>1281</v>
      </c>
      <c r="AA704" s="102">
        <f t="shared" si="1014"/>
        <v>1316</v>
      </c>
      <c r="AB704" s="102">
        <f t="shared" ref="AB704" si="1015">ROUND(AB692/INDEX(NeobhBaKVLEdMosh,$A704,AB$699)/INDEX(KumIndPPP,NscenInfl,AB$699),0)</f>
        <v>1245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3299</v>
      </c>
      <c r="L705" s="102">
        <f t="shared" si="1016"/>
        <v>11677</v>
      </c>
      <c r="M705" s="102">
        <f t="shared" si="1016"/>
        <v>2780</v>
      </c>
      <c r="N705" s="102">
        <f t="shared" si="1016"/>
        <v>3343</v>
      </c>
      <c r="O705" s="102">
        <f t="shared" si="1016"/>
        <v>9073</v>
      </c>
      <c r="P705" s="397">
        <f t="shared" si="1016"/>
        <v>3692</v>
      </c>
      <c r="Q705" s="102">
        <f t="shared" si="1016"/>
        <v>4414</v>
      </c>
      <c r="R705" s="102">
        <f t="shared" si="1016"/>
        <v>4397</v>
      </c>
      <c r="S705" s="102">
        <f t="shared" si="1016"/>
        <v>2661</v>
      </c>
      <c r="T705" s="102">
        <f t="shared" si="1016"/>
        <v>4677</v>
      </c>
      <c r="U705" s="102">
        <f t="shared" si="1016"/>
        <v>4753</v>
      </c>
      <c r="V705" s="102">
        <f t="shared" si="1016"/>
        <v>2903</v>
      </c>
      <c r="W705" s="102">
        <f t="shared" si="1016"/>
        <v>4881</v>
      </c>
      <c r="X705" s="102">
        <f t="shared" si="1016"/>
        <v>4901</v>
      </c>
      <c r="Y705" s="102">
        <f t="shared" si="1016"/>
        <v>2976</v>
      </c>
      <c r="Z705" s="102">
        <f t="shared" si="1016"/>
        <v>4986</v>
      </c>
      <c r="AA705" s="102">
        <f t="shared" si="1016"/>
        <v>4972</v>
      </c>
      <c r="AB705" s="102">
        <f t="shared" ref="AB705" si="1017">ROUND(AB693/INDEX(NeobhBaKVLEdMosh,$A705,AB$699)/INDEX(KumIndPPP,NscenInfl,AB$699),0)</f>
        <v>2909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5033</v>
      </c>
      <c r="L706" s="102">
        <f t="shared" si="1018"/>
        <v>4873</v>
      </c>
      <c r="M706" s="102">
        <f t="shared" si="1018"/>
        <v>4078</v>
      </c>
      <c r="N706" s="102">
        <f t="shared" si="1018"/>
        <v>10926</v>
      </c>
      <c r="O706" s="102">
        <f t="shared" si="1018"/>
        <v>2914</v>
      </c>
      <c r="P706" s="397">
        <f t="shared" si="1018"/>
        <v>3364</v>
      </c>
      <c r="Q706" s="102">
        <f t="shared" si="1018"/>
        <v>2295</v>
      </c>
      <c r="R706" s="102">
        <f t="shared" si="1018"/>
        <v>2452</v>
      </c>
      <c r="S706" s="102">
        <f t="shared" si="1018"/>
        <v>5534</v>
      </c>
      <c r="T706" s="102">
        <f t="shared" si="1018"/>
        <v>2446</v>
      </c>
      <c r="U706" s="102">
        <f t="shared" si="1018"/>
        <v>2625</v>
      </c>
      <c r="V706" s="102">
        <f t="shared" si="1018"/>
        <v>5856</v>
      </c>
      <c r="W706" s="102">
        <f t="shared" si="1018"/>
        <v>2568</v>
      </c>
      <c r="X706" s="102">
        <f t="shared" si="1018"/>
        <v>2693</v>
      </c>
      <c r="Y706" s="102">
        <f t="shared" si="1018"/>
        <v>5818</v>
      </c>
      <c r="Z706" s="102">
        <f t="shared" si="1018"/>
        <v>2610</v>
      </c>
      <c r="AA706" s="102">
        <f t="shared" si="1018"/>
        <v>2674</v>
      </c>
      <c r="AB706" s="102">
        <f t="shared" ref="AB706" si="1019">ROUND(AB694/INDEX(NeobhBaKVLEdMosh,$A706,AB$699)/INDEX(KumIndPPP,NscenInfl,AB$699),0)</f>
        <v>5540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0.93889960116784332</v>
      </c>
      <c r="L715" s="174">
        <f t="shared" si="1020"/>
        <v>0.85451289847202094</v>
      </c>
      <c r="M715" s="174">
        <f t="shared" si="1020"/>
        <v>0.71992584457659592</v>
      </c>
      <c r="N715" s="174">
        <f t="shared" si="1020"/>
        <v>0.61456027258351309</v>
      </c>
      <c r="O715" s="174">
        <f t="shared" si="1020"/>
        <v>0.37826818196408507</v>
      </c>
      <c r="P715" s="425">
        <f t="shared" si="1020"/>
        <v>0.46952221053647542</v>
      </c>
      <c r="Q715" s="174">
        <f t="shared" si="1020"/>
        <v>0.35988536091942747</v>
      </c>
      <c r="R715" s="174">
        <f t="shared" si="1020"/>
        <v>0.34598268149630579</v>
      </c>
      <c r="S715" s="174">
        <f t="shared" si="1020"/>
        <v>0.32707568165221013</v>
      </c>
      <c r="T715" s="174">
        <f t="shared" si="1020"/>
        <v>0.32458673244514924</v>
      </c>
      <c r="U715" s="174">
        <f t="shared" si="1020"/>
        <v>0.31686830929289445</v>
      </c>
      <c r="V715" s="174">
        <f t="shared" si="1020"/>
        <v>0.32126797506928573</v>
      </c>
      <c r="W715" s="174">
        <f t="shared" si="1020"/>
        <v>0.31889730704294006</v>
      </c>
      <c r="X715" s="174">
        <f t="shared" si="1020"/>
        <v>0.30256985427655764</v>
      </c>
      <c r="Y715" s="174">
        <f t="shared" si="1020"/>
        <v>0.25422823733573024</v>
      </c>
      <c r="Z715" s="174">
        <f t="shared" si="1020"/>
        <v>0.2509329196496492</v>
      </c>
      <c r="AA715" s="174">
        <f t="shared" si="1020"/>
        <v>0.25539637247781133</v>
      </c>
      <c r="AB715" s="174">
        <f t="shared" ref="AB715" si="1021">AB667/AB25</f>
        <v>0.26631765685457248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1</v>
      </c>
      <c r="L716" s="174">
        <f t="shared" si="1022"/>
        <v>0.73851995363739897</v>
      </c>
      <c r="M716" s="174">
        <f t="shared" si="1022"/>
        <v>0.59807790386451443</v>
      </c>
      <c r="N716" s="174">
        <f t="shared" si="1022"/>
        <v>0.50796268435886782</v>
      </c>
      <c r="O716" s="174">
        <f t="shared" si="1022"/>
        <v>0.54949700589652073</v>
      </c>
      <c r="P716" s="425">
        <f t="shared" si="1022"/>
        <v>0.53986116988169308</v>
      </c>
      <c r="Q716" s="174">
        <f t="shared" si="1022"/>
        <v>0.37945817872830112</v>
      </c>
      <c r="R716" s="174">
        <f t="shared" si="1022"/>
        <v>0.35348232256508033</v>
      </c>
      <c r="S716" s="174">
        <f t="shared" si="1022"/>
        <v>0.33823959159181494</v>
      </c>
      <c r="T716" s="174">
        <f t="shared" si="1022"/>
        <v>0.32784239864236092</v>
      </c>
      <c r="U716" s="174">
        <f t="shared" si="1022"/>
        <v>0.32050833485029911</v>
      </c>
      <c r="V716" s="174">
        <f t="shared" si="1022"/>
        <v>0.31244019764370468</v>
      </c>
      <c r="W716" s="174">
        <f t="shared" si="1022"/>
        <v>0.29816564373406718</v>
      </c>
      <c r="X716" s="174">
        <f t="shared" si="1022"/>
        <v>0.28712397507369314</v>
      </c>
      <c r="Y716" s="174">
        <f t="shared" si="1022"/>
        <v>0.28044598710583096</v>
      </c>
      <c r="Z716" s="174">
        <f t="shared" si="1022"/>
        <v>0.27187610122738076</v>
      </c>
      <c r="AA716" s="174">
        <f t="shared" si="1022"/>
        <v>0.26586812095653217</v>
      </c>
      <c r="AB716" s="174">
        <f t="shared" ref="AB716" si="1023">AB668/AB26</f>
        <v>0.26646093502969131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0.68210962793887453</v>
      </c>
      <c r="M717" s="174">
        <f t="shared" si="1024"/>
        <v>1</v>
      </c>
      <c r="N717" s="174">
        <f t="shared" si="1024"/>
        <v>0.53958075400739003</v>
      </c>
      <c r="O717" s="174">
        <f t="shared" si="1024"/>
        <v>0.58483966040655766</v>
      </c>
      <c r="P717" s="425">
        <f t="shared" si="1024"/>
        <v>0.89253504593882771</v>
      </c>
      <c r="Q717" s="174">
        <f t="shared" si="1024"/>
        <v>0.39941018524252947</v>
      </c>
      <c r="R717" s="174">
        <f t="shared" si="1024"/>
        <v>0.37934639365718764</v>
      </c>
      <c r="S717" s="174">
        <f t="shared" si="1024"/>
        <v>0.36626189305620072</v>
      </c>
      <c r="T717" s="174">
        <f t="shared" si="1024"/>
        <v>0.35775857622568652</v>
      </c>
      <c r="U717" s="174">
        <f t="shared" si="1024"/>
        <v>0.35151817977797944</v>
      </c>
      <c r="V717" s="174">
        <f t="shared" si="1024"/>
        <v>0.34509729670047579</v>
      </c>
      <c r="W717" s="174">
        <f t="shared" si="1024"/>
        <v>0.33522586427613449</v>
      </c>
      <c r="X717" s="174">
        <f t="shared" si="1024"/>
        <v>0.32798785425800581</v>
      </c>
      <c r="Y717" s="174">
        <f t="shared" si="1024"/>
        <v>0.32037972874105924</v>
      </c>
      <c r="Z717" s="174">
        <f t="shared" si="1024"/>
        <v>0.30955611142794015</v>
      </c>
      <c r="AA717" s="174">
        <f t="shared" si="1024"/>
        <v>0.30072093332676275</v>
      </c>
      <c r="AB717" s="174">
        <f t="shared" ref="AB717" si="1025">AB669/AB27</f>
        <v>0.29529428573802613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0.76993736677092184</v>
      </c>
      <c r="P718" s="425">
        <f t="shared" si="1026"/>
        <v>0.97635171039653368</v>
      </c>
      <c r="Q718" s="174">
        <f t="shared" si="1026"/>
        <v>0.84981387519401097</v>
      </c>
      <c r="R718" s="174">
        <f t="shared" si="1026"/>
        <v>0.83731566336360685</v>
      </c>
      <c r="S718" s="174">
        <f t="shared" si="1026"/>
        <v>0.82502804884074232</v>
      </c>
      <c r="T718" s="174">
        <f t="shared" si="1026"/>
        <v>0.81497992248222917</v>
      </c>
      <c r="U718" s="174">
        <f t="shared" si="1026"/>
        <v>0.80573342477238985</v>
      </c>
      <c r="V718" s="174">
        <f t="shared" si="1026"/>
        <v>0.79458059542678383</v>
      </c>
      <c r="W718" s="174">
        <f t="shared" si="1026"/>
        <v>0.77959529390665727</v>
      </c>
      <c r="X718" s="174">
        <f t="shared" si="1026"/>
        <v>0.7721516167644269</v>
      </c>
      <c r="Y718" s="174">
        <f t="shared" si="1026"/>
        <v>0.76333595756443451</v>
      </c>
      <c r="Z718" s="174">
        <f t="shared" si="1026"/>
        <v>0.74625002294029108</v>
      </c>
      <c r="AA718" s="174">
        <f t="shared" si="1026"/>
        <v>0.73204095741238351</v>
      </c>
      <c r="AB718" s="174">
        <f t="shared" ref="AB718" si="1027">AB670/AB28</f>
        <v>0.71583945555104966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0.99999999999999989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1.0000000000000002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1</v>
      </c>
      <c r="V720" s="174">
        <f t="shared" si="1030"/>
        <v>1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0.98648570455628637</v>
      </c>
      <c r="L726" s="174">
        <f t="shared" si="1032"/>
        <v>0.95120681689705755</v>
      </c>
      <c r="M726" s="174">
        <f t="shared" si="1032"/>
        <v>0.89764628373709443</v>
      </c>
      <c r="N726" s="174">
        <f t="shared" si="1032"/>
        <v>0.84209075099173658</v>
      </c>
      <c r="O726" s="174">
        <f t="shared" si="1032"/>
        <v>0.87075531099137093</v>
      </c>
      <c r="P726" s="425">
        <f t="shared" si="1032"/>
        <v>0.8305032386470973</v>
      </c>
      <c r="Q726" s="174">
        <f t="shared" si="1032"/>
        <v>0.59876521963694884</v>
      </c>
      <c r="R726" s="174">
        <f t="shared" si="1032"/>
        <v>0.58152622850389557</v>
      </c>
      <c r="S726" s="174">
        <f t="shared" si="1032"/>
        <v>0.56369285217798237</v>
      </c>
      <c r="T726" s="174">
        <f t="shared" si="1032"/>
        <v>0.56885797270752958</v>
      </c>
      <c r="U726" s="174">
        <f t="shared" si="1032"/>
        <v>0.57410044791120962</v>
      </c>
      <c r="V726" s="174">
        <f t="shared" si="1032"/>
        <v>0.57241070364374125</v>
      </c>
      <c r="W726" s="174">
        <f t="shared" si="1032"/>
        <v>0.56792201228675376</v>
      </c>
      <c r="X726" s="174">
        <f t="shared" si="1032"/>
        <v>0.56872935684303061</v>
      </c>
      <c r="Y726" s="174">
        <f t="shared" si="1032"/>
        <v>0.5676184021262155</v>
      </c>
      <c r="Z726" s="174">
        <f t="shared" si="1032"/>
        <v>0.56754155214691249</v>
      </c>
      <c r="AA726" s="174">
        <f t="shared" si="1032"/>
        <v>0.56662528674360813</v>
      </c>
      <c r="AB726" s="174">
        <f t="shared" ref="AB726" si="1033">AB677/AB10</f>
        <v>0.56902272736908688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0.36950437983789713</v>
      </c>
      <c r="L727" s="174">
        <f t="shared" si="1034"/>
        <v>0.3122972281429629</v>
      </c>
      <c r="M727" s="174">
        <f t="shared" si="1034"/>
        <v>0.25176204770896571</v>
      </c>
      <c r="N727" s="174">
        <f t="shared" si="1034"/>
        <v>0.20757326735337886</v>
      </c>
      <c r="O727" s="174">
        <f t="shared" si="1034"/>
        <v>0.19412827389171022</v>
      </c>
      <c r="P727" s="425">
        <f t="shared" si="1034"/>
        <v>0.20836722178035968</v>
      </c>
      <c r="Q727" s="174">
        <f t="shared" si="1034"/>
        <v>0.14555757349747087</v>
      </c>
      <c r="R727" s="174">
        <f t="shared" si="1034"/>
        <v>0.13720822830061452</v>
      </c>
      <c r="S727" s="174">
        <f t="shared" si="1034"/>
        <v>0.12109046275725024</v>
      </c>
      <c r="T727" s="174">
        <f t="shared" si="1034"/>
        <v>0.12039603539001496</v>
      </c>
      <c r="U727" s="174">
        <f t="shared" si="1034"/>
        <v>0.11149886765964334</v>
      </c>
      <c r="V727" s="174">
        <f t="shared" si="1034"/>
        <v>0.10646521777595483</v>
      </c>
      <c r="W727" s="174">
        <f t="shared" si="1034"/>
        <v>0.11829219217367197</v>
      </c>
      <c r="X727" s="174">
        <f t="shared" si="1034"/>
        <v>0.13979575794965649</v>
      </c>
      <c r="Y727" s="174">
        <f t="shared" si="1034"/>
        <v>0.11080169992204997</v>
      </c>
      <c r="Z727" s="174">
        <f t="shared" si="1034"/>
        <v>9.8747634813957583E-2</v>
      </c>
      <c r="AA727" s="174">
        <f t="shared" si="1034"/>
        <v>9.2567031150256732E-2</v>
      </c>
      <c r="AB727" s="174">
        <f t="shared" ref="AB727" si="1035">AB678/AB11</f>
        <v>0.1115123923118347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0.37562811916816585</v>
      </c>
      <c r="L728" s="174">
        <f t="shared" si="1036"/>
        <v>0.27639542671401124</v>
      </c>
      <c r="M728" s="174">
        <f t="shared" si="1036"/>
        <v>0.2204027764828651</v>
      </c>
      <c r="N728" s="174">
        <f t="shared" si="1036"/>
        <v>0.18302881690578154</v>
      </c>
      <c r="O728" s="174">
        <f t="shared" si="1036"/>
        <v>0.1967915642691965</v>
      </c>
      <c r="P728" s="425">
        <f t="shared" si="1036"/>
        <v>0.18671904042067661</v>
      </c>
      <c r="Q728" s="174">
        <f t="shared" si="1036"/>
        <v>0.12801953792599322</v>
      </c>
      <c r="R728" s="174">
        <f t="shared" si="1036"/>
        <v>0.11536350090466557</v>
      </c>
      <c r="S728" s="174">
        <f t="shared" si="1036"/>
        <v>0.10654300074696722</v>
      </c>
      <c r="T728" s="174">
        <f t="shared" si="1036"/>
        <v>0.10279712894763965</v>
      </c>
      <c r="U728" s="174">
        <f t="shared" si="1036"/>
        <v>0.10113059055005705</v>
      </c>
      <c r="V728" s="174">
        <f t="shared" si="1036"/>
        <v>9.9447895351576387E-2</v>
      </c>
      <c r="W728" s="174">
        <f t="shared" si="1036"/>
        <v>9.5233596747145849E-2</v>
      </c>
      <c r="X728" s="174">
        <f t="shared" si="1036"/>
        <v>8.9696346213102351E-2</v>
      </c>
      <c r="Y728" s="174">
        <f t="shared" si="1036"/>
        <v>8.5751357343754858E-2</v>
      </c>
      <c r="Z728" s="174">
        <f t="shared" si="1036"/>
        <v>8.1347866826515222E-2</v>
      </c>
      <c r="AA728" s="174">
        <f t="shared" si="1036"/>
        <v>7.8191105206329548E-2</v>
      </c>
      <c r="AB728" s="174">
        <f t="shared" ref="AB728" si="1037">AB679/AB12</f>
        <v>7.6986837965370813E-2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1</v>
      </c>
      <c r="L729" s="174">
        <f t="shared" si="1038"/>
        <v>0.32820363827498794</v>
      </c>
      <c r="M729" s="174">
        <f t="shared" si="1038"/>
        <v>0.48144326991660946</v>
      </c>
      <c r="N729" s="174">
        <f t="shared" si="1038"/>
        <v>0.23843659163516137</v>
      </c>
      <c r="O729" s="174">
        <f t="shared" si="1038"/>
        <v>0.26605623991373967</v>
      </c>
      <c r="P729" s="425">
        <f t="shared" si="1038"/>
        <v>0.38427567862157125</v>
      </c>
      <c r="Q729" s="174">
        <f t="shared" si="1038"/>
        <v>0.17023673975480094</v>
      </c>
      <c r="R729" s="174">
        <f t="shared" si="1038"/>
        <v>0.1531707189784447</v>
      </c>
      <c r="S729" s="174">
        <f t="shared" si="1038"/>
        <v>0.14084886095727431</v>
      </c>
      <c r="T729" s="174">
        <f t="shared" si="1038"/>
        <v>0.13447899003853947</v>
      </c>
      <c r="U729" s="174">
        <f t="shared" si="1038"/>
        <v>0.13036647775893809</v>
      </c>
      <c r="V729" s="174">
        <f t="shared" si="1038"/>
        <v>0.12590132611746788</v>
      </c>
      <c r="W729" s="174">
        <f t="shared" si="1038"/>
        <v>0.11873348893758899</v>
      </c>
      <c r="X729" s="174">
        <f t="shared" si="1038"/>
        <v>0.11357153364222744</v>
      </c>
      <c r="Y729" s="174">
        <f t="shared" si="1038"/>
        <v>0.10863334318470744</v>
      </c>
      <c r="Z729" s="174">
        <f t="shared" si="1038"/>
        <v>0.1023463285573688</v>
      </c>
      <c r="AA729" s="174">
        <f t="shared" si="1038"/>
        <v>9.7623523503067716E-2</v>
      </c>
      <c r="AB729" s="174">
        <f t="shared" ref="AB729" si="1039">AB680/AB13</f>
        <v>9.7837414989595459E-2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1</v>
      </c>
      <c r="L730" s="174">
        <f t="shared" si="1040"/>
        <v>0.69903809136773676</v>
      </c>
      <c r="M730" s="174">
        <f t="shared" si="1040"/>
        <v>0.5769751111133713</v>
      </c>
      <c r="N730" s="174">
        <f t="shared" si="1040"/>
        <v>0.44688596811615894</v>
      </c>
      <c r="O730" s="174">
        <f t="shared" si="1040"/>
        <v>0.31965220662305682</v>
      </c>
      <c r="P730" s="425">
        <f t="shared" si="1040"/>
        <v>0.35049674394331071</v>
      </c>
      <c r="Q730" s="174">
        <f t="shared" si="1040"/>
        <v>0.27417918156641141</v>
      </c>
      <c r="R730" s="174">
        <f t="shared" si="1040"/>
        <v>0.24866890249271378</v>
      </c>
      <c r="S730" s="174">
        <f t="shared" si="1040"/>
        <v>0.22921683572478374</v>
      </c>
      <c r="T730" s="174">
        <f t="shared" si="1040"/>
        <v>0.22056624398956093</v>
      </c>
      <c r="U730" s="174">
        <f t="shared" si="1040"/>
        <v>0.21550286117941161</v>
      </c>
      <c r="V730" s="174">
        <f t="shared" si="1040"/>
        <v>0.20916550214455393</v>
      </c>
      <c r="W730" s="174">
        <f t="shared" si="1040"/>
        <v>0.19742704775348743</v>
      </c>
      <c r="X730" s="174">
        <f t="shared" si="1040"/>
        <v>0.18974089563079777</v>
      </c>
      <c r="Y730" s="174">
        <f t="shared" si="1040"/>
        <v>0.18291162329091129</v>
      </c>
      <c r="Z730" s="174">
        <f t="shared" si="1040"/>
        <v>0.17286332723189021</v>
      </c>
      <c r="AA730" s="174">
        <f t="shared" si="1040"/>
        <v>0.16579521757698565</v>
      </c>
      <c r="AB730" s="174">
        <f t="shared" ref="AB730" si="1041">AB681/AB14</f>
        <v>0.167584491548464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0.91616658229251835</v>
      </c>
      <c r="L731" s="174">
        <f t="shared" si="1042"/>
        <v>1</v>
      </c>
      <c r="M731" s="174">
        <f t="shared" si="1042"/>
        <v>0.51032071849375737</v>
      </c>
      <c r="N731" s="174">
        <f t="shared" si="1042"/>
        <v>0.48959900627682551</v>
      </c>
      <c r="O731" s="174">
        <f t="shared" si="1042"/>
        <v>1</v>
      </c>
      <c r="P731" s="425">
        <f t="shared" si="1042"/>
        <v>0.52865098670294042</v>
      </c>
      <c r="Q731" s="174">
        <f t="shared" si="1042"/>
        <v>0.59917225108248762</v>
      </c>
      <c r="R731" s="174">
        <f t="shared" si="1042"/>
        <v>0.55141056085708917</v>
      </c>
      <c r="S731" s="174">
        <f t="shared" si="1042"/>
        <v>0.22345746400826511</v>
      </c>
      <c r="T731" s="174">
        <f t="shared" si="1042"/>
        <v>0.5327966075126469</v>
      </c>
      <c r="U731" s="174">
        <f t="shared" si="1042"/>
        <v>0.5246052369356452</v>
      </c>
      <c r="V731" s="174">
        <f t="shared" si="1042"/>
        <v>0.2196044912894648</v>
      </c>
      <c r="W731" s="174">
        <f t="shared" si="1042"/>
        <v>0.51191142495372666</v>
      </c>
      <c r="X731" s="174">
        <f t="shared" si="1042"/>
        <v>0.49823685129069895</v>
      </c>
      <c r="Y731" s="174">
        <f t="shared" si="1042"/>
        <v>0.20469431051324993</v>
      </c>
      <c r="Z731" s="174">
        <f t="shared" si="1042"/>
        <v>0.48089382908813322</v>
      </c>
      <c r="AA731" s="174">
        <f t="shared" si="1042"/>
        <v>0.46396354955167252</v>
      </c>
      <c r="AB731" s="174">
        <f t="shared" ref="AB731" si="1043">AB682/AB15</f>
        <v>0.17770885807031378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1</v>
      </c>
      <c r="N732" s="174">
        <f t="shared" si="1044"/>
        <v>1</v>
      </c>
      <c r="O732" s="174">
        <f t="shared" si="1044"/>
        <v>0.84813321177272605</v>
      </c>
      <c r="P732" s="425">
        <f t="shared" si="1044"/>
        <v>0.95959458954055854</v>
      </c>
      <c r="Q732" s="174">
        <f t="shared" si="1044"/>
        <v>0.20577742062929574</v>
      </c>
      <c r="R732" s="174">
        <f t="shared" si="1044"/>
        <v>0.25832514327935724</v>
      </c>
      <c r="S732" s="174">
        <f t="shared" si="1044"/>
        <v>1</v>
      </c>
      <c r="T732" s="174">
        <f t="shared" si="1044"/>
        <v>0.21608902706188901</v>
      </c>
      <c r="U732" s="174">
        <f t="shared" si="1044"/>
        <v>0.28533375776784364</v>
      </c>
      <c r="V732" s="174">
        <f t="shared" si="1044"/>
        <v>1</v>
      </c>
      <c r="W732" s="174">
        <f t="shared" si="1044"/>
        <v>0.24490385635414796</v>
      </c>
      <c r="X732" s="174">
        <f t="shared" si="1044"/>
        <v>0.30503471304864826</v>
      </c>
      <c r="Y732" s="174">
        <f t="shared" si="1044"/>
        <v>1</v>
      </c>
      <c r="Z732" s="174">
        <f t="shared" si="1044"/>
        <v>0.23941499858010773</v>
      </c>
      <c r="AA732" s="174">
        <f t="shared" si="1044"/>
        <v>0.26446109622044645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0.36593345987912129</v>
      </c>
      <c r="L738" s="174">
        <f t="shared" si="1046"/>
        <v>0.26229377960178324</v>
      </c>
      <c r="M738" s="174">
        <f t="shared" si="1046"/>
        <v>0.19877498995909423</v>
      </c>
      <c r="N738" s="174">
        <f t="shared" si="1046"/>
        <v>0.15657772218771815</v>
      </c>
      <c r="O738" s="174">
        <f t="shared" si="1046"/>
        <v>0.16740777802355394</v>
      </c>
      <c r="P738" s="425">
        <f t="shared" si="1046"/>
        <v>0.15940400847720332</v>
      </c>
      <c r="Q738" s="174">
        <f t="shared" si="1046"/>
        <v>0.10968401279669839</v>
      </c>
      <c r="R738" s="174">
        <f t="shared" si="1046"/>
        <v>9.2836678566747238E-2</v>
      </c>
      <c r="S738" s="174">
        <f t="shared" si="1046"/>
        <v>8.226035505156401E-2</v>
      </c>
      <c r="T738" s="174">
        <f t="shared" si="1046"/>
        <v>7.6423785229519856E-2</v>
      </c>
      <c r="U738" s="174">
        <f t="shared" si="1046"/>
        <v>7.2861153864628478E-2</v>
      </c>
      <c r="V738" s="174">
        <f t="shared" si="1046"/>
        <v>6.9235562341703999E-2</v>
      </c>
      <c r="W738" s="174">
        <f t="shared" si="1046"/>
        <v>6.2183789032114314E-2</v>
      </c>
      <c r="X738" s="174">
        <f t="shared" si="1046"/>
        <v>5.6798901198873465E-2</v>
      </c>
      <c r="Y738" s="174">
        <f t="shared" si="1046"/>
        <v>5.1667553684694362E-2</v>
      </c>
      <c r="Z738" s="174">
        <f t="shared" si="1046"/>
        <v>4.6325846936962865E-2</v>
      </c>
      <c r="AA738" s="174">
        <f t="shared" si="1046"/>
        <v>4.3082781958913255E-2</v>
      </c>
      <c r="AB738" s="174">
        <f t="shared" ref="AB738" si="1047">AB688/AB99</f>
        <v>4.1257508268161464E-2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0.36950437983789719</v>
      </c>
      <c r="L739" s="174">
        <f t="shared" si="1048"/>
        <v>0.3122972281429629</v>
      </c>
      <c r="M739" s="174">
        <f t="shared" si="1048"/>
        <v>0.25176204770896565</v>
      </c>
      <c r="N739" s="174">
        <f t="shared" si="1048"/>
        <v>0.20757326735337886</v>
      </c>
      <c r="O739" s="174">
        <f t="shared" si="1048"/>
        <v>0.19412827389171022</v>
      </c>
      <c r="P739" s="425">
        <f t="shared" si="1048"/>
        <v>0.20836722178035968</v>
      </c>
      <c r="Q739" s="174">
        <f t="shared" si="1048"/>
        <v>0.14555757349747087</v>
      </c>
      <c r="R739" s="174">
        <f t="shared" si="1048"/>
        <v>0.13720822830061452</v>
      </c>
      <c r="S739" s="174">
        <f t="shared" si="1048"/>
        <v>0.12109046275725023</v>
      </c>
      <c r="T739" s="174">
        <f t="shared" si="1048"/>
        <v>0.12039603539001495</v>
      </c>
      <c r="U739" s="174">
        <f t="shared" si="1048"/>
        <v>0.11149886765964334</v>
      </c>
      <c r="V739" s="174">
        <f t="shared" si="1048"/>
        <v>0.10646521777595483</v>
      </c>
      <c r="W739" s="174">
        <f t="shared" si="1048"/>
        <v>0.118292192173672</v>
      </c>
      <c r="X739" s="174">
        <f t="shared" si="1048"/>
        <v>0.13979575794965651</v>
      </c>
      <c r="Y739" s="174">
        <f t="shared" si="1048"/>
        <v>0.11080169992204997</v>
      </c>
      <c r="Z739" s="174">
        <f t="shared" si="1048"/>
        <v>9.8747634813957569E-2</v>
      </c>
      <c r="AA739" s="174">
        <f t="shared" si="1048"/>
        <v>9.2567031150256718E-2</v>
      </c>
      <c r="AB739" s="174">
        <f t="shared" ref="AB739" si="1049">AB689/AB100</f>
        <v>0.11151239231183467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0.37413624220666314</v>
      </c>
      <c r="L740" s="174">
        <f t="shared" si="1050"/>
        <v>0.27639542671401129</v>
      </c>
      <c r="M740" s="174">
        <f t="shared" si="1050"/>
        <v>0.22040277648286513</v>
      </c>
      <c r="N740" s="174">
        <f t="shared" si="1050"/>
        <v>0.18302881690578154</v>
      </c>
      <c r="O740" s="174">
        <f t="shared" si="1050"/>
        <v>0.19679156426919647</v>
      </c>
      <c r="P740" s="425">
        <f t="shared" si="1050"/>
        <v>0.18671904042067664</v>
      </c>
      <c r="Q740" s="174">
        <f t="shared" si="1050"/>
        <v>0.12801953792599322</v>
      </c>
      <c r="R740" s="174">
        <f t="shared" si="1050"/>
        <v>0.11536350090466554</v>
      </c>
      <c r="S740" s="174">
        <f t="shared" si="1050"/>
        <v>0.10654300074696722</v>
      </c>
      <c r="T740" s="174">
        <f t="shared" si="1050"/>
        <v>0.10279712894763965</v>
      </c>
      <c r="U740" s="174">
        <f t="shared" si="1050"/>
        <v>0.10113059055005706</v>
      </c>
      <c r="V740" s="174">
        <f t="shared" si="1050"/>
        <v>9.944789535157636E-2</v>
      </c>
      <c r="W740" s="174">
        <f t="shared" si="1050"/>
        <v>9.5233596747145849E-2</v>
      </c>
      <c r="X740" s="174">
        <f t="shared" si="1050"/>
        <v>8.9696346213102338E-2</v>
      </c>
      <c r="Y740" s="174">
        <f t="shared" si="1050"/>
        <v>8.5751357343754858E-2</v>
      </c>
      <c r="Z740" s="174">
        <f t="shared" si="1050"/>
        <v>8.1347866826515222E-2</v>
      </c>
      <c r="AA740" s="174">
        <f t="shared" si="1050"/>
        <v>7.8191105206329548E-2</v>
      </c>
      <c r="AB740" s="174">
        <f t="shared" ref="AB740" si="1051">AB690/AB101</f>
        <v>7.6986837965370813E-2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1</v>
      </c>
      <c r="L741" s="174">
        <f t="shared" si="1052"/>
        <v>0.32820363827498794</v>
      </c>
      <c r="M741" s="174">
        <f t="shared" si="1052"/>
        <v>0.45622017779987878</v>
      </c>
      <c r="N741" s="174">
        <f t="shared" si="1052"/>
        <v>0.2384365916351614</v>
      </c>
      <c r="O741" s="174">
        <f t="shared" si="1052"/>
        <v>0.26605623991373972</v>
      </c>
      <c r="P741" s="425">
        <f t="shared" si="1052"/>
        <v>0.38427567862157125</v>
      </c>
      <c r="Q741" s="174">
        <f t="shared" si="1052"/>
        <v>0.17023673975480091</v>
      </c>
      <c r="R741" s="174">
        <f t="shared" si="1052"/>
        <v>0.15317071897844473</v>
      </c>
      <c r="S741" s="174">
        <f t="shared" si="1052"/>
        <v>0.14084886095727431</v>
      </c>
      <c r="T741" s="174">
        <f t="shared" si="1052"/>
        <v>0.13447899003853947</v>
      </c>
      <c r="U741" s="174">
        <f t="shared" si="1052"/>
        <v>0.13036647775893809</v>
      </c>
      <c r="V741" s="174">
        <f t="shared" si="1052"/>
        <v>0.12590132611746788</v>
      </c>
      <c r="W741" s="174">
        <f t="shared" si="1052"/>
        <v>0.11873348893758898</v>
      </c>
      <c r="X741" s="174">
        <f t="shared" si="1052"/>
        <v>0.11357153364222744</v>
      </c>
      <c r="Y741" s="174">
        <f t="shared" si="1052"/>
        <v>0.10863334318470744</v>
      </c>
      <c r="Z741" s="174">
        <f t="shared" si="1052"/>
        <v>0.1023463285573688</v>
      </c>
      <c r="AA741" s="174">
        <f t="shared" si="1052"/>
        <v>9.7623523503067716E-2</v>
      </c>
      <c r="AB741" s="174">
        <f t="shared" ref="AB741" si="1053">AB691/AB102</f>
        <v>9.7837414989595459E-2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0.86121290565659558</v>
      </c>
      <c r="L742" s="174">
        <f t="shared" si="1054"/>
        <v>0.47616326410751886</v>
      </c>
      <c r="M742" s="174">
        <f t="shared" si="1054"/>
        <v>0.41584306204456262</v>
      </c>
      <c r="N742" s="174">
        <f t="shared" si="1054"/>
        <v>0.3609519119009173</v>
      </c>
      <c r="O742" s="174" t="e">
        <f t="shared" si="1054"/>
        <v>#DIV/0!</v>
      </c>
      <c r="P742" s="425">
        <f t="shared" si="1054"/>
        <v>0.35049674394331071</v>
      </c>
      <c r="Q742" s="174">
        <f t="shared" si="1054"/>
        <v>0.27417918156641141</v>
      </c>
      <c r="R742" s="174">
        <f t="shared" si="1054"/>
        <v>0.24866890249271381</v>
      </c>
      <c r="S742" s="174">
        <f t="shared" si="1054"/>
        <v>0.22921683572478374</v>
      </c>
      <c r="T742" s="174">
        <f t="shared" si="1054"/>
        <v>0.22056624398956098</v>
      </c>
      <c r="U742" s="174">
        <f t="shared" si="1054"/>
        <v>0.21550286117941159</v>
      </c>
      <c r="V742" s="174">
        <f t="shared" si="1054"/>
        <v>0.20916550214455396</v>
      </c>
      <c r="W742" s="174">
        <f t="shared" si="1054"/>
        <v>0.19742704775348741</v>
      </c>
      <c r="X742" s="174">
        <f t="shared" si="1054"/>
        <v>0.1897408956307978</v>
      </c>
      <c r="Y742" s="174">
        <f t="shared" si="1054"/>
        <v>0.18291162329091129</v>
      </c>
      <c r="Z742" s="174">
        <f t="shared" si="1054"/>
        <v>0.17286332723189018</v>
      </c>
      <c r="AA742" s="174">
        <f t="shared" si="1054"/>
        <v>0.16579521757698568</v>
      </c>
      <c r="AB742" s="174">
        <f t="shared" ref="AB742" si="1055">AB692/AB103</f>
        <v>0.16758449154846397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0.30172461137688672</v>
      </c>
      <c r="L743" s="174">
        <f t="shared" si="1056"/>
        <v>0.66066911007731755</v>
      </c>
      <c r="M743" s="174">
        <f t="shared" si="1056"/>
        <v>0.17687501526798441</v>
      </c>
      <c r="N743" s="174">
        <f t="shared" si="1056"/>
        <v>0.1417110590660329</v>
      </c>
      <c r="O743" s="174">
        <f t="shared" si="1056"/>
        <v>0.35509242103032984</v>
      </c>
      <c r="P743" s="425">
        <f t="shared" si="1056"/>
        <v>0.14654502691449742</v>
      </c>
      <c r="Q743" s="174">
        <f t="shared" si="1056"/>
        <v>0.14186421445292852</v>
      </c>
      <c r="R743" s="174">
        <f t="shared" si="1056"/>
        <v>0.12327478778006168</v>
      </c>
      <c r="S743" s="174">
        <f t="shared" si="1056"/>
        <v>6.6787511766008417E-2</v>
      </c>
      <c r="T743" s="174">
        <f t="shared" si="1056"/>
        <v>0.10148850087562052</v>
      </c>
      <c r="U743" s="174">
        <f t="shared" si="1056"/>
        <v>9.7455498347614231E-2</v>
      </c>
      <c r="V743" s="174">
        <f t="shared" si="1056"/>
        <v>5.6789151414829042E-2</v>
      </c>
      <c r="W743" s="174">
        <f t="shared" si="1056"/>
        <v>8.4858588885442093E-2</v>
      </c>
      <c r="X743" s="174">
        <f t="shared" si="1056"/>
        <v>7.9825123509334739E-2</v>
      </c>
      <c r="Y743" s="174">
        <f t="shared" si="1056"/>
        <v>4.5670597447749657E-2</v>
      </c>
      <c r="Z743" s="174">
        <f t="shared" si="1056"/>
        <v>6.8422957484303201E-2</v>
      </c>
      <c r="AA743" s="174">
        <f t="shared" si="1056"/>
        <v>6.4206964630168714E-2</v>
      </c>
      <c r="AB743" s="174">
        <f t="shared" ref="AB743" si="1057">AB693/AB104</f>
        <v>3.8344801722165499E-2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0.47434340513655665</v>
      </c>
      <c r="L744" s="174">
        <f t="shared" si="1058"/>
        <v>0.32256955219661293</v>
      </c>
      <c r="M744" s="174">
        <f t="shared" si="1058"/>
        <v>0.20834777813730024</v>
      </c>
      <c r="N744" s="174">
        <f t="shared" si="1058"/>
        <v>0.44503628308257304</v>
      </c>
      <c r="O744" s="174">
        <f t="shared" si="1058"/>
        <v>0.1677544056568317</v>
      </c>
      <c r="P744" s="425">
        <f t="shared" si="1058"/>
        <v>0.14458951165437811</v>
      </c>
      <c r="Q744" s="174">
        <f t="shared" si="1058"/>
        <v>8.1804213051670946E-2</v>
      </c>
      <c r="R744" s="174">
        <f t="shared" si="1058"/>
        <v>6.9067892540985082E-2</v>
      </c>
      <c r="S744" s="174">
        <f t="shared" si="1058"/>
        <v>0.13159475101731602</v>
      </c>
      <c r="T744" s="174">
        <f t="shared" si="1058"/>
        <v>5.6915775403828257E-2</v>
      </c>
      <c r="U744" s="174">
        <f t="shared" si="1058"/>
        <v>5.4200647910873367E-2</v>
      </c>
      <c r="V744" s="174">
        <f t="shared" si="1058"/>
        <v>0.1100483591988816</v>
      </c>
      <c r="W744" s="174">
        <f t="shared" si="1058"/>
        <v>4.7372347194893624E-2</v>
      </c>
      <c r="X744" s="174">
        <f t="shared" si="1058"/>
        <v>4.4265268068360918E-2</v>
      </c>
      <c r="Y744" s="174">
        <f t="shared" si="1058"/>
        <v>8.6824750264462222E-2</v>
      </c>
      <c r="Z744" s="174">
        <f t="shared" si="1058"/>
        <v>3.7637171278251336E-2</v>
      </c>
      <c r="AA744" s="174">
        <f t="shared" si="1058"/>
        <v>3.4890519402747601E-2</v>
      </c>
      <c r="AB744" s="174">
        <f t="shared" ref="AB744" si="1059">AB694/AB105</f>
        <v>7.1134517218941415E-2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257855</v>
      </c>
      <c r="L752" s="98">
        <f t="shared" si="1060"/>
        <v>522221</v>
      </c>
      <c r="M752" s="98">
        <f t="shared" si="1060"/>
        <v>797712</v>
      </c>
      <c r="N752" s="98">
        <f t="shared" si="1060"/>
        <v>1073968</v>
      </c>
      <c r="O752" s="98">
        <f t="shared" si="1060"/>
        <v>1011244</v>
      </c>
      <c r="P752" s="389">
        <f t="shared" si="1060"/>
        <v>1037142</v>
      </c>
      <c r="Q752" s="98">
        <f t="shared" si="1060"/>
        <v>1178455</v>
      </c>
      <c r="R752" s="98">
        <f t="shared" si="1060"/>
        <v>1437525</v>
      </c>
      <c r="S752" s="98">
        <f t="shared" si="1060"/>
        <v>1621150</v>
      </c>
      <c r="T752" s="98">
        <f t="shared" si="1060"/>
        <v>1800600</v>
      </c>
      <c r="U752" s="98">
        <f t="shared" si="1060"/>
        <v>1926090</v>
      </c>
      <c r="V752" s="98">
        <f t="shared" si="1060"/>
        <v>2036694</v>
      </c>
      <c r="W752" s="98">
        <f t="shared" si="1060"/>
        <v>2296341</v>
      </c>
      <c r="X752" s="98">
        <f t="shared" si="1060"/>
        <v>2556629</v>
      </c>
      <c r="Y752" s="98">
        <f t="shared" si="1060"/>
        <v>2847622</v>
      </c>
      <c r="Z752" s="98">
        <f t="shared" si="1060"/>
        <v>3220378</v>
      </c>
      <c r="AA752" s="98">
        <f t="shared" si="1060"/>
        <v>3483807</v>
      </c>
      <c r="AB752" s="98">
        <f t="shared" ref="AB752" si="1061">ROUND(AB83-AB700,0)</f>
        <v>3676712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2199</v>
      </c>
      <c r="L753" s="98">
        <f t="shared" si="1062"/>
        <v>3189</v>
      </c>
      <c r="M753" s="98">
        <f t="shared" si="1062"/>
        <v>3983</v>
      </c>
      <c r="N753" s="98">
        <f t="shared" si="1062"/>
        <v>4625</v>
      </c>
      <c r="O753" s="98">
        <f t="shared" si="1062"/>
        <v>193</v>
      </c>
      <c r="P753" s="389">
        <f t="shared" si="1062"/>
        <v>1416</v>
      </c>
      <c r="Q753" s="98">
        <f t="shared" si="1062"/>
        <v>2394</v>
      </c>
      <c r="R753" s="98">
        <f t="shared" si="1062"/>
        <v>2469</v>
      </c>
      <c r="S753" s="98">
        <f t="shared" si="1062"/>
        <v>3049</v>
      </c>
      <c r="T753" s="98">
        <f t="shared" si="1062"/>
        <v>3037</v>
      </c>
      <c r="U753" s="98">
        <f t="shared" si="1062"/>
        <v>3675</v>
      </c>
      <c r="V753" s="98">
        <f t="shared" si="1062"/>
        <v>4308</v>
      </c>
      <c r="W753" s="98">
        <f t="shared" si="1062"/>
        <v>2819</v>
      </c>
      <c r="X753" s="98">
        <f t="shared" si="1062"/>
        <v>721</v>
      </c>
      <c r="Y753" s="98">
        <f t="shared" si="1062"/>
        <v>1185</v>
      </c>
      <c r="Z753" s="98">
        <f t="shared" si="1062"/>
        <v>2044</v>
      </c>
      <c r="AA753" s="98">
        <f t="shared" si="1062"/>
        <v>2787</v>
      </c>
      <c r="AB753" s="98">
        <f t="shared" ref="AB753" si="1063">ROUND(AB87-AB701,0)</f>
        <v>1393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6441</v>
      </c>
      <c r="L754" s="98">
        <f t="shared" si="1064"/>
        <v>7434</v>
      </c>
      <c r="M754" s="98">
        <f t="shared" si="1064"/>
        <v>9096</v>
      </c>
      <c r="N754" s="98">
        <f t="shared" si="1064"/>
        <v>11078</v>
      </c>
      <c r="O754" s="98">
        <f t="shared" si="1064"/>
        <v>10965</v>
      </c>
      <c r="P754" s="389">
        <f t="shared" si="1064"/>
        <v>13279</v>
      </c>
      <c r="Q754" s="98">
        <f t="shared" si="1064"/>
        <v>15635</v>
      </c>
      <c r="R754" s="98">
        <f t="shared" si="1064"/>
        <v>17450</v>
      </c>
      <c r="S754" s="98">
        <f t="shared" si="1064"/>
        <v>18865</v>
      </c>
      <c r="T754" s="98">
        <f t="shared" si="1064"/>
        <v>19754</v>
      </c>
      <c r="U754" s="98">
        <f t="shared" si="1064"/>
        <v>19542</v>
      </c>
      <c r="V754" s="98">
        <f t="shared" si="1064"/>
        <v>18083</v>
      </c>
      <c r="W754" s="98">
        <f t="shared" si="1064"/>
        <v>16369</v>
      </c>
      <c r="X754" s="98">
        <f t="shared" si="1064"/>
        <v>17825</v>
      </c>
      <c r="Y754" s="98">
        <f t="shared" si="1064"/>
        <v>19175</v>
      </c>
      <c r="Z754" s="98">
        <f t="shared" si="1064"/>
        <v>20558</v>
      </c>
      <c r="AA754" s="98">
        <f t="shared" si="1064"/>
        <v>21879</v>
      </c>
      <c r="AB754" s="98">
        <f t="shared" ref="AB754" si="1065">ROUND(AB88-AB702,0)</f>
        <v>23206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0</v>
      </c>
      <c r="L755" s="98">
        <f t="shared" si="1066"/>
        <v>704</v>
      </c>
      <c r="M755" s="98">
        <f t="shared" si="1066"/>
        <v>1018</v>
      </c>
      <c r="N755" s="98">
        <f t="shared" si="1066"/>
        <v>1623</v>
      </c>
      <c r="O755" s="98">
        <f t="shared" si="1066"/>
        <v>1289</v>
      </c>
      <c r="P755" s="389">
        <f t="shared" si="1066"/>
        <v>1500</v>
      </c>
      <c r="Q755" s="98">
        <f t="shared" si="1066"/>
        <v>2160</v>
      </c>
      <c r="R755" s="98">
        <f t="shared" si="1066"/>
        <v>2760</v>
      </c>
      <c r="S755" s="98">
        <f t="shared" si="1066"/>
        <v>3271</v>
      </c>
      <c r="T755" s="98">
        <f t="shared" si="1066"/>
        <v>3694</v>
      </c>
      <c r="U755" s="98">
        <f t="shared" si="1066"/>
        <v>4014</v>
      </c>
      <c r="V755" s="98">
        <f t="shared" si="1066"/>
        <v>4284</v>
      </c>
      <c r="W755" s="98">
        <f t="shared" si="1066"/>
        <v>4674</v>
      </c>
      <c r="X755" s="98">
        <f t="shared" si="1066"/>
        <v>5068</v>
      </c>
      <c r="Y755" s="98">
        <f t="shared" si="1066"/>
        <v>5447</v>
      </c>
      <c r="Z755" s="98">
        <f t="shared" si="1066"/>
        <v>5928</v>
      </c>
      <c r="AA755" s="98">
        <f t="shared" si="1066"/>
        <v>6364</v>
      </c>
      <c r="AB755" s="98">
        <f t="shared" ref="AB755" si="1067">ROUND(AB89-AB703,0)</f>
        <v>6097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307</v>
      </c>
      <c r="L756" s="98">
        <f t="shared" si="1068"/>
        <v>989</v>
      </c>
      <c r="M756" s="98">
        <f t="shared" si="1068"/>
        <v>1555</v>
      </c>
      <c r="N756" s="98">
        <f t="shared" si="1068"/>
        <v>2071</v>
      </c>
      <c r="O756" s="98">
        <f t="shared" si="1068"/>
        <v>0</v>
      </c>
      <c r="P756" s="389">
        <f t="shared" si="1068"/>
        <v>990</v>
      </c>
      <c r="Q756" s="98">
        <f t="shared" si="1068"/>
        <v>1978</v>
      </c>
      <c r="R756" s="98">
        <f t="shared" si="1068"/>
        <v>2737</v>
      </c>
      <c r="S756" s="98">
        <f t="shared" si="1068"/>
        <v>3331</v>
      </c>
      <c r="T756" s="98">
        <f t="shared" si="1068"/>
        <v>3767</v>
      </c>
      <c r="U756" s="98">
        <f t="shared" si="1068"/>
        <v>4050</v>
      </c>
      <c r="V756" s="98">
        <f t="shared" si="1068"/>
        <v>4275</v>
      </c>
      <c r="W756" s="98">
        <f t="shared" si="1068"/>
        <v>4713</v>
      </c>
      <c r="X756" s="98">
        <f t="shared" si="1068"/>
        <v>5158</v>
      </c>
      <c r="Y756" s="98">
        <f t="shared" si="1068"/>
        <v>5555</v>
      </c>
      <c r="Z756" s="98">
        <f t="shared" si="1068"/>
        <v>6128</v>
      </c>
      <c r="AA756" s="98">
        <f t="shared" si="1068"/>
        <v>6619</v>
      </c>
      <c r="AB756" s="98">
        <f t="shared" ref="AB756" si="1069">ROUND(AB90-AB704,0)</f>
        <v>6187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7634</v>
      </c>
      <c r="L757" s="98">
        <f t="shared" si="1070"/>
        <v>5998</v>
      </c>
      <c r="M757" s="98">
        <f t="shared" si="1070"/>
        <v>12935</v>
      </c>
      <c r="N757" s="98">
        <f t="shared" si="1070"/>
        <v>20247</v>
      </c>
      <c r="O757" s="98">
        <f t="shared" si="1070"/>
        <v>16478</v>
      </c>
      <c r="P757" s="389">
        <f t="shared" si="1070"/>
        <v>21503</v>
      </c>
      <c r="Q757" s="98">
        <f t="shared" si="1070"/>
        <v>26702</v>
      </c>
      <c r="R757" s="98">
        <f t="shared" si="1070"/>
        <v>31272</v>
      </c>
      <c r="S757" s="98">
        <f t="shared" si="1070"/>
        <v>37185</v>
      </c>
      <c r="T757" s="98">
        <f t="shared" si="1070"/>
        <v>41405</v>
      </c>
      <c r="U757" s="98">
        <f t="shared" si="1070"/>
        <v>44016</v>
      </c>
      <c r="V757" s="98">
        <f t="shared" si="1070"/>
        <v>48208</v>
      </c>
      <c r="W757" s="98">
        <f t="shared" si="1070"/>
        <v>52639</v>
      </c>
      <c r="X757" s="98">
        <f t="shared" si="1070"/>
        <v>56493</v>
      </c>
      <c r="Y757" s="98">
        <f t="shared" si="1070"/>
        <v>62178</v>
      </c>
      <c r="Z757" s="98">
        <f t="shared" si="1070"/>
        <v>67885</v>
      </c>
      <c r="AA757" s="98">
        <f t="shared" si="1070"/>
        <v>72457</v>
      </c>
      <c r="AB757" s="98">
        <f t="shared" ref="AB757" si="1071">ROUND(AB91-AB705,0)</f>
        <v>72945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5578</v>
      </c>
      <c r="L758" s="98">
        <f t="shared" si="1072"/>
        <v>10234</v>
      </c>
      <c r="M758" s="98">
        <f t="shared" si="1072"/>
        <v>15495</v>
      </c>
      <c r="N758" s="98">
        <f t="shared" si="1072"/>
        <v>13626</v>
      </c>
      <c r="O758" s="98">
        <f t="shared" si="1072"/>
        <v>14457</v>
      </c>
      <c r="P758" s="389">
        <f t="shared" si="1072"/>
        <v>19901</v>
      </c>
      <c r="Q758" s="98">
        <f t="shared" si="1072"/>
        <v>25766</v>
      </c>
      <c r="R758" s="98">
        <f t="shared" si="1072"/>
        <v>33046</v>
      </c>
      <c r="S758" s="98">
        <f t="shared" si="1072"/>
        <v>36522</v>
      </c>
      <c r="T758" s="98">
        <f t="shared" si="1072"/>
        <v>40524</v>
      </c>
      <c r="U758" s="98">
        <f t="shared" si="1072"/>
        <v>45811</v>
      </c>
      <c r="V758" s="98">
        <f t="shared" si="1072"/>
        <v>47354</v>
      </c>
      <c r="W758" s="98">
        <f t="shared" si="1072"/>
        <v>51632</v>
      </c>
      <c r="X758" s="98">
        <f t="shared" si="1072"/>
        <v>58137</v>
      </c>
      <c r="Y758" s="98">
        <f t="shared" si="1072"/>
        <v>61186</v>
      </c>
      <c r="Z758" s="98">
        <f t="shared" si="1072"/>
        <v>66729</v>
      </c>
      <c r="AA758" s="98">
        <f t="shared" si="1072"/>
        <v>73964</v>
      </c>
      <c r="AB758" s="98">
        <f t="shared" ref="AB758" si="1073">ROUND(AB92-AB706,0)</f>
        <v>72336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2020-05-26T06:22:37Z</dcterms:modified>
</cp:coreProperties>
</file>