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inger" sheetId="1" r:id="rId1"/>
    <sheet name="Old info" sheetId="2" r:id="rId2"/>
  </sheets>
  <calcPr calcId="145621"/>
</workbook>
</file>

<file path=xl/calcChain.xml><?xml version="1.0" encoding="utf-8"?>
<calcChain xmlns="http://schemas.openxmlformats.org/spreadsheetml/2006/main">
  <c r="P169" i="1" l="1"/>
  <c r="N168" i="1"/>
  <c r="O168" i="1" s="1"/>
  <c r="N165" i="1"/>
  <c r="O165" i="1" s="1"/>
  <c r="N167" i="1" l="1"/>
  <c r="O167" i="1" s="1"/>
  <c r="N166" i="1"/>
  <c r="O166" i="1" s="1"/>
  <c r="O169" i="1" s="1"/>
  <c r="N128" i="1" l="1"/>
  <c r="O128" i="1" s="1"/>
  <c r="N129" i="1"/>
  <c r="O129" i="1" s="1"/>
  <c r="P156" i="1"/>
  <c r="O154" i="1" l="1"/>
  <c r="N147" i="1"/>
  <c r="O147" i="1" s="1"/>
  <c r="N144" i="1"/>
  <c r="O144" i="1" s="1"/>
  <c r="N143" i="1"/>
  <c r="O143" i="1" s="1"/>
  <c r="O132" i="1"/>
  <c r="N127" i="1" l="1"/>
  <c r="O127" i="1" s="1"/>
  <c r="N142" i="1" l="1"/>
  <c r="O142" i="1" s="1"/>
  <c r="N140" i="1"/>
  <c r="O140" i="1" s="1"/>
  <c r="N141" i="1"/>
  <c r="O141" i="1" s="1"/>
  <c r="N152" i="1"/>
  <c r="O152" i="1" s="1"/>
  <c r="N139" i="1"/>
  <c r="O139" i="1" s="1"/>
  <c r="O153" i="1"/>
  <c r="N153" i="1"/>
  <c r="N150" i="1" l="1"/>
  <c r="O150" i="1" s="1"/>
  <c r="N151" i="1"/>
  <c r="O151" i="1" s="1"/>
  <c r="N130" i="1" l="1"/>
  <c r="O130" i="1" s="1"/>
  <c r="N131" i="1"/>
  <c r="O131" i="1" s="1"/>
  <c r="N133" i="1"/>
  <c r="O133" i="1" s="1"/>
  <c r="N134" i="1"/>
  <c r="O134" i="1" s="1"/>
  <c r="O126" i="1"/>
  <c r="N148" i="1"/>
  <c r="O148" i="1" s="1"/>
  <c r="N146" i="1"/>
  <c r="O146" i="1" s="1"/>
  <c r="N135" i="1"/>
  <c r="O135" i="1" s="1"/>
  <c r="N136" i="1"/>
  <c r="O136" i="1" s="1"/>
  <c r="N137" i="1"/>
  <c r="O137" i="1" s="1"/>
  <c r="N138" i="1"/>
  <c r="O138" i="1" s="1"/>
  <c r="N145" i="1"/>
  <c r="O145" i="1" s="1"/>
  <c r="O156" i="1" l="1"/>
  <c r="S82" i="1"/>
  <c r="Q82" i="1"/>
  <c r="J77" i="1"/>
  <c r="L55" i="1"/>
  <c r="L77" i="1" s="1"/>
  <c r="K55" i="1"/>
  <c r="K77" i="1" s="1"/>
  <c r="R38" i="1"/>
  <c r="P37" i="1"/>
  <c r="Q37" i="1" s="1"/>
  <c r="Q38" i="1" s="1"/>
</calcChain>
</file>

<file path=xl/sharedStrings.xml><?xml version="1.0" encoding="utf-8"?>
<sst xmlns="http://schemas.openxmlformats.org/spreadsheetml/2006/main" count="498" uniqueCount="414">
  <si>
    <t>Pirk db</t>
  </si>
  <si>
    <t>Pirkt finalui</t>
  </si>
  <si>
    <t>Netinka</t>
  </si>
  <si>
    <t>Part</t>
  </si>
  <si>
    <t>VRC</t>
  </si>
  <si>
    <t>Me</t>
  </si>
  <si>
    <t>Kaina [€]</t>
  </si>
  <si>
    <t>V, mait</t>
  </si>
  <si>
    <t>Place</t>
  </si>
  <si>
    <t>Power [W]</t>
  </si>
  <si>
    <t>Microcomputer</t>
  </si>
  <si>
    <t>Compute Module V3</t>
  </si>
  <si>
    <t>Lemona</t>
  </si>
  <si>
    <t>Compute Module</t>
  </si>
  <si>
    <t>Raspberry benchmarks</t>
  </si>
  <si>
    <t>Farnell</t>
  </si>
  <si>
    <t>A</t>
  </si>
  <si>
    <t>4,65€ delivery</t>
  </si>
  <si>
    <t>Cmodule Docs</t>
  </si>
  <si>
    <t>Išsiųstas email</t>
  </si>
  <si>
    <t>Compute Module IO Board V3</t>
  </si>
  <si>
    <t>£96.00</t>
  </si>
  <si>
    <t>Compute Module Board</t>
  </si>
  <si>
    <t>Enabling periferrals</t>
  </si>
  <si>
    <t>Gauta sąsk.</t>
  </si>
  <si>
    <t>Compute Module Dev Kit</t>
  </si>
  <si>
    <t>Raspbery Pi 3</t>
  </si>
  <si>
    <t>Netinka, nes turi Wi-Fi!</t>
  </si>
  <si>
    <t>Pi 2</t>
  </si>
  <si>
    <t>5V</t>
  </si>
  <si>
    <t>600mA/1.2A (switchable)</t>
  </si>
  <si>
    <t>1.8A</t>
  </si>
  <si>
    <t>Radiatorius</t>
  </si>
  <si>
    <t>Rpi GPIO kabelis</t>
  </si>
  <si>
    <t>TX</t>
  </si>
  <si>
    <t>Internal</t>
  </si>
  <si>
    <t>DDR2 SODIMM connector</t>
  </si>
  <si>
    <t>Network</t>
  </si>
  <si>
    <t>Optikos antgalis x2</t>
  </si>
  <si>
    <t>Optics Adapteris</t>
  </si>
  <si>
    <t>viskaselektronikai.lt</t>
  </si>
  <si>
    <t>Connector types</t>
  </si>
  <si>
    <t>Use ST type</t>
  </si>
  <si>
    <t>Optics adapteris Panel Mount x2</t>
  </si>
  <si>
    <t>Baltesa</t>
  </si>
  <si>
    <t>Optic Cable 0,5m Perejimas</t>
  </si>
  <si>
    <t>Converter Eth&gt;Optics SFP</t>
  </si>
  <si>
    <t>DC5V 1A (external)</t>
  </si>
  <si>
    <t>Switch</t>
  </si>
  <si>
    <t>Skytech</t>
  </si>
  <si>
    <t>Nebereikia, nes kamera Rpi</t>
  </si>
  <si>
    <t>Ethernet Cable 0,20 cm</t>
  </si>
  <si>
    <t>S/FTP 0.5m</t>
  </si>
  <si>
    <t>Active Elements</t>
  </si>
  <si>
    <t>Speaker</t>
  </si>
  <si>
    <t>Elfa</t>
  </si>
  <si>
    <t>+17ohms resistors</t>
  </si>
  <si>
    <t>Amplifier 1W</t>
  </si>
  <si>
    <t>Alt</t>
  </si>
  <si>
    <t>NTE823</t>
  </si>
  <si>
    <t>Connecting scheme</t>
  </si>
  <si>
    <t>Mic</t>
  </si>
  <si>
    <t>USB mic</t>
  </si>
  <si>
    <t>Camera</t>
  </si>
  <si>
    <t>RPi Camera</t>
  </si>
  <si>
    <t>Camera connections</t>
  </si>
  <si>
    <t>Datasheet distrelec</t>
  </si>
  <si>
    <t>15W FCC ribbon 20cm</t>
  </si>
  <si>
    <t>FFC connector</t>
  </si>
  <si>
    <t xml:space="preserve">Pitch: 1 mm </t>
  </si>
  <si>
    <t>Poles: 16</t>
  </si>
  <si>
    <t>pinhole</t>
  </si>
  <si>
    <t>angle=60</t>
  </si>
  <si>
    <t>slit = 3</t>
  </si>
  <si>
    <t>wall=4,8</t>
  </si>
  <si>
    <t>lens dist=10</t>
  </si>
  <si>
    <t>Shielded window</t>
  </si>
  <si>
    <t>Lens+cam holder, straight view (most likely bad)</t>
  </si>
  <si>
    <t>3D print req.</t>
  </si>
  <si>
    <t>Parallelization lens</t>
  </si>
  <si>
    <t>F = 15mm</t>
  </si>
  <si>
    <t>D = 20mm</t>
  </si>
  <si>
    <t>Reikia paeksperimentuot prieš perkant ir gręžiant</t>
  </si>
  <si>
    <t>Lens+cam holder, swapped view</t>
  </si>
  <si>
    <t>Idėja: Išgręžt plačią skylę sienelėj, įstatyt objejtyvą, ir uždengt varine plokštele su skylute.</t>
  </si>
  <si>
    <t>d=2,3094F</t>
  </si>
  <si>
    <t>Power</t>
  </si>
  <si>
    <t>Battery</t>
  </si>
  <si>
    <t>7,4V</t>
  </si>
  <si>
    <t>Hobbyking</t>
  </si>
  <si>
    <t>Ah</t>
  </si>
  <si>
    <t>Battery 5Ah 3S</t>
  </si>
  <si>
    <t>11,1V</t>
  </si>
  <si>
    <t>Propeleris</t>
  </si>
  <si>
    <t>145x52x25mm</t>
  </si>
  <si>
    <t>Check my bat sizes</t>
  </si>
  <si>
    <t>4-pin socket for JST-XH</t>
  </si>
  <si>
    <t>Battery Double Size</t>
  </si>
  <si>
    <t>22,2V</t>
  </si>
  <si>
    <t>Total [A]</t>
  </si>
  <si>
    <t>Max I [A]</t>
  </si>
  <si>
    <t>Min I [A]</t>
  </si>
  <si>
    <t>pažiūrėt gal pigiau Propeleris.lt</t>
  </si>
  <si>
    <t>Power  Distribution Board</t>
  </si>
  <si>
    <t xml:space="preserve">4.00 </t>
  </si>
  <si>
    <t xml:space="preserve">7.4 ~ 22.2V </t>
  </si>
  <si>
    <t>Turns into</t>
  </si>
  <si>
    <t>2x 5V</t>
  </si>
  <si>
    <t>2x 12V</t>
  </si>
  <si>
    <t>Step Down Regulator</t>
  </si>
  <si>
    <t xml:space="preserve">LM2596 </t>
  </si>
  <si>
    <t>Battery Balance</t>
  </si>
  <si>
    <t>Need to check, cause might be wrong Cell count (S2)</t>
  </si>
  <si>
    <t>Mano:</t>
  </si>
  <si>
    <t>JST-XH 3S</t>
  </si>
  <si>
    <t>About connectors</t>
  </si>
  <si>
    <t>Battery Power Connector</t>
  </si>
  <si>
    <t>Modelis.lt</t>
  </si>
  <si>
    <t>Time:</t>
  </si>
  <si>
    <t>4 pin</t>
  </si>
  <si>
    <t>JST-XH 4S</t>
  </si>
  <si>
    <t>HXT-4mm</t>
  </si>
  <si>
    <t>Box</t>
  </si>
  <si>
    <t>Aliuminio korpusas</t>
  </si>
  <si>
    <t>100x160x81</t>
  </si>
  <si>
    <t>Korpusas test</t>
  </si>
  <si>
    <t>Paskui bandyt sumažint diametrus</t>
  </si>
  <si>
    <t>160 x 260 x 91 mm</t>
  </si>
  <si>
    <t>Korpusas V2</t>
  </si>
  <si>
    <t>159x159x102</t>
  </si>
  <si>
    <t>Leg-pads</t>
  </si>
  <si>
    <t>Senukai</t>
  </si>
  <si>
    <t>Furnitūra</t>
  </si>
  <si>
    <t>Keturi maži durų stabdikliai ar kitokie klijuojami paminkštinimai</t>
  </si>
  <si>
    <t>Stendas</t>
  </si>
  <si>
    <t>Cam Arm</t>
  </si>
  <si>
    <t>Mic stand</t>
  </si>
  <si>
    <t>DC input</t>
  </si>
  <si>
    <t>Lizdas</t>
  </si>
  <si>
    <t>8mm</t>
  </si>
  <si>
    <t>Vent Panel</t>
  </si>
  <si>
    <t>Laird</t>
  </si>
  <si>
    <t>Catalogue page 52</t>
  </si>
  <si>
    <t>Foam fabrick for door</t>
  </si>
  <si>
    <t>page 58 &amp; 62</t>
  </si>
  <si>
    <t>Electro mesh tape - page 75</t>
  </si>
  <si>
    <t>Metalinis buitinis šveistukas?</t>
  </si>
  <si>
    <t>Finger</t>
  </si>
  <si>
    <t>Ball Bearing</t>
  </si>
  <si>
    <t>Recall Spring</t>
  </si>
  <si>
    <t>Spyruokles.lt</t>
  </si>
  <si>
    <t>Lesjofors</t>
  </si>
  <si>
    <t>L = 45 mm</t>
  </si>
  <si>
    <t>d[vid] &gt; 9mm</t>
  </si>
  <si>
    <t>Alibaba</t>
  </si>
  <si>
    <t>Alibaba springs</t>
  </si>
  <si>
    <t>3D printed head</t>
  </si>
  <si>
    <t>Tripod Manfrot Pixi</t>
  </si>
  <si>
    <t>Amazon, gotta Check ebay</t>
  </si>
  <si>
    <t>Tripod alt</t>
  </si>
  <si>
    <t>DIY Stand</t>
  </si>
  <si>
    <t>Pipe PVC</t>
  </si>
  <si>
    <t>T</t>
  </si>
  <si>
    <t>Klijai - pradžiai lipalas</t>
  </si>
  <si>
    <t>Mova užsukimui</t>
  </si>
  <si>
    <t>Endcap</t>
  </si>
  <si>
    <t>Fastening holder</t>
  </si>
  <si>
    <t>PVC klijai</t>
  </si>
  <si>
    <t>Tube</t>
  </si>
  <si>
    <t>Carbon tube</t>
  </si>
  <si>
    <t>plus</t>
  </si>
  <si>
    <t>3d printed joints</t>
  </si>
  <si>
    <t>or pneumatic</t>
  </si>
  <si>
    <t>orSolenoid</t>
  </si>
  <si>
    <t>Puller</t>
  </si>
  <si>
    <t>Valas</t>
  </si>
  <si>
    <t>3D printed mechanism</t>
  </si>
  <si>
    <t>Electromagnet</t>
  </si>
  <si>
    <t>Aliexpress</t>
  </si>
  <si>
    <t>Elektromagnetas</t>
  </si>
  <si>
    <t>24V</t>
  </si>
  <si>
    <t xml:space="preserve">7 mm 1.47 N 2.1 W, TDS-06A 24VDC </t>
  </si>
  <si>
    <t>Stripersnis Emagnetas</t>
  </si>
  <si>
    <t>Dviračio stabdžio vamzdelis</t>
  </si>
  <si>
    <t>Ideas:</t>
  </si>
  <si>
    <t>A small screen, which shows Ips and other config info?</t>
  </si>
  <si>
    <t>Variklis A</t>
  </si>
  <si>
    <t>How to make Servo</t>
  </si>
  <si>
    <t>Variklis B</t>
  </si>
  <si>
    <t>H-Bridge</t>
  </si>
  <si>
    <t>Problems:</t>
  </si>
  <si>
    <t>Charging - disconenct battery to charge?</t>
  </si>
  <si>
    <t>Non-removable battery? - charging control schematics?</t>
  </si>
  <si>
    <t>Servo motor</t>
  </si>
  <si>
    <t>6V</t>
  </si>
  <si>
    <t>Servo datasheet</t>
  </si>
  <si>
    <t>0.269 Nm</t>
  </si>
  <si>
    <t>Micro switch</t>
  </si>
  <si>
    <t>Potentiometer</t>
  </si>
  <si>
    <t>Evita</t>
  </si>
  <si>
    <t>1 MOhm</t>
  </si>
  <si>
    <t>MCP 3008 ADC</t>
  </si>
  <si>
    <t>10 bit, 8 channel</t>
  </si>
  <si>
    <t>Uzsakant</t>
  </si>
  <si>
    <t>Temp sensorius</t>
  </si>
  <si>
    <t>tx</t>
  </si>
  <si>
    <t>skaitmeninis</t>
  </si>
  <si>
    <t>Total Cost:</t>
  </si>
  <si>
    <t>+PVM</t>
  </si>
  <si>
    <t>Force calculation:</t>
  </si>
  <si>
    <t>Speed:</t>
  </si>
  <si>
    <t>Servo force (F1)</t>
  </si>
  <si>
    <t>Nm</t>
  </si>
  <si>
    <t>rpm</t>
  </si>
  <si>
    <t>Pulley (r) on servo</t>
  </si>
  <si>
    <t>m</t>
  </si>
  <si>
    <t>Pulley (r) on lever</t>
  </si>
  <si>
    <t>Lever length (L)</t>
  </si>
  <si>
    <t>Contacts:</t>
  </si>
  <si>
    <t>Terry Timothy &lt;Timothy.Terry@ncia.nato.int&gt;</t>
  </si>
  <si>
    <t>Resulting Lever Force (F2):</t>
  </si>
  <si>
    <t>N</t>
  </si>
  <si>
    <t>m/s</t>
  </si>
  <si>
    <t>isabelle.lessard2@forces.gc.ca; dario.musulin@zsis.hr; m.kriz@nbu.cz; FMI-LU-VKK01@mil.dk; heinz.neuburger@bsi.bund.de; emsec.ccn@cni.es; kristo@teabeamet.ee; jukka.seppala@formin.fi; emmanuel.duponchelle@ssi.gouv.fr; ciortolomanb@yahoo.com; peter.cook@cesg.gsi.gov.uk; paolop@sutor.it; Danielius Vargonas &lt;Danielius.Vargonas@kam.lt&gt;; nta@sab.gov.lv; anton.haddeman@nlncsa.nl; kent.johnny.dokmo@nsm.stat.no; ajanulewicz@skw.gov.pl; nicoleta.sirbu@nsa.ro; miran.skobe@gov.si; goran.bjork@fmv.se; matthias.keller@rohde-schwarz.com; Steve.Pattenden@ncia.nato.int; fe-1018@mil.dk; eric.pinard@forces.gc.ca; amin.hellerbach@bsi.bund.de; marko@teabeamet.ee; pierre-michel.ricordel@ssi.gouv.fr; eric.da-silva@ssi.gouv.fr; Mark.Williams@cesg.gsi.gov.uk; chris.cox2@gchq.gsi.gov.uk; robertobi@sutor.it; Minvidas Vinickas &lt;Minvidas.Vinickas@kam.lt&gt;; ajm.v.bladel@mindef.nl; Chris.clemens@nlncsa.nl; necom@minbzk.nl; hpg@nsm.stat.no; dkwiatkowski@skw.gov.pl; alex.gheorghiu@romanianato.com; aboitan@stsnet.ro; relatii_publice@sie.ro; laborator.tempest@sie.ro; ulas.asik@tubitak.gov.tr; gwgrabl@radium.ncsc.mil; tempestlab@mil.dk; james.r.hawes.civ@mail.mil; jeffery.l.jarrett2.civ@mail.mil; ove.friman@mil.se; canturk.karadeniz@tubitak.gov.tr; David.Smeeth@ncia.nato.int; Detlef.Zantis@ncia.nato.int; vanouskova@intriple.cz</t>
  </si>
  <si>
    <t>tempestlab@mil.dk; fe-1018@mil.dk; eric.pinard@forces.gc.ca; amin.hellerbach@bsi.bund.de; marko@teabeamet.ee; pierre-michel.ricordel@ssi.gouv.fr; eric.da-silva@ssi.gouv.fr; Mark.Williams@cesg.gsi.gov.uk; chris.cox2@gchq.gsi.gov.uk; robertobi@sutor.it; Minvidas Vinickas &lt;Minvidas.Vinickas@kam.lt&gt;; ajm.v.bladel@mindef.nl; Chris.clemens@nlncsa.nl; necom@minbzk.nl; hpg@nsm.stat.no; dkwiatkowski@skw.gov.pl; alex.gheorghiu@romanianato.com; aboitan@stsnet.ro; relatii_publice@sie.ro; laborator.tempest@sie.ro; james.r.hawes.civ@mail.mil; jeffery.l.jarrett2.civ@mail.mil; ove.friman@mil.se; canturk.karadeniz@tubitak.gov.tr</t>
  </si>
  <si>
    <t>CIORTOLOMAN Bogdan [mailto:Bogdan.CIORTOLOMAN@consilium.europa.eu</t>
  </si>
  <si>
    <t>WEB RPi tutorial</t>
  </si>
  <si>
    <t>ADC converter for potentiometer tutorial</t>
  </si>
  <si>
    <t xml:space="preserve">Raspberry PI and DHT22 Temperature and Humidity Logger </t>
  </si>
  <si>
    <t>Skaiciuokle</t>
  </si>
  <si>
    <t>Pvz</t>
  </si>
  <si>
    <t>Patogesne atlyginimo skaic</t>
  </si>
  <si>
    <t>Web Rpi steaming camera with many options</t>
  </si>
  <si>
    <t>Low latency</t>
  </si>
  <si>
    <t>Many options</t>
  </si>
  <si>
    <t>Go google if someone has already done physical keyboard clickers</t>
  </si>
  <si>
    <t>http://forums.lakersground.net/togo/thread.php?topic_id=101950</t>
  </si>
  <si>
    <t>http://forums.zybez.net/topic/1616295-mechanical-device-that-clicks-keyboard/</t>
  </si>
  <si>
    <t>Pneumatic upgrade:</t>
  </si>
  <si>
    <t>http://www.liudoirankiai.com/lt/pneumatine-iranga/pneumatikos-priedai/zarna-spiraline-su-voztuvais-5-x-8mm-50m.html</t>
  </si>
  <si>
    <t>Cilindras</t>
  </si>
  <si>
    <t>Dominga</t>
  </si>
  <si>
    <t>9cm + 2x Stroke (2x4)=17cm</t>
  </si>
  <si>
    <t>Festo</t>
  </si>
  <si>
    <t>with sensors</t>
  </si>
  <si>
    <t>Priedai cilindrams</t>
  </si>
  <si>
    <t>Distrelec</t>
  </si>
  <si>
    <t>Double acting</t>
  </si>
  <si>
    <t>1 vnt:</t>
  </si>
  <si>
    <t>Basic Rod Flange+rod end cap (round type), no switches</t>
  </si>
  <si>
    <t>CJ2F10-45Z-U</t>
  </si>
  <si>
    <t>Single rod</t>
  </si>
  <si>
    <t>Double clevis + pivot bracket + single knuckle joint+switches</t>
  </si>
  <si>
    <t>akt</t>
  </si>
  <si>
    <t>CDJ2D10-45ZNV-?</t>
  </si>
  <si>
    <t>Bore: 10mm</t>
  </si>
  <si>
    <t>Stroke:</t>
  </si>
  <si>
    <t>How to order p6</t>
  </si>
  <si>
    <t>MakeBlock</t>
  </si>
  <si>
    <t>Pneumatic Tube</t>
  </si>
  <si>
    <t>2$</t>
  </si>
  <si>
    <t>EU site</t>
  </si>
  <si>
    <t>Actuator</t>
  </si>
  <si>
    <t>29$</t>
  </si>
  <si>
    <t>Stepper basics</t>
  </si>
  <si>
    <t>12V 0.4A 36oz-in Unipolar Stepper Motor</t>
  </si>
  <si>
    <t>6V 0.8A 36oz-in Unipolar Stepper Motor</t>
  </si>
  <si>
    <t>4N</t>
  </si>
  <si>
    <t>4.56V, 0.67A, 13oz-in Bipolar Stepper Motor</t>
  </si>
  <si>
    <t>Universal driver</t>
  </si>
  <si>
    <t>12V alternative 7€</t>
  </si>
  <si>
    <t>Pololu driver usage</t>
  </si>
  <si>
    <t>Motor Mounting Hub</t>
  </si>
  <si>
    <t>Pneumatika LT</t>
  </si>
  <si>
    <t>http://www.smclt.lt/index.php?id=292&amp;lang=LT</t>
  </si>
  <si>
    <t>Naujas pirkimas:</t>
  </si>
  <si>
    <t>Be pvm</t>
  </si>
  <si>
    <t>Su pvm</t>
  </si>
  <si>
    <t>baterija</t>
  </si>
  <si>
    <t>Li-Ion-Battery 3.7 V 1880 mAh, H2B178, Hy-Line</t>
  </si>
  <si>
    <t>Raspberry Pi 2 type B</t>
  </si>
  <si>
    <t>Fan, 5 V DC, 20 x 20 x 10 mm, rpm: 14,00</t>
  </si>
  <si>
    <t>Air</t>
  </si>
  <si>
    <t>Rc1/8</t>
  </si>
  <si>
    <t>Rod</t>
  </si>
  <si>
    <t>M8</t>
  </si>
  <si>
    <t>Kampiniai vamzdelio įvadai</t>
  </si>
  <si>
    <t>Angle plug-in connector -100 kPa...1 MPa, KQ2L06-01AS, SMC</t>
  </si>
  <si>
    <t>Tube:6mm</t>
  </si>
  <si>
    <t>Thread:R1/8</t>
  </si>
  <si>
    <t>Bulkhead plug-in connector -100 kPa...1 MPa, KQ2E06-00A, SMC</t>
  </si>
  <si>
    <t>DC motoras</t>
  </si>
  <si>
    <t>specs</t>
  </si>
  <si>
    <t>Metal gear motor</t>
  </si>
  <si>
    <t>jėga tokia pati kaip dabartinio</t>
  </si>
  <si>
    <t>ESC</t>
  </si>
  <si>
    <t>Pivot bracket</t>
  </si>
  <si>
    <t>NĖRA</t>
  </si>
  <si>
    <t>Motoro radiatorius ?</t>
  </si>
  <si>
    <t>nėra</t>
  </si>
  <si>
    <t>single knuckle joint</t>
  </si>
  <si>
    <t>V</t>
  </si>
  <si>
    <t>M3x12mm Countersunk Screw</t>
  </si>
  <si>
    <t>reikia 4</t>
  </si>
  <si>
    <t>3wire PNP in-line auto switch</t>
  </si>
  <si>
    <t>(x2) default</t>
  </si>
  <si>
    <t>M9P</t>
  </si>
  <si>
    <t>M3 grub scriew</t>
  </si>
  <si>
    <t>for shaft</t>
  </si>
  <si>
    <t>auto switch bracket</t>
  </si>
  <si>
    <t>Dantratis?</t>
  </si>
  <si>
    <t>18T</t>
  </si>
  <si>
    <t>Reduktorius planetinis</t>
  </si>
  <si>
    <t>Skriemulinis</t>
  </si>
  <si>
    <t>Biometal fiber servo :O</t>
  </si>
  <si>
    <t>if needed:</t>
  </si>
  <si>
    <t>crank</t>
  </si>
  <si>
    <t>switch</t>
  </si>
  <si>
    <t>Planetary gearbox</t>
  </si>
  <si>
    <t>check this, how it is made and from what. Do my own with higher ratio</t>
  </si>
  <si>
    <t>Simple gearbox</t>
  </si>
  <si>
    <t>High end gearbox</t>
  </si>
  <si>
    <t>Planetary gearbox:</t>
  </si>
  <si>
    <t>Bearing</t>
  </si>
  <si>
    <t>D6xd3xH2,5mm (1pcs)</t>
  </si>
  <si>
    <t>pinnion gear</t>
  </si>
  <si>
    <t xml:space="preserve">16T 48dp 3mm </t>
  </si>
  <si>
    <t>planet gears?</t>
  </si>
  <si>
    <t>24T Pinion Gear 48dp - S10</t>
  </si>
  <si>
    <t>http://www.modelis.lt/lt/servo-mechanizmai/21443-cs-20.html</t>
  </si>
  <si>
    <t>http://www.modelis.lt/lt/servo-mechanizmai/19697-cs-13.html</t>
  </si>
  <si>
    <t>http://www.modelis.lt/lt/servo-mechanizmai/10045-smartservo-rc-1.html</t>
  </si>
  <si>
    <t>grąžteliai</t>
  </si>
  <si>
    <t>1mm</t>
  </si>
  <si>
    <t>pcie x1 to usb</t>
  </si>
  <si>
    <t>Male G-threads (cylindrical) can only be screwed into female G-threads. Male R-threads (conical) can be screwed into female G or R-threads.</t>
  </si>
  <si>
    <t>Solenoidas 5/2 bistable</t>
  </si>
  <si>
    <t>pdf</t>
  </si>
  <si>
    <t>Tiesus žarnelės įvadas</t>
  </si>
  <si>
    <t>R1/8 thread, 6mm tube</t>
  </si>
  <si>
    <t>Tiesus Perejimas per sienelę</t>
  </si>
  <si>
    <t>Žarnelės sujungimas 6mm/6mm</t>
  </si>
  <si>
    <t>Greitoji jungtis 5mm</t>
  </si>
  <si>
    <t>Prijungta jugntis 11mm su 8mm žarnele</t>
  </si>
  <si>
    <t>DC/DC converteris to 24</t>
  </si>
  <si>
    <t>DC/DC converter 9...18 VDC 24 VDC, TMR 1-1215, Traco Power</t>
  </si>
  <si>
    <t>MOSFET</t>
  </si>
  <si>
    <t>MOSFET, TO-92, 60 V, 1 A, 1 W, VP2106N3-G, Microchip</t>
  </si>
  <si>
    <t>VNT</t>
  </si>
  <si>
    <t>Total:</t>
  </si>
  <si>
    <t>PNEUMATIKA</t>
  </si>
  <si>
    <t>detektoriui</t>
  </si>
  <si>
    <t>Baterija</t>
  </si>
  <si>
    <t>Fingeriui</t>
  </si>
  <si>
    <t>3x10vnt</t>
  </si>
  <si>
    <t>Baterijos pakrovėjas</t>
  </si>
  <si>
    <t>stumoklis galvutei</t>
  </si>
  <si>
    <t>Reiktu: CG1LN20-50Z</t>
  </si>
  <si>
    <t>Air Cylinder 50 mm ø20 mm M8 0.05...1.0 MPa 50...1000 mm/s, CG1BN20-50Z, SMC</t>
  </si>
  <si>
    <t>Pardavejas</t>
  </si>
  <si>
    <t>Varžtų pasaulis</t>
  </si>
  <si>
    <t>Gitana</t>
  </si>
  <si>
    <t>Greitoji 5mm jungtis</t>
  </si>
  <si>
    <t>patikrint su sava</t>
  </si>
  <si>
    <t>IMAX B6AC 50W 6S input-AC/DC universalus kompiuterizuotas pakrovėjas su dvigubu maitinimu</t>
  </si>
  <si>
    <t>Best Option</t>
  </si>
  <si>
    <t>PCIe to USB</t>
  </si>
  <si>
    <t>Gal tiesiai I kompresoriu: M5</t>
  </si>
  <si>
    <t>Greitoji jungt perejimas 6mm to 8mm žarnelei</t>
  </si>
  <si>
    <t>Greitoji jungt perejimas 8mm to 8mm</t>
  </si>
  <si>
    <t>Pipe size guide</t>
  </si>
  <si>
    <t>Maksimaliam srautui reiktų 15mm diametro</t>
  </si>
  <si>
    <t>Unit convertor</t>
  </si>
  <si>
    <t>O.D. 6mm</t>
  </si>
  <si>
    <t>6mm žarnelė 20m</t>
  </si>
  <si>
    <t>Spaudimo reguliatorius</t>
  </si>
  <si>
    <t>Pressure regulator 0...5 bar, 48.250.00.50.10, Kuhnke</t>
  </si>
  <si>
    <t>D</t>
  </si>
  <si>
    <t>8mm žarnelė 20m</t>
  </si>
  <si>
    <t>Kamštelis žarnelei 8mm</t>
  </si>
  <si>
    <t>Kamštelis žarnelei 6mm</t>
  </si>
  <si>
    <t>Kompresorius su priedais 160e</t>
  </si>
  <si>
    <t>Skirtstytuvas mech tumbleris</t>
  </si>
  <si>
    <t>Alternative</t>
  </si>
  <si>
    <t>Spiralinė</t>
  </si>
  <si>
    <t>Solenoid 24 VDC 0.15...0.7 MPa 5/2 bistable 450 l/min, SY5240-5LOU-Q, SMC</t>
  </si>
  <si>
    <t>Paraiška</t>
  </si>
  <si>
    <t>užrakinamos spintelės telefonams prie kabinetų</t>
  </si>
  <si>
    <t>aj</t>
  </si>
  <si>
    <t>lemona</t>
  </si>
  <si>
    <t>Sent</t>
  </si>
  <si>
    <t>GensAce 5200mAh 11.1V 10/20C 3S2P Lipo Battery Pack - Walkera QRX350 PRO</t>
  </si>
  <si>
    <t>G1/8</t>
  </si>
  <si>
    <t>1/4 iejimai</t>
  </si>
  <si>
    <t>Tiesus žarnelės įvadas 1/4</t>
  </si>
  <si>
    <t>Straight plug-in connector -100 kPa...1 MPa, KQ2H06-02AS, SMC</t>
  </si>
  <si>
    <t>Straight plug-in connector -100 kPa...1 MPa, KQ2H08-02AS, SMC</t>
  </si>
  <si>
    <t>6mm</t>
  </si>
  <si>
    <t>Switch for compressor</t>
  </si>
  <si>
    <t>Toggle switch on-offP, S331T, NKK</t>
  </si>
  <si>
    <t>How to read 5V with 3,3V</t>
  </si>
  <si>
    <t>Slėgio sensorius</t>
  </si>
  <si>
    <t>Papildymas</t>
  </si>
  <si>
    <t>Micro SD kortelė 8GB</t>
  </si>
  <si>
    <t>Smartphone cover :)</t>
  </si>
  <si>
    <t>12,5mm jungties įvadas iš 12 mm šlangelės į kompresorių</t>
  </si>
  <si>
    <t>12,5mm jungtis kompresorius į 12 mm šlangelę.</t>
  </si>
  <si>
    <t>1/2" į 8mm sileta, su tvirtinimu</t>
  </si>
  <si>
    <t>Jei neturi check this</t>
  </si>
  <si>
    <t>Jei ir čia neturi, sileta turi perėjimus gal 12-8 mm</t>
  </si>
  <si>
    <t>Sileta 1/2 į 8 vidinis sriegis</t>
  </si>
  <si>
    <t>Sileta 1/2 į 8 išorinis sriegis</t>
  </si>
  <si>
    <t>Plokštelių kampas</t>
  </si>
  <si>
    <t>Kampas sujungimui 100x100x90x2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</si>
</sst>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[$€-427]"/>
    <numFmt numFmtId="165" formatCode="#,##0\ [$€-1];[Red]\-#,##0\ [$€-1]"/>
    <numFmt numFmtId="166" formatCode="#,##0.00\ [$€-1];[Red]\-#,##0.00\ [$€-1]"/>
    <numFmt numFmtId="167" formatCode="#,##0\ [$€-427]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186"/>
      <scheme val="minor"/>
    </font>
    <font>
      <b/>
      <u/>
      <sz val="11"/>
      <color theme="10"/>
      <name val="Calibri"/>
      <family val="2"/>
      <charset val="186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0" tint="-0.249977111117893"/>
      <name val="Calibri"/>
      <family val="2"/>
      <scheme val="minor"/>
    </font>
    <font>
      <b/>
      <sz val="11"/>
      <name val="Calibri"/>
      <family val="2"/>
      <charset val="186"/>
      <scheme val="minor"/>
    </font>
    <font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1" applyFill="1" applyAlignment="1">
      <alignment horizontal="right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3" fillId="0" borderId="0" xfId="1"/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/>
    <xf numFmtId="0" fontId="1" fillId="0" borderId="0" xfId="0" applyFont="1"/>
    <xf numFmtId="164" fontId="0" fillId="3" borderId="0" xfId="0" applyNumberFormat="1" applyFill="1" applyAlignment="1">
      <alignment horizontal="center"/>
    </xf>
    <xf numFmtId="0" fontId="0" fillId="7" borderId="0" xfId="0" applyFill="1"/>
    <xf numFmtId="164" fontId="0" fillId="2" borderId="0" xfId="0" applyNumberFormat="1" applyFill="1" applyAlignment="1">
      <alignment horizontal="center"/>
    </xf>
    <xf numFmtId="0" fontId="0" fillId="0" borderId="0" xfId="0" quotePrefix="1"/>
    <xf numFmtId="0" fontId="3" fillId="0" borderId="0" xfId="1" applyAlignment="1">
      <alignment horizontal="right"/>
    </xf>
    <xf numFmtId="0" fontId="4" fillId="0" borderId="0" xfId="0" applyFont="1" applyFill="1"/>
    <xf numFmtId="0" fontId="5" fillId="0" borderId="0" xfId="1" applyFont="1" applyFill="1" applyAlignment="1">
      <alignment horizontal="right"/>
    </xf>
    <xf numFmtId="0" fontId="4" fillId="0" borderId="0" xfId="0" applyFont="1"/>
    <xf numFmtId="164" fontId="4" fillId="0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6" fillId="0" borderId="0" xfId="0" applyFont="1"/>
    <xf numFmtId="0" fontId="4" fillId="0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1" applyFill="1"/>
    <xf numFmtId="164" fontId="0" fillId="8" borderId="0" xfId="0" applyNumberFormat="1" applyFill="1" applyAlignment="1">
      <alignment horizontal="center"/>
    </xf>
    <xf numFmtId="0" fontId="0" fillId="8" borderId="0" xfId="0" applyFill="1"/>
    <xf numFmtId="164" fontId="0" fillId="9" borderId="0" xfId="0" applyNumberFormat="1" applyFill="1" applyAlignment="1">
      <alignment horizontal="center"/>
    </xf>
    <xf numFmtId="0" fontId="7" fillId="0" borderId="0" xfId="1" applyFont="1"/>
    <xf numFmtId="0" fontId="8" fillId="0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quotePrefix="1" applyAlignment="1">
      <alignment horizontal="right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center"/>
    </xf>
    <xf numFmtId="165" fontId="0" fillId="0" borderId="0" xfId="0" applyNumberFormat="1"/>
    <xf numFmtId="0" fontId="9" fillId="0" borderId="0" xfId="1" applyFont="1"/>
    <xf numFmtId="0" fontId="0" fillId="0" borderId="0" xfId="0" applyFill="1" applyAlignment="1">
      <alignment horizontal="left"/>
    </xf>
    <xf numFmtId="164" fontId="3" fillId="0" borderId="0" xfId="1" applyNumberFormat="1" applyAlignment="1">
      <alignment horizontal="center"/>
    </xf>
    <xf numFmtId="0" fontId="3" fillId="0" borderId="0" xfId="1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9" fillId="0" borderId="0" xfId="1" applyFont="1" applyAlignment="1">
      <alignment horizontal="right"/>
    </xf>
    <xf numFmtId="165" fontId="9" fillId="0" borderId="0" xfId="1" applyNumberFormat="1" applyFont="1"/>
    <xf numFmtId="165" fontId="3" fillId="0" borderId="0" xfId="1" applyNumberFormat="1"/>
    <xf numFmtId="0" fontId="9" fillId="0" borderId="0" xfId="1" applyFont="1" applyFill="1" applyAlignment="1">
      <alignment horizontal="right"/>
    </xf>
    <xf numFmtId="0" fontId="9" fillId="0" borderId="0" xfId="1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1" applyFont="1"/>
    <xf numFmtId="164" fontId="4" fillId="0" borderId="0" xfId="0" applyNumberFormat="1" applyFont="1" applyAlignment="1">
      <alignment horizontal="center"/>
    </xf>
    <xf numFmtId="166" fontId="0" fillId="0" borderId="0" xfId="0" applyNumberFormat="1" applyFill="1" applyAlignment="1">
      <alignment horizontal="center"/>
    </xf>
    <xf numFmtId="166" fontId="0" fillId="0" borderId="0" xfId="0" applyNumberFormat="1"/>
    <xf numFmtId="3" fontId="0" fillId="0" borderId="0" xfId="0" applyNumberFormat="1" applyAlignment="1">
      <alignment horizontal="center"/>
    </xf>
    <xf numFmtId="0" fontId="7" fillId="0" borderId="0" xfId="0" applyFont="1" applyFill="1"/>
    <xf numFmtId="164" fontId="0" fillId="0" borderId="0" xfId="0" applyNumberFormat="1"/>
    <xf numFmtId="0" fontId="3" fillId="0" borderId="0" xfId="1" applyFill="1" applyAlignment="1">
      <alignment horizontal="left"/>
    </xf>
    <xf numFmtId="0" fontId="0" fillId="0" borderId="0" xfId="0" applyNumberFormat="1"/>
    <xf numFmtId="0" fontId="0" fillId="3" borderId="0" xfId="0" applyFill="1"/>
    <xf numFmtId="167" fontId="0" fillId="0" borderId="0" xfId="0" applyNumberFormat="1"/>
    <xf numFmtId="0" fontId="0" fillId="4" borderId="0" xfId="0" applyFill="1"/>
    <xf numFmtId="0" fontId="10" fillId="0" borderId="0" xfId="0" applyFont="1"/>
    <xf numFmtId="0" fontId="11" fillId="0" borderId="0" xfId="1" applyFont="1" applyFill="1" applyAlignment="1">
      <alignment horizontal="left"/>
    </xf>
    <xf numFmtId="167" fontId="0" fillId="5" borderId="0" xfId="0" applyNumberFormat="1" applyFill="1"/>
    <xf numFmtId="0" fontId="12" fillId="0" borderId="0" xfId="0" applyFont="1" applyFill="1"/>
    <xf numFmtId="0" fontId="13" fillId="0" borderId="0" xfId="1" applyFont="1"/>
    <xf numFmtId="0" fontId="7" fillId="10" borderId="0" xfId="0" applyFont="1" applyFill="1"/>
    <xf numFmtId="0" fontId="0" fillId="10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strelec.lt/lt/miniature-speaker-ohm-veco-vansonic-40kc08/p/13020815?q=speaker&amp;filter_Rated+power+handling%7E%7EW=1&amp;filter_Transmission+range=150+Hz...20000+Hz&amp;filter_Transmission+range=220+Hz...16000+Hz&amp;filter_Transmission+range=250+Hz...200" TargetMode="External"/><Relationship Id="rId117" Type="http://schemas.openxmlformats.org/officeDocument/2006/relationships/hyperlink" Target="https://www.distrelec.lt/lt/single-knuckle-joint-cg1-for-piston-20-mm-smc-g02/p/30025777?q=single+knuckle+joint+cg1-z&amp;page=3&amp;origPos=3&amp;origPageSize=50&amp;simi=97.47" TargetMode="External"/><Relationship Id="rId21" Type="http://schemas.openxmlformats.org/officeDocument/2006/relationships/hyperlink" Target="http://www.baltesa.lt/6-kat-komponentai/237-ftp-6-kat-kabelis-draka-lszh.html" TargetMode="External"/><Relationship Id="rId42" Type="http://schemas.openxmlformats.org/officeDocument/2006/relationships/hyperlink" Target="https://www.distrelec.lt/lt/dc-motor-30-mm-with-gearbox-43-12-vdc-micro-motors-hl149-43-12v/p/15448220?q=*&amp;filter_Category3=DC+varikliai&amp;filter_Category4=Nuolatin%C4%97s+srov%C4%97s+%28DC%29+varikliai+su+gele%C5%BEin%C4%97mis+%C5%A1erdimis+ir+krumplin%C4%25" TargetMode="External"/><Relationship Id="rId47" Type="http://schemas.openxmlformats.org/officeDocument/2006/relationships/hyperlink" Target="http://tx.lt/maitinimo-saltiniai/dc-dc-step-down-modulis.html" TargetMode="External"/><Relationship Id="rId63" Type="http://schemas.openxmlformats.org/officeDocument/2006/relationships/hyperlink" Target="https://www.distrelec.lt/lt/connector-ffc-fpc-16p-molex-52030-1629/p/30065165?q=FFC&amp;filter_Poles=15&amp;filter_Poles=16&amp;page=6&amp;origPos=42&amp;origPageSize=50&amp;simi=97.39" TargetMode="External"/><Relationship Id="rId68" Type="http://schemas.openxmlformats.org/officeDocument/2006/relationships/hyperlink" Target="https://www.sunfounder.com/usb-mini-microphone.html" TargetMode="External"/><Relationship Id="rId84" Type="http://schemas.openxmlformats.org/officeDocument/2006/relationships/hyperlink" Target="https://www.distrelec.lt/Web/Downloads/_t/ds/RPi_wideangel_eng_tds.pdf?mime=application%2Fpdf" TargetMode="External"/><Relationship Id="rId89" Type="http://schemas.openxmlformats.org/officeDocument/2006/relationships/hyperlink" Target="http://www.modelis.lt/lt/anglies-ir-stiklo-pluostas/15158-anglies-vamzdelis-3x2x1000.html" TargetMode="External"/><Relationship Id="rId112" Type="http://schemas.openxmlformats.org/officeDocument/2006/relationships/hyperlink" Target="https://www.distrelec.lt/lt/angle-plug-in-connector-100-kpa-mpa-smc-kq2l06-01as/p/11030164?q=*&amp;filter_Category4=Sujungimo+movos&amp;filter_Category3=Jungtys+ir+vamzdeliai&amp;filter_Buyable=1&amp;filter_Thread=R1%2F8%22&amp;page=6&amp;origPos=84&amp;origPageSize=10&amp;simi=97.5" TargetMode="External"/><Relationship Id="rId133" Type="http://schemas.openxmlformats.org/officeDocument/2006/relationships/hyperlink" Target="http://www.air-compressor-guide.com/learn/compressed-air-systems/compressed-air-piping/compressed-air-pipe-sizing-calculation" TargetMode="External"/><Relationship Id="rId138" Type="http://schemas.openxmlformats.org/officeDocument/2006/relationships/hyperlink" Target="https://www.distrelec.lt/lt/pu-tubing-mpa-smc-tu0805s1-20/p/15423877?q=tubing&amp;filter_categoryCodePathROOT%2Fcat-L1D_379516=cat-L2D_379622&amp;filter_categoryCodePathROOT=cat-L1D_379516&amp;page=1&amp;origPos=1&amp;origPageSize=50&amp;simi=97.44" TargetMode="External"/><Relationship Id="rId154" Type="http://schemas.openxmlformats.org/officeDocument/2006/relationships/hyperlink" Target="https://www.distrelec.lt/lt/straight-plug-in-connector-100-kpa-mpa-smc-kq2h12-04as/p/11030144?q=*&amp;filter_Category4=Sujungimo+movos&amp;filter_Category3=Jungtys+ir+vamzdeliai&amp;filter_Buyable=1&amp;filter_Thread=R1%2F2%22&amp;page=2&amp;origPos=56&amp;origPageSize=10&amp;simi=97.5" TargetMode="External"/><Relationship Id="rId159" Type="http://schemas.openxmlformats.org/officeDocument/2006/relationships/printerSettings" Target="../printerSettings/printerSettings1.bin"/><Relationship Id="rId16" Type="http://schemas.openxmlformats.org/officeDocument/2006/relationships/hyperlink" Target="http://www.skytech.lt/des1005de-dlink-express-ethernetwork-desktop-switch-5x10100-p-109038.html" TargetMode="External"/><Relationship Id="rId107" Type="http://schemas.openxmlformats.org/officeDocument/2006/relationships/hyperlink" Target="http://www.robotshop.com/eu/en/456v-bipolar-stepper-motor.html" TargetMode="External"/><Relationship Id="rId11" Type="http://schemas.openxmlformats.org/officeDocument/2006/relationships/hyperlink" Target="http://common.ziffdavisinternet.com/encyclopedia_images/PLGFIBER.GIF" TargetMode="External"/><Relationship Id="rId32" Type="http://schemas.openxmlformats.org/officeDocument/2006/relationships/hyperlink" Target="https://www.distrelec.lt/lt/power-jack-panel-mount-20-vdc-10-lumberg-connect-gmbh-1614-21/p/30068403?q=*&amp;filter_Category3=Apskritos+jungtys&amp;filter_Category4=Tiesiogin%C4%97s+srov%C4%97s+maitinimo+ki%C5%A1tukai+ir+spyruokliniai+perjungikliai&amp;filter_Buyable" TargetMode="External"/><Relationship Id="rId37" Type="http://schemas.openxmlformats.org/officeDocument/2006/relationships/hyperlink" Target="https://www.distrelec.lt/lt/metal-enclosure-aliuminis-160-100-81-mm-aliuminis-ip-65-rnd-components-rnd-455-00383/p/30064604?q=enclosure&amp;page=4&amp;origPos=73&amp;origPageSize=50&amp;simi=98.47" TargetMode="External"/><Relationship Id="rId53" Type="http://schemas.openxmlformats.org/officeDocument/2006/relationships/hyperlink" Target="https://www.senukai.lt/p/vandentiekio-aklidangtis-1-2-sv-448-005-pvc-nibco/47ey" TargetMode="External"/><Relationship Id="rId58" Type="http://schemas.openxmlformats.org/officeDocument/2006/relationships/hyperlink" Target="https://www.lairdtech.com/products/maxair" TargetMode="External"/><Relationship Id="rId74" Type="http://schemas.openxmlformats.org/officeDocument/2006/relationships/hyperlink" Target="http://www.llri.lt/mokesciai-nuo-atlyginimo" TargetMode="External"/><Relationship Id="rId79" Type="http://schemas.openxmlformats.org/officeDocument/2006/relationships/hyperlink" Target="https://www.distrelec.lt/lt/potentiometer-mohm-linear-bi-technologies-p160kn-0qd15b1meg/p/30008372?q=potentiometer&amp;sort=Price:asc&amp;filter_Var%C5%BEa%7E%7EMOhm=1&amp;filter_categoryCodePathROOT%2Fcat-L1D_379509=cat-L2D_379525&amp;filter_categoryCodePathROOT=cat-L1D" TargetMode="External"/><Relationship Id="rId102" Type="http://schemas.openxmlformats.org/officeDocument/2006/relationships/hyperlink" Target="http://www.robotshop.com/eu/en/rbsoy03-soyo-unipolar-stepper-motor.html" TargetMode="External"/><Relationship Id="rId123" Type="http://schemas.openxmlformats.org/officeDocument/2006/relationships/hyperlink" Target="https://www.distrelec.lt/lt/mosfet-to-92-60-microchip-vp2106n3/p/30056100?q=*&amp;sort=Price:asc&amp;filter_Category5=Tranzistoriai+-+MOSFETs+Single&amp;filter_Category4=Tranzistoriai+-+MOSFETs&amp;filter_Category3=Tranzistoriai&amp;filter_Buyable=1&amp;filter_Korpuso+tipas=Dire" TargetMode="External"/><Relationship Id="rId128" Type="http://schemas.openxmlformats.org/officeDocument/2006/relationships/hyperlink" Target="https://www.amazon.co.uk/USB-ExpressCard-Adapter-Compliant-Hi-Speed/dp/B003PBRS9W" TargetMode="External"/><Relationship Id="rId144" Type="http://schemas.openxmlformats.org/officeDocument/2006/relationships/hyperlink" Target="http://www.dominga.lt/lt/komponentai-pramonei/pneumatika/pneumatines-jungtys/pneumatiniai-vamzdeliai/spiralines-zarnos/" TargetMode="External"/><Relationship Id="rId149" Type="http://schemas.openxmlformats.org/officeDocument/2006/relationships/hyperlink" Target="https://www.distrelec.lt/lt/toggle-switch-on-offp-nkk-s331t/p/30065010?q=switch+toggle&amp;filter_Termination+type=Screw+Connection&amp;filter_Perjungimo+paj%C4%97gumas=15+A%40+250+VAC&amp;filter_Perjungimo+paj%C4%97gumas=6+A%40+250+VAC&amp;page=8&amp;origPos=500&amp;origPageSiz" TargetMode="External"/><Relationship Id="rId5" Type="http://schemas.openxmlformats.org/officeDocument/2006/relationships/hyperlink" Target="https://www.lemona.lt/?page=item&amp;i_id=b55d8d3b77636b685b0728745811f214" TargetMode="External"/><Relationship Id="rId90" Type="http://schemas.openxmlformats.org/officeDocument/2006/relationships/hyperlink" Target="https://www.aliexpress.com/item/High-quality-DC-5V-4W-100g-2mm-Push-Pull-Type-Electric-Magnet-Solenoid-Electromagnet-Free-shipping/32430365562.html?spm=2114.01010208.3.2.lDgLc8&amp;ws_ab_test=searchweb0_0,searchweb201602_2_10152_10170_10065_10151_10068_503001" TargetMode="External"/><Relationship Id="rId95" Type="http://schemas.openxmlformats.org/officeDocument/2006/relationships/hyperlink" Target="https://www.distrelec.lt/Web/Downloads/14/29/SMC_CJ2-Z-B_ENG.pdf?mime=application%2Fpdf" TargetMode="External"/><Relationship Id="rId22" Type="http://schemas.openxmlformats.org/officeDocument/2006/relationships/hyperlink" Target="https://www.lemona.lt/?page=item&amp;i_id=143840" TargetMode="External"/><Relationship Id="rId27" Type="http://schemas.openxmlformats.org/officeDocument/2006/relationships/hyperlink" Target="https://hobbyking.com/en_us/turnigy-5200mah-2s-30c-hard-case-car-lipo-pack-roar-approved.html" TargetMode="External"/><Relationship Id="rId43" Type="http://schemas.openxmlformats.org/officeDocument/2006/relationships/hyperlink" Target="http://www.instructables.com/id/DIY-Servo-Motor/step3/Circuit-Diagram/" TargetMode="External"/><Relationship Id="rId48" Type="http://schemas.openxmlformats.org/officeDocument/2006/relationships/hyperlink" Target="https://f47fb5b4-a-62cb3a1a-s-sites.googlegroups.com/site/tjinguytech/charging-how-tos/balance-connectors/rcheli-diagram-balance_tp.png?attachauth=ANoY7cqnT81XIkC-xt_0_w65P8WxVSANL8v597g2SCGztfVc4H8L9tZck7QGuWaPaT7n0cMn4qPW1qNrHCq0SMZmh5BhGZLphVRnGyj1hRv-" TargetMode="External"/><Relationship Id="rId64" Type="http://schemas.openxmlformats.org/officeDocument/2006/relationships/hyperlink" Target="https://www.distrelec.lt/lt/audio-power-amplifier-dil-nte-nte823/p/17303785?q=Audio+Power+Amplifier&amp;page=4&amp;origPos=4&amp;origPageSize=50&amp;simi=97.47" TargetMode="External"/><Relationship Id="rId69" Type="http://schemas.openxmlformats.org/officeDocument/2006/relationships/hyperlink" Target="https://www.alibaba.com/product-detail/OEM-stainless-steel-coil-constant-force_60470964069.html" TargetMode="External"/><Relationship Id="rId113" Type="http://schemas.openxmlformats.org/officeDocument/2006/relationships/hyperlink" Target="https://www.distrelec.lt/lt/bulkhead-plug-in-connector-100-kpa-mpa-smc-kq2e06-00a/p/11030297?q=Bulkhead+KQ2E&amp;filter_Hose+external+%26oslash%3B+%28A%29%7E%7Emm=6.0&amp;page=1&amp;origPos=4&amp;origPageSize=50&amp;simi=88.3" TargetMode="External"/><Relationship Id="rId118" Type="http://schemas.openxmlformats.org/officeDocument/2006/relationships/hyperlink" Target="https://www.distrelec.lt/lt/solenoid-24-vdc-15-mpa-bistable-450-min-smc-sy5220-5lou-01f/p/15422756?q=*&amp;filter_Category4=3+prievad%C5%B3+solenoidiniai+vo%C5%BEuvai&amp;filter_Function=bistable&amp;filter_Category3=Kryptiniai+kontroliniai+vo%C5%BEtuvai&amp;filter_produ" TargetMode="External"/><Relationship Id="rId134" Type="http://schemas.openxmlformats.org/officeDocument/2006/relationships/hyperlink" Target="https://www.convertunits.com/from/cubic+meter/hour/to/l/min" TargetMode="External"/><Relationship Id="rId139" Type="http://schemas.openxmlformats.org/officeDocument/2006/relationships/hyperlink" Target="https://www.distrelec.lt/lt/stopper-100-kpa-mpa-smc-kq2p-08/p/15423830?q=stopper&amp;filter_Hose+external+%26oslash%3B+%28A%29%7E%7Emm=6.0&amp;filter_Hose+external+%26oslash%3B+%28A%29%7E%7Emm=8.0&amp;page=1&amp;origPos=3&amp;origPageSize=50&amp;simi=97.47" TargetMode="External"/><Relationship Id="rId80" Type="http://schemas.openxmlformats.org/officeDocument/2006/relationships/hyperlink" Target="http://tx.lt/temperaturos-dregmes-duju/ds18b20.html" TargetMode="External"/><Relationship Id="rId85" Type="http://schemas.openxmlformats.org/officeDocument/2006/relationships/hyperlink" Target="https://www.aliexpress.com/item/power-LED-lens-diameter-20MM-Height-8-6MM-glass-Plano-convex-lens-Focusing-optical-lens/32654255090.html?spm=2114.01010208.3.54.ljzhPs&amp;ws_ab_test=searchweb0_0,searchweb201602_2_10152_10065_10151_5010011_10068_10136_10137_10" TargetMode="External"/><Relationship Id="rId150" Type="http://schemas.openxmlformats.org/officeDocument/2006/relationships/hyperlink" Target="https://raspberrypi.stackexchange.com/questions/33010/how-to-read-analog-5v-sensor-ouput-with-digital-3-3v-gpio" TargetMode="External"/><Relationship Id="rId155" Type="http://schemas.openxmlformats.org/officeDocument/2006/relationships/hyperlink" Target="http://www.sileta.lt/out_data/ATLAS_8/sileta-atlas-8.pdf" TargetMode="External"/><Relationship Id="rId12" Type="http://schemas.openxmlformats.org/officeDocument/2006/relationships/hyperlink" Target="http://www.fs.com/images/ckfinder/images/Table%201-%20Types%20Of%20Optical%20Connectors.jpg" TargetMode="External"/><Relationship Id="rId17" Type="http://schemas.openxmlformats.org/officeDocument/2006/relationships/hyperlink" Target="http://tx.lt/valdikliu-plokstes/raspberry-pi/" TargetMode="External"/><Relationship Id="rId33" Type="http://schemas.openxmlformats.org/officeDocument/2006/relationships/hyperlink" Target="https://hobbyking.com/en_us/turnigy-graphene-10000mah-6s-15c-w-5-5mm-bullet-connector.html" TargetMode="External"/><Relationship Id="rId38" Type="http://schemas.openxmlformats.org/officeDocument/2006/relationships/hyperlink" Target="https://www.distrelec.lt/lt/electric-hoisting-magnet-7mm-mm-47-tds-tds-06a-24vdc-100/p/15422737?q=magnetas&amp;filter_categoryCodePathROOT%2Fcat-L1D_379516=cat-L2D_379617&amp;filter_Vertinama+galia%7E%7EW=0.8&amp;filter_Vertinama+galia%7E%7EW=1.5&amp;filter_Vertinama+gal" TargetMode="External"/><Relationship Id="rId59" Type="http://schemas.openxmlformats.org/officeDocument/2006/relationships/hyperlink" Target="https://assets.lairdtech.com/home/brandworld/files/EMI-CAT-Essentials%201213.pdf" TargetMode="External"/><Relationship Id="rId103" Type="http://schemas.openxmlformats.org/officeDocument/2006/relationships/hyperlink" Target="http://www.robotshop.com/eu/en/cytron-6-20v-1a-unipolar---bipolar-stepper-motor-controller.html" TargetMode="External"/><Relationship Id="rId108" Type="http://schemas.openxmlformats.org/officeDocument/2006/relationships/hyperlink" Target="https://www.distrelec.lt/lt/li-ion-battery-1880-mah-hy-line-h2b178/p/16901650?q=1S1P&amp;filter_categoryCodePathROOT%2Fcat-L1D_379521=cat-L3D_525544&amp;filter_categoryCodePathROOT=cat-L1D_379521&amp;page=2&amp;origPos=2&amp;origPageSize=50&amp;simi=85.34" TargetMode="External"/><Relationship Id="rId124" Type="http://schemas.openxmlformats.org/officeDocument/2006/relationships/hyperlink" Target="https://www.distrelec.lt/lt/air-cylinder-50-mm-o20-mm-m8-05-mpa-50-1000-mm-smc-cg1bn20-50z/p/30025728?q=cylinder+double+acting&amp;sort=Price:asc&amp;filter_Stroke%7E%7Emm=50&amp;page=1&amp;origPos=51&amp;origPageSize=50&amp;simi=84.46" TargetMode="External"/><Relationship Id="rId129" Type="http://schemas.openxmlformats.org/officeDocument/2006/relationships/hyperlink" Target="https://www.distrelec.lt/lt/pci-x1-card2x-usb-maxxtro-mx-10045/p/11082599?q=pci+express+x1+to+usb&amp;sort=Price:asc&amp;page=1&amp;origPos=4&amp;origPageSize=50&amp;simi=87.14" TargetMode="External"/><Relationship Id="rId20" Type="http://schemas.openxmlformats.org/officeDocument/2006/relationships/hyperlink" Target="http://www.baltesa.lt/optiniai-komutaciniai-kabeliai/171-sc-ups-jungiamasis-kabelis-09mm-.html" TargetMode="External"/><Relationship Id="rId41" Type="http://schemas.openxmlformats.org/officeDocument/2006/relationships/hyperlink" Target="https://www.distrelec.lt/lt/dc-geared-motor-50-12-vdc-premotec-9904-120-52605/p/11034159?q=*&amp;filter_Category3=DC+varikliai&amp;filter_Category4=Nuolatin%C4%97s+srov%C4%97s+%28DC%29+varikliai+su+gele%C5%BEin%C4%97mis+%C5%A1erdimis+ir+krumplin%C4%97mis+pavaromi" TargetMode="External"/><Relationship Id="rId54" Type="http://schemas.openxmlformats.org/officeDocument/2006/relationships/hyperlink" Target="https://www.senukai.lt/p/tvirtinimo-detaliu-komplektas-gedy-1114000300/37xp" TargetMode="External"/><Relationship Id="rId62" Type="http://schemas.openxmlformats.org/officeDocument/2006/relationships/hyperlink" Target="https://www.distrelec.lt/lt/flat-flexible-cable-wr-ffc-poliu-skaicius-15-20-wuerth-elektronik-686715200001/p/30002515?q=15W+FFC&amp;filter_Poli%C5%B3+skai%C4%8Dius=15&amp;page=1&amp;origPos=1&amp;origPageSize=50&amp;simi=82.79" TargetMode="External"/><Relationship Id="rId70" Type="http://schemas.openxmlformats.org/officeDocument/2006/relationships/hyperlink" Target="https://www.alibaba.com/product-detail/ISO-standard-constant-force-compression-spring_60479747788.html" TargetMode="External"/><Relationship Id="rId75" Type="http://schemas.openxmlformats.org/officeDocument/2006/relationships/hyperlink" Target="http://www.cv.lt/employer/simpleSalaryCalculator.jsp" TargetMode="External"/><Relationship Id="rId83" Type="http://schemas.openxmlformats.org/officeDocument/2006/relationships/hyperlink" Target="https://www.aliexpress.com/item/power-LED-lens-diameter-20MM-Height-8-6MM-glass-Plano-convex-lens-Focusing-optical-lens/32654255090.html?spm=2114.01010208.3.54.ljzhPs&amp;ws_ab_test=searchweb0_0,searchweb201602_2_10152_10065_10151_5010011_10068_10136_10137_10" TargetMode="External"/><Relationship Id="rId88" Type="http://schemas.openxmlformats.org/officeDocument/2006/relationships/hyperlink" Target="https://www.distrelec.lt/lt/metal-enclosure-aliuminis-159-159-102-mm-aliuminis-ip-65-rnd-components-rnd-455-00376/p/30064597?q=300-64-597+&amp;page=1&amp;origPos=1&amp;origPageSize=50&amp;simi=98.5&amp;no-cache=true" TargetMode="External"/><Relationship Id="rId91" Type="http://schemas.openxmlformats.org/officeDocument/2006/relationships/hyperlink" Target="http://www.dominga.lt/lt/valdymas/paieskos-rezultatai/&amp;root=0&amp;key=cG5ldW1vY2lsaW5kcmFzIA==&amp;type=1" TargetMode="External"/><Relationship Id="rId96" Type="http://schemas.openxmlformats.org/officeDocument/2006/relationships/hyperlink" Target="https://www.distrelec.lt/lt/air-cylinder-30-mm-o10-mm-m4-06-mpa-50-750-mm-smc-cdj2b10-30z/p/30031280?q=*&amp;sort=Price:asc&amp;filter_Category3=Aktuatoriai&amp;filter_Category4=Linijiniai+aktuatoriai&amp;filter_Buyable=1&amp;filter_Stroke%7E%7Emm=30&amp;filter_Stroke%7E%7Emm=34" TargetMode="External"/><Relationship Id="rId111" Type="http://schemas.openxmlformats.org/officeDocument/2006/relationships/hyperlink" Target="https://www.distrelec.lt/lt/air-cylinder-50-mm-o20-mm-m8-05-mpa-50-1000-mm-smc-cg1bn20-50z/p/30025728?q=cylinder+double+acting&amp;sort=Price:asc&amp;filter_Stroke%7E%7Emm=50&amp;page=1&amp;origPos=51&amp;origPageSize=50&amp;simi=84.46" TargetMode="External"/><Relationship Id="rId132" Type="http://schemas.openxmlformats.org/officeDocument/2006/relationships/hyperlink" Target="https://www.distrelec.lt/lt/straight-plug-in-connector-100-kpa-mpa-smc-kq2h08-00a/p/11030222?q=*&amp;filter_Category4=Sujungimo+movos&amp;filter_Hose+external+%26oslash%3B+%28A%29%7E%7Emm=6.0&amp;filter_Hose+external+%26oslash%3B+%28A%29%7E%7Emm=8.0&amp;filter_Category3=" TargetMode="External"/><Relationship Id="rId140" Type="http://schemas.openxmlformats.org/officeDocument/2006/relationships/hyperlink" Target="https://www.distrelec.lt/lt/stopper-100-kpa-mpa-smc-kq2p-06/p/15423829?q=stopper&amp;filter_Hose+external+%26oslash%3B+%28A%29%7E%7Emm=6.0&amp;filter_Hose+external+%26oslash%3B+%28A%29%7E%7Emm=8.0&amp;page=2&amp;origPos=4&amp;origPageSize=50&amp;simi=97.47" TargetMode="External"/><Relationship Id="rId145" Type="http://schemas.openxmlformats.org/officeDocument/2006/relationships/hyperlink" Target="https://www.lemona.lt/?page=item&amp;i_id=247976" TargetMode="External"/><Relationship Id="rId153" Type="http://schemas.openxmlformats.org/officeDocument/2006/relationships/hyperlink" Target="https://www.distrelec.lt/lt/straight-plug-in-connector-100-kpa-mpa-smc-kq2f12-04a/p/11030219?q=*&amp;filter_Category4=Sujungimo+movos&amp;filter_Category3=Jungtys+ir+vamzdeliai&amp;filter_Buyable=1&amp;filter_Thread=Rc1%2F2&amp;page=1&amp;origPos=116&amp;origPageSize=10&amp;simi=97.5" TargetMode="External"/><Relationship Id="rId1" Type="http://schemas.openxmlformats.org/officeDocument/2006/relationships/hyperlink" Target="https://www.raspberrypi.org/magpi/raspberry-pi-3-specs-benchmarks/" TargetMode="External"/><Relationship Id="rId6" Type="http://schemas.openxmlformats.org/officeDocument/2006/relationships/hyperlink" Target="http://uk.rs-online.com/web/p/processor-microcontroller-development-kits/1232013/" TargetMode="External"/><Relationship Id="rId15" Type="http://schemas.openxmlformats.org/officeDocument/2006/relationships/hyperlink" Target="https://www.raspberrypi.org/documentation/hardware/computemodule/cm-peri-sw-guide.md" TargetMode="External"/><Relationship Id="rId23" Type="http://schemas.openxmlformats.org/officeDocument/2006/relationships/hyperlink" Target="https://www.lemona.lt/?page=item&amp;i_id=009558c7c45f7c838b08f0b514b3bcd0" TargetMode="External"/><Relationship Id="rId28" Type="http://schemas.openxmlformats.org/officeDocument/2006/relationships/hyperlink" Target="https://www.aliexpress.com/item/High-quality-DC-5V-4W-100g-2mm-Push-Pull-Type-Electric-Magnet-Solenoid-Electromagnet-Free-shipping/32430365562.html?spm=2114.01010208.3.2.lDgLc8&amp;ws_ab_test=searchweb0_0,searchweb201602_2_10152_10170_10065_10151_10068_503001" TargetMode="External"/><Relationship Id="rId36" Type="http://schemas.openxmlformats.org/officeDocument/2006/relationships/hyperlink" Target="https://www.distrelec.lt/lt/grooved-ball-bearing-10-mm-skf-623-2z/p/14850101?q=*&amp;filter_Category3=Rutuliniai+guoliai&amp;filter_Category4=Rutuliniai+guoliai&amp;filter_Buyable=1&amp;filter_i%C5%A1orinis+skersmuo%7E%7Emm=10&amp;page=2&amp;origPos=126&amp;origPageSize=10&amp;simi=97.0" TargetMode="External"/><Relationship Id="rId49" Type="http://schemas.openxmlformats.org/officeDocument/2006/relationships/hyperlink" Target="http://www.modelis.lt/lt/laidai-jungtys/17610-jungtys-paauksuotos-4mm.html" TargetMode="External"/><Relationship Id="rId57" Type="http://schemas.openxmlformats.org/officeDocument/2006/relationships/hyperlink" Target="https://assets.lairdtech.com/home/brandworld/files/MaxAir.pdf" TargetMode="External"/><Relationship Id="rId106" Type="http://schemas.openxmlformats.org/officeDocument/2006/relationships/hyperlink" Target="https://www.pololu.com/product/1182/faqs" TargetMode="External"/><Relationship Id="rId114" Type="http://schemas.openxmlformats.org/officeDocument/2006/relationships/hyperlink" Target="https://www.quora.com/What-is-the-difference-between-bipolar-unipolar-stepper-motor" TargetMode="External"/><Relationship Id="rId119" Type="http://schemas.openxmlformats.org/officeDocument/2006/relationships/hyperlink" Target="https://www.distrelec.lt/Web/Downloads/57/_e/czSY357_E.pdf" TargetMode="External"/><Relationship Id="rId127" Type="http://schemas.openxmlformats.org/officeDocument/2006/relationships/hyperlink" Target="http://www.manhattan-products.com/hi-speed-usb-to-expresscard-34-adapter" TargetMode="External"/><Relationship Id="rId10" Type="http://schemas.openxmlformats.org/officeDocument/2006/relationships/hyperlink" Target="https://lt.farnell.com/raspberry-pi/rpi-compute3/raspberry-pi-compute-module-3/dp/2675716?COM=main-search%20CMPNULL" TargetMode="External"/><Relationship Id="rId31" Type="http://schemas.openxmlformats.org/officeDocument/2006/relationships/hyperlink" Target="http://www.google.com/url?sa=t&amp;rct=j&amp;q=&amp;esrc=s&amp;source=web&amp;cd=3&amp;cad=rja&amp;uact=8&amp;ved=0ahUKEwi7yZOrj9jSAhVF1iwKHc6iBPgQFghIMAI&amp;url=http%3A%2F%2Fwww.ebay.com%2Fitm%2FManfrotto-MTPIXI-B-PIXI-Mini-Tripod-Black-%2F391300369627&amp;usg=AFQjCNFhCQv6eHgwdez7z7gmV0daEcdP" TargetMode="External"/><Relationship Id="rId44" Type="http://schemas.openxmlformats.org/officeDocument/2006/relationships/hyperlink" Target="https://www.distrelec.lt/lt/motor-driver-ic-pdip-16-l293-texas-instruments-l293ne/p/30022579?q=L293N&amp;page=1&amp;origPos=1&amp;origPageSize=50&amp;simi=92.97" TargetMode="External"/><Relationship Id="rId52" Type="http://schemas.openxmlformats.org/officeDocument/2006/relationships/hyperlink" Target="https://www.senukai.lt/p/trisakis-1-2-kv-401-005-nibco/2fla" TargetMode="External"/><Relationship Id="rId60" Type="http://schemas.openxmlformats.org/officeDocument/2006/relationships/hyperlink" Target="https://assets.lairdtech.com/home/brandworld/files/EMI-CAT-Essentials%201213.pdf" TargetMode="External"/><Relationship Id="rId65" Type="http://schemas.openxmlformats.org/officeDocument/2006/relationships/hyperlink" Target="http://html.alldatasheet.com/html-pdf/10804/NTE/NTE823/95/2/NTE823.html" TargetMode="External"/><Relationship Id="rId73" Type="http://schemas.openxmlformats.org/officeDocument/2006/relationships/hyperlink" Target="http://www.sodra.lt/lt/skaiciuokles/darbo_vietos_skaiciuokle" TargetMode="External"/><Relationship Id="rId78" Type="http://schemas.openxmlformats.org/officeDocument/2006/relationships/hyperlink" Target="http://www.raspberrypi-spy.co.uk/2013/10/analogue-sensors-on-the-raspberry-pi-using-an-mcp3008/" TargetMode="External"/><Relationship Id="rId81" Type="http://schemas.openxmlformats.org/officeDocument/2006/relationships/hyperlink" Target="http://www.instructables.com/id/Raspberry-PI-and-DHT22-temperature-and-humidity-lo/" TargetMode="External"/><Relationship Id="rId86" Type="http://schemas.openxmlformats.org/officeDocument/2006/relationships/hyperlink" Target="http://forums.lakersground.net/togo/thread.php?topic_id=101950" TargetMode="External"/><Relationship Id="rId94" Type="http://schemas.openxmlformats.org/officeDocument/2006/relationships/hyperlink" Target="https://www.distrelec.lt/lt/air-cylinder-30-mm-o10-mm-m4-06-mpa-50-750-mm-smc-cdj2b10-30z/p/30031280?q=*&amp;sort=Price:asc&amp;filter_Category3=Aktuatoriai&amp;filter_Category4=Linijiniai+aktuatoriai&amp;filter_Buyable=1&amp;filter_Stroke%7E%7Emm=30&amp;filter_Stroke%7E%7Emm=34" TargetMode="External"/><Relationship Id="rId99" Type="http://schemas.openxmlformats.org/officeDocument/2006/relationships/hyperlink" Target="http://www.robotshop.com/eu/en/makeblock-60mm-double-acting-mini-cylinder.html" TargetMode="External"/><Relationship Id="rId101" Type="http://schemas.openxmlformats.org/officeDocument/2006/relationships/hyperlink" Target="http://www.robotshop.com/eu/en/rbsoy02-soyo-unipolar-stepper-motor.html" TargetMode="External"/><Relationship Id="rId122" Type="http://schemas.openxmlformats.org/officeDocument/2006/relationships/hyperlink" Target="https://www.distrelec.lt/lt/dc-dc-converter-18-vdc-24-vdc-traco-power-tmr-1215/p/11050218?q=dc+converter&amp;sort=Price:asc&amp;filter_Output+voltage+1=24+VDC&amp;filter_%C4%AEeinamoji+%C4%AFtampa=1.5...10+V&amp;filter_%C4%AEeinamoji+%C4%AFtampa=10...15+VDC&amp;filter_%C4%AE" TargetMode="External"/><Relationship Id="rId130" Type="http://schemas.openxmlformats.org/officeDocument/2006/relationships/hyperlink" Target="https://www.distrelec.lt/lt/straight-plug-in-connector-100-kpa-mpa-smc-kq2h06-m5a/p/11030131?q=*&amp;filter_Category4=Sujungimo+movos&amp;filter_Hose+external+%26oslash%3B+%28A%29%7E%7Emm=6.0&amp;filter_Hose+external+%26oslash%3B+%28A%29%7E%7Emm=8.0&amp;filter_Category3=" TargetMode="External"/><Relationship Id="rId135" Type="http://schemas.openxmlformats.org/officeDocument/2006/relationships/hyperlink" Target="https://www.distrelec.lt/lt/pu-tubing-mpa-smc-tu0604s1-20/p/15423876?q=tubing&amp;filter_categoryCodePathROOT%2Fcat-L1D_379516=cat-L2D_379622&amp;filter_i%C5%A1orinis+skersmuo%7E%7Emm=6&amp;filter_categoryCodePathROOT=cat-L1D_379516&amp;page=1&amp;origPos=2&amp;origPageSize=50&amp;s" TargetMode="External"/><Relationship Id="rId143" Type="http://schemas.openxmlformats.org/officeDocument/2006/relationships/hyperlink" Target="http://www.dominga.lt/lt/komponentai-pramonei/pneumatika/pneumatines-jungtys/sklendes/6700/" TargetMode="External"/><Relationship Id="rId148" Type="http://schemas.openxmlformats.org/officeDocument/2006/relationships/hyperlink" Target="https://www.distrelec.lt/lt/straight-plug-in-connector-100-kpa-mpa-smc-kq2h08-02as/p/11030136?q=*&amp;filter_Category4=Sujungimo+movos&amp;filter_Hose+external+%26oslash%3B+%28A%29%7E%7Emm=8.0&amp;filter_Category3=Jungtys+ir+vamzdeliai&amp;filter_Buyable=1&amp;filter_Thread=" TargetMode="External"/><Relationship Id="rId151" Type="http://schemas.openxmlformats.org/officeDocument/2006/relationships/hyperlink" Target="https://www.lemona.lt/?page=item&amp;i_id=221858" TargetMode="External"/><Relationship Id="rId156" Type="http://schemas.openxmlformats.org/officeDocument/2006/relationships/hyperlink" Target="http://techline.lt/lt/su-sriegiu/87-pneumatines-jungtys-pcf.html" TargetMode="External"/><Relationship Id="rId4" Type="http://schemas.openxmlformats.org/officeDocument/2006/relationships/hyperlink" Target="https://www.lemona.lt/?page=item&amp;i_id=7eddd78b725c24e834a537e7c7366e16" TargetMode="External"/><Relationship Id="rId9" Type="http://schemas.openxmlformats.org/officeDocument/2006/relationships/hyperlink" Target="https://lt.farnell.com/raspberry-pi/rpi-compute3-kit/raspberry-pi-compute-module-3/dp/2675719?COM=main-search%20CMPNULL" TargetMode="External"/><Relationship Id="rId13" Type="http://schemas.openxmlformats.org/officeDocument/2006/relationships/hyperlink" Target="http://www.viskaselektronikai.lt/stst-tipo-optinis-adapterissm-4" TargetMode="External"/><Relationship Id="rId18" Type="http://schemas.openxmlformats.org/officeDocument/2006/relationships/hyperlink" Target="http://www.baltesa.lt/optiniai-keitikliai-komutatoriai-sfp/15-10-100m-multimode-optinis-keitiklis-2km-sc-850-1310nm.html" TargetMode="External"/><Relationship Id="rId39" Type="http://schemas.openxmlformats.org/officeDocument/2006/relationships/hyperlink" Target="https://hobbyking.com/en_us/super-mini-power-distribution-board-w-twin-bec-5v-12v-for-cc3d-revo-flight-controllers.html" TargetMode="External"/><Relationship Id="rId109" Type="http://schemas.openxmlformats.org/officeDocument/2006/relationships/hyperlink" Target="https://www.distrelec.lt/lt/metal-enclosure-aliuminis-160-260-91-mm-aliuminis-ip-65-rnd-components-rnd-455-00389/p/30064610?q=*&amp;filter_Category3=Metaliniai+korpusai&amp;filter_Buyable=1&amp;filter_Protection+rating=IP+65&amp;filter_I%C5%A1or%C4%97s+auk%C5%A1tis%7E%7E" TargetMode="External"/><Relationship Id="rId34" Type="http://schemas.openxmlformats.org/officeDocument/2006/relationships/hyperlink" Target="https://www.distrelec.lt/lt/pin-header-single-row-straight-pin-pitch2-mm-poles-xh-jst-b4b-xh/p/14301996?q=JST-XH&amp;filter_R%C5%AB%C5%A1ys=Lizdinis&amp;filter_Poles=4&amp;page=1&amp;origPos=3&amp;origPageSize=50&amp;simi=89.49" TargetMode="External"/><Relationship Id="rId50" Type="http://schemas.openxmlformats.org/officeDocument/2006/relationships/hyperlink" Target="http://www.vilbrafoto.lt/foto-priedai/stovai/trikojai/velbon-trikojis-ex-mini" TargetMode="External"/><Relationship Id="rId55" Type="http://schemas.openxmlformats.org/officeDocument/2006/relationships/hyperlink" Target="https://www.senukai.lt/p/vandentiekio-mova-1-2-kv-si-436-005-nibco/2fm2" TargetMode="External"/><Relationship Id="rId76" Type="http://schemas.openxmlformats.org/officeDocument/2006/relationships/hyperlink" Target="http://www.instructables.com/id/Simple-and-intuitive-web-interface-for-your-Raspbe/" TargetMode="External"/><Relationship Id="rId97" Type="http://schemas.openxmlformats.org/officeDocument/2006/relationships/hyperlink" Target="http://www.robotshop.com/en/makeblock-2m-f6-pneumatic-tube---blue.html" TargetMode="External"/><Relationship Id="rId104" Type="http://schemas.openxmlformats.org/officeDocument/2006/relationships/hyperlink" Target="http://www.robotshop.com/eu/en/pololu-universal-aluminum-5mm-mounting-hub.html" TargetMode="External"/><Relationship Id="rId120" Type="http://schemas.openxmlformats.org/officeDocument/2006/relationships/hyperlink" Target="https://www.distrelec.lt/lt/straight-plug-in-connector-100-kpa-mpa-smc-kq2h06-01as/p/11030132?q=*&amp;filter_Category4=Sujungimo+movos&amp;filter_Category3=Jungtys+ir+vamzdeliai&amp;filter_Buyable=1&amp;filter_Thread=R1%2F8%22&amp;filter_Thread=Rc1%2F8&amp;page=3&amp;origPos=22&amp;orig" TargetMode="External"/><Relationship Id="rId125" Type="http://schemas.openxmlformats.org/officeDocument/2006/relationships/hyperlink" Target="http://www.smclt.lt/index.php?id=292&amp;lang=LT" TargetMode="External"/><Relationship Id="rId141" Type="http://schemas.openxmlformats.org/officeDocument/2006/relationships/hyperlink" Target="http://www.dominga.lt/lt/komponentai-pramonei/pneumatika/mechaniniai-skirstytuvai/lever-front-2-pos/32-14/" TargetMode="External"/><Relationship Id="rId146" Type="http://schemas.openxmlformats.org/officeDocument/2006/relationships/hyperlink" Target="https://www.distrelec.lt/lt/pressure-regulator-bar-kuhnke-48-250-00-50-10/p/30081898?q=Pressure+regulator+0...5+bar%26%2344%3B+48.250.00.50.10%26%2344%3B+Kuhnke&amp;page=7&amp;origPos=7&amp;origPageSize=50&amp;simi=87.71" TargetMode="External"/><Relationship Id="rId7" Type="http://schemas.openxmlformats.org/officeDocument/2006/relationships/hyperlink" Target="https://www.element14.com/community/search.jspa?q=raspberry+compute+module+io+board" TargetMode="External"/><Relationship Id="rId71" Type="http://schemas.openxmlformats.org/officeDocument/2006/relationships/hyperlink" Target="http://catalog.lesjoforsab.com/compression-springs/compression-spring" TargetMode="External"/><Relationship Id="rId92" Type="http://schemas.openxmlformats.org/officeDocument/2006/relationships/hyperlink" Target="https://www.festo.com/cat/lt_lt/products_ESNU_1?CFPPN=CC_Stroke%3BCC_Piston_diameter_mm&amp;CFPPV=40%3B8&amp;CFPPT=rw%3Brw&amp;pf=1" TargetMode="External"/><Relationship Id="rId2" Type="http://schemas.openxmlformats.org/officeDocument/2006/relationships/hyperlink" Target="https://www.raspberrypi.org/products/compute-module-io-board-v3/" TargetMode="External"/><Relationship Id="rId29" Type="http://schemas.openxmlformats.org/officeDocument/2006/relationships/hyperlink" Target="http://tx.lt/raspberry-pi-prapletimai/raspberry-pi-3-ir-b2-gpio-kabelis.html" TargetMode="External"/><Relationship Id="rId24" Type="http://schemas.openxmlformats.org/officeDocument/2006/relationships/hyperlink" Target="https://www.distrelec.lt/lt/hd-wide-angle-camera-module-raspberry-pi-pi-2b-raspberry-pi-rpi-wwcam/p/30037327?q=raspberry+pi+camera&amp;page=2&amp;origPos=2&amp;origPageSize=50&amp;simi=94.24" TargetMode="External"/><Relationship Id="rId40" Type="http://schemas.openxmlformats.org/officeDocument/2006/relationships/hyperlink" Target="https://www.distrelec.lt/lt/electric-hoisting-magnet-open-12mm-12-mm-10-tds-tds-08a-24vdc-100/p/15422739?q=*&amp;filter_Buyable=1&amp;filter_Category5=Solenoid+Actuator&amp;filter_Category3=Pneumo+cilindrai+%2F+solenoidai+%2F+vykdymo+%C4%AFtaisai&amp;filter_Category4=Sol" TargetMode="External"/><Relationship Id="rId45" Type="http://schemas.openxmlformats.org/officeDocument/2006/relationships/hyperlink" Target="https://www.distrelec.lt/lt/stepper-motor-parallax-900-00008/p/17319429?q=servo+motor&amp;page=9&amp;origPos=9&amp;origPageSize=50&amp;simi=91.61" TargetMode="External"/><Relationship Id="rId66" Type="http://schemas.openxmlformats.org/officeDocument/2006/relationships/hyperlink" Target="http://www.google.com/url?sa=i&amp;rct=j&amp;q=&amp;esrc=s&amp;source=images&amp;cd=&amp;cad=rja&amp;uact=8&amp;ved=0ahUKEwjiz7aoheXSAhXSKCwKHTCJDGQQjRwIBw&amp;url=http%3A%2F%2Fwww.instructables.com%2Fid%2FPortable-Game-Systems-Explained-NES%2Fstep3%2FRegulators-and-Amps%2F&amp;psig=AFQjCNHxsEU" TargetMode="External"/><Relationship Id="rId87" Type="http://schemas.openxmlformats.org/officeDocument/2006/relationships/hyperlink" Target="http://forums.zybez.net/topic/1616295-mechanical-device-that-clicks-keyboard/" TargetMode="External"/><Relationship Id="rId110" Type="http://schemas.openxmlformats.org/officeDocument/2006/relationships/hyperlink" Target="https://www.distrelec.lt/lt/metal-enclosure-aliuminis-160-260-91-mm-aliuminis-ip-65-rnd-components-rnd-455-00389/p/30064610?q=*&amp;filter_Category3=Metaliniai+korpusai&amp;filter_Buyable=1&amp;filter_Protection+rating=IP+65&amp;filter_I%C5%A1or%C4%97s+auk%C5%A1tis%7E%7E" TargetMode="External"/><Relationship Id="rId115" Type="http://schemas.openxmlformats.org/officeDocument/2006/relationships/hyperlink" Target="https://www.gitana.lt/pneumatine-iranga/oro-kompresoriai/stumokliniai-oro-kompresoriai/betepalinis-kompresorius-su-priedu-rinkiniu-fiac-prestige?search_query=kompresorius&amp;results=36" TargetMode="External"/><Relationship Id="rId131" Type="http://schemas.openxmlformats.org/officeDocument/2006/relationships/hyperlink" Target="https://www.distrelec.lt/lt/straight-plug-in-connector-100-kpa-mpa-smc-kq2h06-08a/p/11030226?q=*&amp;filter_Category4=Sujungimo+movos&amp;filter_Hose+external+%26oslash%3B+%28A%29%7E%7Emm=6.0&amp;filter_Hose+external+%26oslash%3B+%28A%29%7E%7Emm=8.0&amp;filter_Category3=" TargetMode="External"/><Relationship Id="rId136" Type="http://schemas.openxmlformats.org/officeDocument/2006/relationships/hyperlink" Target="http://propeleris.lt/lt/gensace-5200mah-11-1v-10-20c-3s2p-lipo-battery-pack-walkera-qrx350-pro" TargetMode="External"/><Relationship Id="rId157" Type="http://schemas.openxmlformats.org/officeDocument/2006/relationships/hyperlink" Target="http://www.sileta.lt/pneumatikos-komponentai/pneumatines-jungtys-53/lt/greito-jungimo-jungtys-puc-66.html" TargetMode="External"/><Relationship Id="rId61" Type="http://schemas.openxmlformats.org/officeDocument/2006/relationships/hyperlink" Target="https://www.raspberrypi.org/documentation/hardware/computemodule/cmio-camera.md" TargetMode="External"/><Relationship Id="rId82" Type="http://schemas.openxmlformats.org/officeDocument/2006/relationships/hyperlink" Target="http://elinux.org/RPi-Cam-Web-Interface" TargetMode="External"/><Relationship Id="rId152" Type="http://schemas.openxmlformats.org/officeDocument/2006/relationships/hyperlink" Target="http://www.skytech.lt/ts8gusdhc10u1-atminties-kortele-transcend-microsdhc-8gb-uhsi-600x-p-188249.html" TargetMode="External"/><Relationship Id="rId19" Type="http://schemas.openxmlformats.org/officeDocument/2006/relationships/hyperlink" Target="http://www.baltesa.lt/adapteriai/134-sc-duplex-adapteris-st.html" TargetMode="External"/><Relationship Id="rId14" Type="http://schemas.openxmlformats.org/officeDocument/2006/relationships/hyperlink" Target="https://www.raspberrypi.org/documentation/hardware/computemodule/" TargetMode="External"/><Relationship Id="rId30" Type="http://schemas.openxmlformats.org/officeDocument/2006/relationships/hyperlink" Target="http://www.vilbrafoto.lt/foto-priedai/stovai/trikojai/manfrotto-stalinis-stovelis-pixi-juodas" TargetMode="External"/><Relationship Id="rId35" Type="http://schemas.openxmlformats.org/officeDocument/2006/relationships/hyperlink" Target="http://propeleris.lt/lt/jst-xh-4s-wire-extension-20cm-1pcs" TargetMode="External"/><Relationship Id="rId56" Type="http://schemas.openxmlformats.org/officeDocument/2006/relationships/hyperlink" Target="http://propeleris.lt/lt/zippy-flightmax-5000mah-3s1p-20c-lipo-akumuliatorius" TargetMode="External"/><Relationship Id="rId77" Type="http://schemas.openxmlformats.org/officeDocument/2006/relationships/hyperlink" Target="https://www.distrelec.lt/lt/micro-switch-roller-lever-change-over-co-omron-industrial-automation-d2sw-01l2d/p/11083994?q=switch+roller&amp;sort=Price:asc&amp;filter_Actuation=Roller+lever&amp;filter_Actuation=Roller+lever%2C+medium&amp;filter_Actuation=Roller+lever%2C+sh" TargetMode="External"/><Relationship Id="rId100" Type="http://schemas.openxmlformats.org/officeDocument/2006/relationships/hyperlink" Target="http://www.robotshop.com/eu/en/rbsoy03-soyo-unipolar-stepper-motor.html" TargetMode="External"/><Relationship Id="rId105" Type="http://schemas.openxmlformats.org/officeDocument/2006/relationships/hyperlink" Target="http://www.robotshop.com/eu/en/pololu-single-bipolar-stepper-motor-driver.html" TargetMode="External"/><Relationship Id="rId126" Type="http://schemas.openxmlformats.org/officeDocument/2006/relationships/hyperlink" Target="http://propeleris.lt/lt/imax-b6ac-50w-6s-input-ac-dc-universalus-kompiuterizuotas-pakrovejas-su-dvigubu-maitinimu" TargetMode="External"/><Relationship Id="rId147" Type="http://schemas.openxmlformats.org/officeDocument/2006/relationships/hyperlink" Target="https://www.distrelec.lt/lt/straight-plug-in-connector-100-kpa-mpa-smc-kq2h06-02as/p/11030133?q=*&amp;filter_Category4=Sujungimo+movos&amp;filter_Hose+external+%26oslash%3B+%28A%29%7E%7Emm=6.0&amp;filter_Category3=Jungtys+ir+vamzdeliai&amp;filter_Buyable=1&amp;filter_Thread=" TargetMode="External"/><Relationship Id="rId8" Type="http://schemas.openxmlformats.org/officeDocument/2006/relationships/hyperlink" Target="https://www.lemona.lt/?page=item&amp;i_id=0327b7fefe92df7a496f844083adfd67" TargetMode="External"/><Relationship Id="rId51" Type="http://schemas.openxmlformats.org/officeDocument/2006/relationships/hyperlink" Target="https://www.senukai.lt/p/vandentiekio-vamzdis-nibco-pn15-400-105-1-2-mm/2kcy" TargetMode="External"/><Relationship Id="rId72" Type="http://schemas.openxmlformats.org/officeDocument/2006/relationships/hyperlink" Target="https://assets.lairdtech.com/home/brandworld/files/vent%20panels%20catalog.pdf" TargetMode="External"/><Relationship Id="rId93" Type="http://schemas.openxmlformats.org/officeDocument/2006/relationships/hyperlink" Target="https://www.festo.com/cat/lt_lt/products_015000" TargetMode="External"/><Relationship Id="rId98" Type="http://schemas.openxmlformats.org/officeDocument/2006/relationships/hyperlink" Target="http://www.robotshop.com/en/makeblock-60mm-double-acting-mini-cylinder.html" TargetMode="External"/><Relationship Id="rId121" Type="http://schemas.openxmlformats.org/officeDocument/2006/relationships/hyperlink" Target="https://www.distrelec.lt/lt/straight-plug-in-connector-100-kpa-mpa-smc-kq2h06-00a/p/11030221?q=*&amp;sort=Price:asc&amp;filter_Category4=Sujungimo+movos&amp;filter_Hose+external+%26oslash%3B+%28A%29%7E%7Emm=6.0&amp;filter_Category3=Jungtys+ir+vamzdeliai&amp;filter_Buyable=1&amp;" TargetMode="External"/><Relationship Id="rId142" Type="http://schemas.openxmlformats.org/officeDocument/2006/relationships/hyperlink" Target="http://www.dominga.lt/uploads/files/5/document_5_1390815981.pdf" TargetMode="External"/><Relationship Id="rId3" Type="http://schemas.openxmlformats.org/officeDocument/2006/relationships/hyperlink" Target="https://www.raspberrypi.org/products/compute-module-3/" TargetMode="External"/><Relationship Id="rId25" Type="http://schemas.openxmlformats.org/officeDocument/2006/relationships/hyperlink" Target="https://www.lemona.lt/?page=item&amp;i_id=247976" TargetMode="External"/><Relationship Id="rId46" Type="http://schemas.openxmlformats.org/officeDocument/2006/relationships/hyperlink" Target="https://www.parallax.com/sites/default/files/downloads/900-00008-Continuous-Rotation-Servo-Documentation-v2.2.pdf" TargetMode="External"/><Relationship Id="rId67" Type="http://schemas.openxmlformats.org/officeDocument/2006/relationships/hyperlink" Target="https://www.distrelec.lt/lt/audio-video-ic-dil-lm386-texas-instruments-lm386n-nopb/p/17326722?q=LM386&amp;filter_Maitinimo+%C5%A1altinis=4...12+V&amp;filter_Maitinimo+%C5%A1altinis=5...18+V&amp;filter_I%C5%A1vesties+galia=1+W&amp;page=1&amp;origPos=2&amp;origPageSize=50&amp;simi=97." TargetMode="External"/><Relationship Id="rId116" Type="http://schemas.openxmlformats.org/officeDocument/2006/relationships/hyperlink" Target="https://www.distrelec.lt/lt/pivot-bracket-cg1-for-piston-25-mm-smc-cg-025-24a/p/30025694?q=pivot+bracket+cg1-z&amp;page=1&amp;origPos=1&amp;origPageSize=50&amp;simi=97.47" TargetMode="External"/><Relationship Id="rId137" Type="http://schemas.openxmlformats.org/officeDocument/2006/relationships/hyperlink" Target="https://www.distrelec.lt/Web/Downloads/_t/ds/48.250.00.10.00_eng_tds.pdf" TargetMode="External"/><Relationship Id="rId158" Type="http://schemas.openxmlformats.org/officeDocument/2006/relationships/hyperlink" Target="https://www.varztupasaulis.l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peleris.lt/lt/24t-pinion-gear-48dp-s10" TargetMode="External"/><Relationship Id="rId13" Type="http://schemas.openxmlformats.org/officeDocument/2006/relationships/hyperlink" Target="http://propeleris.lt/lt/19-1-metal-gearmotor-37dx52l" TargetMode="External"/><Relationship Id="rId3" Type="http://schemas.openxmlformats.org/officeDocument/2006/relationships/hyperlink" Target="http://propeleris.lt/lt/dantratis-varikliukui-18t-3mm-asiai" TargetMode="External"/><Relationship Id="rId7" Type="http://schemas.openxmlformats.org/officeDocument/2006/relationships/hyperlink" Target="http://propeleris.lt/lt/plieninis-dantratis-varikliukui-16t-48dp-3mm-asiai" TargetMode="External"/><Relationship Id="rId12" Type="http://schemas.openxmlformats.org/officeDocument/2006/relationships/hyperlink" Target="https://hobbyking.com/en_us/s2030-6570-brushless-inrunner-6560kv-7t.html?___store=en_us" TargetMode="External"/><Relationship Id="rId2" Type="http://schemas.openxmlformats.org/officeDocument/2006/relationships/hyperlink" Target="http://propeleris.lt/lt/grub-crew-m3x3mm-1pcs-120948-133074" TargetMode="External"/><Relationship Id="rId16" Type="http://schemas.openxmlformats.org/officeDocument/2006/relationships/hyperlink" Target="http://www.modelis.lt/lt/servo-mechanizmai/10045-smartservo-rc-1.html" TargetMode="External"/><Relationship Id="rId1" Type="http://schemas.openxmlformats.org/officeDocument/2006/relationships/hyperlink" Target="http://propeleris.lt/lt/s2030-6570-brushless-inrunner-6560kv-7t" TargetMode="External"/><Relationship Id="rId6" Type="http://schemas.openxmlformats.org/officeDocument/2006/relationships/hyperlink" Target="http://www.modelis.lt/lt/guoliai/17668-guolis-3x6x25.html" TargetMode="External"/><Relationship Id="rId11" Type="http://schemas.openxmlformats.org/officeDocument/2006/relationships/hyperlink" Target="http://www.sdp-si.com/PDFS/Planetary-Gearheads.pdf" TargetMode="External"/><Relationship Id="rId5" Type="http://schemas.openxmlformats.org/officeDocument/2006/relationships/hyperlink" Target="https://www.thingiverse.com/thing:41161" TargetMode="External"/><Relationship Id="rId15" Type="http://schemas.openxmlformats.org/officeDocument/2006/relationships/hyperlink" Target="https://www.thingiverse.com/thing:205682" TargetMode="External"/><Relationship Id="rId10" Type="http://schemas.openxmlformats.org/officeDocument/2006/relationships/hyperlink" Target="http://www.modelis.lt/lt/dantraciai-ir-reduktoriai/18484-skriemulinis-reduktorius.html" TargetMode="External"/><Relationship Id="rId4" Type="http://schemas.openxmlformats.org/officeDocument/2006/relationships/hyperlink" Target="https://www.thingiverse.com/thing:169755" TargetMode="External"/><Relationship Id="rId9" Type="http://schemas.openxmlformats.org/officeDocument/2006/relationships/hyperlink" Target="http://www.modelis.lt/lt/dantraciai-ir-reduktoriai/17889-reduktorius-planetinis.html" TargetMode="External"/><Relationship Id="rId14" Type="http://schemas.openxmlformats.org/officeDocument/2006/relationships/hyperlink" Target="https://www.thingiverse.com/thing:1017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9"/>
  <sheetViews>
    <sheetView tabSelected="1" topLeftCell="A43" workbookViewId="0">
      <selection activeCell="K93" sqref="K93"/>
    </sheetView>
  </sheetViews>
  <sheetFormatPr defaultRowHeight="15" x14ac:dyDescent="0.25"/>
  <cols>
    <col min="1" max="1" width="4.5703125" customWidth="1"/>
    <col min="2" max="2" width="6.42578125" customWidth="1"/>
    <col min="3" max="3" width="4.28515625" style="8" customWidth="1"/>
    <col min="4" max="4" width="3.7109375" customWidth="1"/>
    <col min="8" max="8" width="10.28515625" style="8" customWidth="1"/>
    <col min="10" max="11" width="8.42578125" style="6" customWidth="1"/>
    <col min="12" max="12" width="5.7109375" style="7" customWidth="1"/>
    <col min="14" max="14" width="6.85546875" customWidth="1"/>
    <col min="16" max="16" width="7" customWidth="1"/>
  </cols>
  <sheetData>
    <row r="1" spans="1:20" x14ac:dyDescent="0.25">
      <c r="A1" s="1" t="s">
        <v>0</v>
      </c>
      <c r="B1" s="2" t="s">
        <v>1</v>
      </c>
      <c r="C1" s="3" t="s">
        <v>2</v>
      </c>
      <c r="G1" s="4"/>
      <c r="H1" s="5" t="s">
        <v>3</v>
      </c>
      <c r="J1" s="6" t="s">
        <v>4</v>
      </c>
      <c r="K1" s="6" t="s">
        <v>5</v>
      </c>
      <c r="L1" s="7" t="s">
        <v>6</v>
      </c>
      <c r="M1" t="s">
        <v>7</v>
      </c>
      <c r="N1" t="s">
        <v>8</v>
      </c>
      <c r="O1" t="s">
        <v>9</v>
      </c>
    </row>
    <row r="2" spans="1:20" x14ac:dyDescent="0.25">
      <c r="C2" s="8" t="s">
        <v>10</v>
      </c>
      <c r="G2" s="4"/>
      <c r="H2" s="9" t="s">
        <v>11</v>
      </c>
      <c r="I2" s="10">
        <v>34.53</v>
      </c>
      <c r="J2" s="11"/>
      <c r="K2" s="11"/>
      <c r="N2" t="s">
        <v>12</v>
      </c>
      <c r="Q2" s="12" t="s">
        <v>13</v>
      </c>
      <c r="T2" s="12" t="s">
        <v>14</v>
      </c>
    </row>
    <row r="3" spans="1:20" x14ac:dyDescent="0.25">
      <c r="G3" s="4"/>
      <c r="H3" s="9" t="s">
        <v>11</v>
      </c>
      <c r="I3" s="10">
        <v>29</v>
      </c>
      <c r="J3" s="11"/>
      <c r="K3" s="11"/>
      <c r="N3" t="s">
        <v>15</v>
      </c>
      <c r="Q3" s="4" t="s">
        <v>16</v>
      </c>
      <c r="R3" t="s">
        <v>17</v>
      </c>
      <c r="T3" s="12" t="s">
        <v>18</v>
      </c>
    </row>
    <row r="4" spans="1:20" x14ac:dyDescent="0.25">
      <c r="A4" s="13" t="s">
        <v>19</v>
      </c>
      <c r="B4" s="14"/>
      <c r="G4" s="4"/>
      <c r="H4" s="9" t="s">
        <v>20</v>
      </c>
      <c r="I4" s="10" t="s">
        <v>21</v>
      </c>
      <c r="J4" s="11"/>
      <c r="K4" s="11"/>
      <c r="Q4" s="12" t="s">
        <v>22</v>
      </c>
      <c r="T4" s="12" t="s">
        <v>23</v>
      </c>
    </row>
    <row r="5" spans="1:20" x14ac:dyDescent="0.25">
      <c r="A5" s="15" t="s">
        <v>24</v>
      </c>
      <c r="B5" s="15"/>
      <c r="G5" s="4"/>
      <c r="H5" s="9" t="s">
        <v>25</v>
      </c>
      <c r="I5" s="10">
        <v>276.23</v>
      </c>
      <c r="J5" s="11"/>
      <c r="K5" s="11"/>
      <c r="N5" t="s">
        <v>12</v>
      </c>
    </row>
    <row r="6" spans="1:20" x14ac:dyDescent="0.25">
      <c r="G6" s="4"/>
      <c r="H6" s="9" t="s">
        <v>25</v>
      </c>
      <c r="I6" s="10">
        <v>192</v>
      </c>
      <c r="J6" s="11"/>
      <c r="K6" s="11"/>
      <c r="N6" s="12" t="s">
        <v>15</v>
      </c>
      <c r="R6" t="s">
        <v>17</v>
      </c>
    </row>
    <row r="7" spans="1:20" x14ac:dyDescent="0.25">
      <c r="G7" s="4"/>
      <c r="H7" s="9" t="s">
        <v>26</v>
      </c>
      <c r="I7" s="10">
        <v>50</v>
      </c>
      <c r="J7" s="11"/>
      <c r="K7" s="11"/>
      <c r="N7" s="12"/>
      <c r="Q7" s="16" t="s">
        <v>27</v>
      </c>
    </row>
    <row r="8" spans="1:20" x14ac:dyDescent="0.25">
      <c r="G8" s="4"/>
      <c r="H8" s="9" t="s">
        <v>28</v>
      </c>
      <c r="I8" s="4"/>
      <c r="J8" s="11"/>
      <c r="L8" s="17">
        <v>44</v>
      </c>
      <c r="M8" t="s">
        <v>29</v>
      </c>
      <c r="O8" s="18">
        <v>1.5</v>
      </c>
      <c r="P8">
        <v>0.3</v>
      </c>
      <c r="Q8" s="4" t="s">
        <v>16</v>
      </c>
      <c r="R8" t="s">
        <v>30</v>
      </c>
      <c r="T8" t="s">
        <v>31</v>
      </c>
    </row>
    <row r="9" spans="1:20" x14ac:dyDescent="0.25">
      <c r="G9" s="4"/>
      <c r="H9" s="9" t="s">
        <v>32</v>
      </c>
      <c r="I9" s="4"/>
      <c r="J9" s="19">
        <v>14</v>
      </c>
      <c r="L9" s="17">
        <v>7</v>
      </c>
      <c r="M9" s="4"/>
      <c r="N9" t="s">
        <v>12</v>
      </c>
      <c r="Q9" s="8"/>
    </row>
    <row r="10" spans="1:20" x14ac:dyDescent="0.25">
      <c r="B10" s="13"/>
      <c r="G10" s="4"/>
      <c r="H10" s="9" t="s">
        <v>33</v>
      </c>
      <c r="I10" s="4"/>
      <c r="J10" s="19">
        <v>2.5</v>
      </c>
      <c r="L10" s="19">
        <v>2.5</v>
      </c>
      <c r="M10" s="4"/>
      <c r="N10" t="s">
        <v>34</v>
      </c>
      <c r="Q10" s="8"/>
    </row>
    <row r="11" spans="1:20" x14ac:dyDescent="0.25">
      <c r="E11" t="s">
        <v>35</v>
      </c>
      <c r="G11" s="4"/>
      <c r="H11" s="9" t="s">
        <v>36</v>
      </c>
      <c r="I11" s="11">
        <v>16.940000000000001</v>
      </c>
      <c r="J11" s="11"/>
      <c r="K11" s="11"/>
      <c r="M11" s="4"/>
    </row>
    <row r="12" spans="1:20" x14ac:dyDescent="0.25">
      <c r="C12" s="8" t="s">
        <v>37</v>
      </c>
      <c r="G12" s="4"/>
      <c r="H12" s="9" t="s">
        <v>38</v>
      </c>
      <c r="I12" s="4"/>
      <c r="L12" s="17">
        <v>5.05</v>
      </c>
      <c r="M12" s="4"/>
      <c r="N12" s="4"/>
      <c r="O12" s="4"/>
    </row>
    <row r="13" spans="1:20" x14ac:dyDescent="0.25">
      <c r="G13" s="4"/>
      <c r="H13" s="9" t="s">
        <v>39</v>
      </c>
      <c r="I13" s="10">
        <v>1.46</v>
      </c>
      <c r="J13" s="11"/>
      <c r="K13" s="11"/>
      <c r="L13" s="17"/>
      <c r="M13" s="4"/>
      <c r="N13" s="4" t="s">
        <v>40</v>
      </c>
      <c r="O13" s="4"/>
      <c r="Q13" s="12" t="s">
        <v>41</v>
      </c>
      <c r="S13" s="12" t="s">
        <v>42</v>
      </c>
    </row>
    <row r="14" spans="1:20" x14ac:dyDescent="0.25">
      <c r="G14" s="4"/>
      <c r="H14" s="9" t="s">
        <v>43</v>
      </c>
      <c r="I14" s="4"/>
      <c r="L14" s="17">
        <v>0.79</v>
      </c>
      <c r="M14" s="4"/>
      <c r="N14" s="4" t="s">
        <v>44</v>
      </c>
      <c r="O14" s="4"/>
    </row>
    <row r="15" spans="1:20" x14ac:dyDescent="0.25">
      <c r="G15" s="4"/>
      <c r="H15" s="9" t="s">
        <v>45</v>
      </c>
      <c r="I15" s="4"/>
      <c r="L15" s="17">
        <v>6.56</v>
      </c>
      <c r="M15" s="4"/>
      <c r="N15" s="4" t="s">
        <v>44</v>
      </c>
      <c r="O15" s="4"/>
    </row>
    <row r="16" spans="1:20" x14ac:dyDescent="0.25">
      <c r="G16" s="4"/>
      <c r="H16" s="9" t="s">
        <v>46</v>
      </c>
      <c r="I16" s="4"/>
      <c r="L16" s="17">
        <v>38.549999999999997</v>
      </c>
      <c r="M16" s="4" t="s">
        <v>29</v>
      </c>
      <c r="N16" s="4" t="s">
        <v>44</v>
      </c>
      <c r="O16" s="18">
        <v>2</v>
      </c>
      <c r="P16">
        <v>0.4</v>
      </c>
      <c r="Q16" s="4" t="s">
        <v>16</v>
      </c>
      <c r="R16" t="s">
        <v>47</v>
      </c>
    </row>
    <row r="17" spans="2:21" x14ac:dyDescent="0.25">
      <c r="G17" s="4"/>
      <c r="H17" s="9" t="s">
        <v>48</v>
      </c>
      <c r="I17" s="10">
        <v>12.19</v>
      </c>
      <c r="J17" s="11"/>
      <c r="K17" s="11"/>
      <c r="M17" s="4"/>
      <c r="N17" s="4" t="s">
        <v>49</v>
      </c>
      <c r="O17" s="4"/>
      <c r="R17" t="s">
        <v>50</v>
      </c>
    </row>
    <row r="18" spans="2:21" x14ac:dyDescent="0.25">
      <c r="G18" s="4"/>
      <c r="H18" s="9" t="s">
        <v>51</v>
      </c>
      <c r="I18" s="4"/>
      <c r="K18" s="19">
        <v>0.64</v>
      </c>
      <c r="L18" s="19">
        <v>0.64</v>
      </c>
      <c r="M18" s="4"/>
      <c r="N18" s="4" t="s">
        <v>44</v>
      </c>
      <c r="O18" s="4"/>
    </row>
    <row r="19" spans="2:21" x14ac:dyDescent="0.25">
      <c r="G19" s="4"/>
      <c r="H19" s="9" t="s">
        <v>52</v>
      </c>
      <c r="I19" s="11">
        <v>1.3</v>
      </c>
      <c r="J19" s="11"/>
      <c r="K19" s="11"/>
      <c r="M19" s="4"/>
      <c r="N19" s="4" t="s">
        <v>12</v>
      </c>
      <c r="O19" s="4"/>
    </row>
    <row r="20" spans="2:21" x14ac:dyDescent="0.25">
      <c r="B20" s="13"/>
      <c r="E20" s="8" t="s">
        <v>53</v>
      </c>
      <c r="G20" s="4"/>
      <c r="H20" s="9" t="s">
        <v>54</v>
      </c>
      <c r="I20" s="4"/>
      <c r="J20" s="19">
        <v>6.32</v>
      </c>
      <c r="L20" s="19">
        <v>6.32</v>
      </c>
      <c r="M20" s="4"/>
      <c r="N20" s="4" t="s">
        <v>55</v>
      </c>
      <c r="O20" s="18">
        <v>2</v>
      </c>
      <c r="Q20" s="20" t="s">
        <v>56</v>
      </c>
    </row>
    <row r="21" spans="2:21" x14ac:dyDescent="0.25">
      <c r="B21" s="13"/>
      <c r="G21" s="4"/>
      <c r="H21" s="9" t="s">
        <v>57</v>
      </c>
      <c r="I21" s="4"/>
      <c r="J21" s="19">
        <v>2.98</v>
      </c>
      <c r="L21" s="19">
        <v>2.98</v>
      </c>
      <c r="M21" s="4"/>
      <c r="N21" s="4" t="s">
        <v>55</v>
      </c>
      <c r="O21" s="12" t="s">
        <v>58</v>
      </c>
      <c r="Q21" s="12" t="s">
        <v>59</v>
      </c>
      <c r="R21" s="12" t="s">
        <v>60</v>
      </c>
    </row>
    <row r="22" spans="2:21" x14ac:dyDescent="0.25">
      <c r="G22" s="4"/>
      <c r="H22" s="9" t="s">
        <v>61</v>
      </c>
      <c r="I22" s="4"/>
      <c r="L22" s="17">
        <v>7</v>
      </c>
      <c r="M22" s="4"/>
      <c r="N22" s="4"/>
      <c r="O22" t="s">
        <v>62</v>
      </c>
    </row>
    <row r="23" spans="2:21" x14ac:dyDescent="0.25">
      <c r="B23" s="13"/>
      <c r="E23" t="s">
        <v>63</v>
      </c>
      <c r="G23" s="4"/>
      <c r="H23" s="9" t="s">
        <v>64</v>
      </c>
      <c r="I23" s="4"/>
      <c r="J23" s="19">
        <v>34.54</v>
      </c>
      <c r="L23" s="19">
        <v>34.54</v>
      </c>
      <c r="M23" s="4"/>
      <c r="N23" s="4" t="s">
        <v>55</v>
      </c>
      <c r="P23">
        <v>0.25</v>
      </c>
      <c r="Q23" s="4" t="s">
        <v>16</v>
      </c>
      <c r="R23" s="12" t="s">
        <v>65</v>
      </c>
      <c r="U23" s="12" t="s">
        <v>66</v>
      </c>
    </row>
    <row r="24" spans="2:21" x14ac:dyDescent="0.25">
      <c r="G24" s="4"/>
      <c r="H24" s="9" t="s">
        <v>67</v>
      </c>
      <c r="I24" s="10">
        <v>4.05</v>
      </c>
      <c r="L24" s="4"/>
      <c r="M24" s="4"/>
      <c r="N24" s="4" t="s">
        <v>55</v>
      </c>
      <c r="Q24" s="4"/>
    </row>
    <row r="25" spans="2:21" x14ac:dyDescent="0.25">
      <c r="H25" s="21" t="s">
        <v>68</v>
      </c>
      <c r="I25" s="10">
        <v>1</v>
      </c>
      <c r="L25" s="4"/>
      <c r="M25" s="4"/>
      <c r="N25" s="4" t="s">
        <v>55</v>
      </c>
      <c r="P25" t="s">
        <v>69</v>
      </c>
      <c r="Q25" s="4"/>
      <c r="R25" t="s">
        <v>70</v>
      </c>
    </row>
    <row r="26" spans="2:21" x14ac:dyDescent="0.25">
      <c r="H26" s="8" t="s">
        <v>71</v>
      </c>
      <c r="J26" s="11"/>
      <c r="K26" s="4"/>
      <c r="L26" s="4"/>
      <c r="M26" s="4"/>
      <c r="N26" s="4" t="s">
        <v>72</v>
      </c>
      <c r="O26" t="s">
        <v>73</v>
      </c>
      <c r="P26" t="s">
        <v>74</v>
      </c>
      <c r="Q26" t="s">
        <v>75</v>
      </c>
      <c r="T26" s="21" t="s">
        <v>76</v>
      </c>
    </row>
    <row r="27" spans="2:21" x14ac:dyDescent="0.25">
      <c r="H27" s="8" t="s">
        <v>77</v>
      </c>
      <c r="I27" s="11"/>
      <c r="J27" s="11"/>
      <c r="L27" s="17">
        <v>2</v>
      </c>
      <c r="M27" s="4"/>
      <c r="N27" s="4" t="s">
        <v>78</v>
      </c>
      <c r="Q27" s="4"/>
    </row>
    <row r="28" spans="2:21" x14ac:dyDescent="0.25">
      <c r="H28" s="21" t="s">
        <v>79</v>
      </c>
      <c r="J28" s="11"/>
      <c r="K28" s="4"/>
      <c r="L28" s="17">
        <v>0.64</v>
      </c>
      <c r="M28" s="4"/>
      <c r="N28" s="4" t="s">
        <v>80</v>
      </c>
      <c r="O28" t="s">
        <v>81</v>
      </c>
      <c r="Q28" s="4" t="s">
        <v>82</v>
      </c>
    </row>
    <row r="29" spans="2:21" x14ac:dyDescent="0.25">
      <c r="H29" s="8" t="s">
        <v>83</v>
      </c>
      <c r="I29" s="11"/>
      <c r="J29" s="11"/>
      <c r="L29" s="6"/>
      <c r="M29" s="4"/>
      <c r="N29" s="4"/>
      <c r="Q29" s="4" t="s">
        <v>84</v>
      </c>
    </row>
    <row r="30" spans="2:21" x14ac:dyDescent="0.25">
      <c r="H30" s="21" t="s">
        <v>79</v>
      </c>
      <c r="I30" s="6"/>
      <c r="K30" s="11"/>
      <c r="L30" s="6"/>
      <c r="M30" s="4"/>
      <c r="N30" s="4"/>
      <c r="Q30" s="4" t="s">
        <v>85</v>
      </c>
    </row>
    <row r="31" spans="2:21" x14ac:dyDescent="0.25">
      <c r="C31" t="s">
        <v>86</v>
      </c>
      <c r="G31" s="4"/>
      <c r="H31" s="9" t="s">
        <v>87</v>
      </c>
      <c r="I31" s="10">
        <v>39</v>
      </c>
      <c r="J31" s="11"/>
      <c r="K31" s="11"/>
      <c r="M31" s="4" t="s">
        <v>88</v>
      </c>
      <c r="N31" t="s">
        <v>89</v>
      </c>
      <c r="P31">
        <v>5.2</v>
      </c>
      <c r="Q31" s="4" t="s">
        <v>90</v>
      </c>
    </row>
    <row r="32" spans="2:21" x14ac:dyDescent="0.25">
      <c r="C32"/>
      <c r="G32" s="22"/>
      <c r="H32" s="23" t="s">
        <v>91</v>
      </c>
      <c r="I32" s="24"/>
      <c r="J32" s="25"/>
      <c r="K32" s="25"/>
      <c r="L32" s="26">
        <v>36.299999999999997</v>
      </c>
      <c r="M32" s="22" t="s">
        <v>92</v>
      </c>
      <c r="N32" s="24" t="s">
        <v>93</v>
      </c>
      <c r="O32" s="24"/>
      <c r="P32" s="27" t="s">
        <v>94</v>
      </c>
      <c r="Q32" s="4"/>
      <c r="R32" s="24" t="s">
        <v>95</v>
      </c>
    </row>
    <row r="33" spans="2:21" x14ac:dyDescent="0.25">
      <c r="G33" s="4"/>
      <c r="H33" s="9" t="s">
        <v>96</v>
      </c>
      <c r="I33" s="11">
        <v>0.19</v>
      </c>
      <c r="J33" s="11"/>
      <c r="K33" s="11"/>
      <c r="M33" s="4"/>
      <c r="N33" t="s">
        <v>55</v>
      </c>
      <c r="Q33" s="4"/>
    </row>
    <row r="34" spans="2:21" x14ac:dyDescent="0.25">
      <c r="G34" s="4"/>
      <c r="H34" s="9" t="s">
        <v>97</v>
      </c>
      <c r="I34" s="11">
        <v>90</v>
      </c>
      <c r="M34" s="4" t="s">
        <v>98</v>
      </c>
      <c r="N34" t="s">
        <v>89</v>
      </c>
      <c r="P34" t="s">
        <v>99</v>
      </c>
      <c r="Q34" t="s">
        <v>100</v>
      </c>
      <c r="R34" t="s">
        <v>101</v>
      </c>
      <c r="S34" s="16" t="s">
        <v>102</v>
      </c>
    </row>
    <row r="35" spans="2:21" x14ac:dyDescent="0.25">
      <c r="G35" s="4"/>
      <c r="H35" s="9" t="s">
        <v>103</v>
      </c>
      <c r="I35" s="4"/>
      <c r="L35" s="11" t="s">
        <v>104</v>
      </c>
      <c r="M35" s="4" t="s">
        <v>105</v>
      </c>
      <c r="N35" t="s">
        <v>89</v>
      </c>
      <c r="P35" t="s">
        <v>106</v>
      </c>
      <c r="Q35" t="s">
        <v>107</v>
      </c>
      <c r="R35" t="s">
        <v>108</v>
      </c>
    </row>
    <row r="36" spans="2:21" x14ac:dyDescent="0.25">
      <c r="B36" s="13"/>
      <c r="G36" s="4"/>
      <c r="H36" s="9" t="s">
        <v>109</v>
      </c>
      <c r="I36" s="4"/>
      <c r="J36" s="19">
        <v>2.4</v>
      </c>
      <c r="L36" s="19">
        <v>2.4</v>
      </c>
      <c r="M36" s="4"/>
      <c r="N36" t="s">
        <v>34</v>
      </c>
      <c r="P36" t="s">
        <v>110</v>
      </c>
    </row>
    <row r="37" spans="2:21" x14ac:dyDescent="0.25">
      <c r="G37" s="22"/>
      <c r="H37" s="9" t="s">
        <v>111</v>
      </c>
      <c r="I37" s="22"/>
      <c r="J37" s="28"/>
      <c r="K37" s="28"/>
      <c r="L37" s="25"/>
      <c r="M37" s="4" t="s">
        <v>112</v>
      </c>
      <c r="N37" t="s">
        <v>89</v>
      </c>
      <c r="P37">
        <f>SUM(P2:P23)</f>
        <v>0.95</v>
      </c>
      <c r="Q37">
        <f>(R37+P37)/2</f>
        <v>0.64</v>
      </c>
      <c r="R37">
        <v>0.33</v>
      </c>
      <c r="S37" s="8" t="s">
        <v>113</v>
      </c>
      <c r="T37" t="s">
        <v>114</v>
      </c>
      <c r="U37" s="12" t="s">
        <v>115</v>
      </c>
    </row>
    <row r="38" spans="2:21" x14ac:dyDescent="0.25">
      <c r="B38" s="13"/>
      <c r="H38" s="21" t="s">
        <v>116</v>
      </c>
      <c r="I38" s="4"/>
      <c r="J38" s="29">
        <v>1.1599999999999999</v>
      </c>
      <c r="K38" s="30"/>
      <c r="L38" s="29">
        <v>1.1599999999999999</v>
      </c>
      <c r="M38" s="4"/>
      <c r="N38" t="s">
        <v>117</v>
      </c>
      <c r="P38" t="s">
        <v>118</v>
      </c>
      <c r="Q38">
        <f>$P$31/Q37</f>
        <v>8.125</v>
      </c>
      <c r="R38">
        <f>$P$31/R37</f>
        <v>15.757575757575758</v>
      </c>
      <c r="S38" s="8" t="s">
        <v>119</v>
      </c>
      <c r="T38" t="s">
        <v>120</v>
      </c>
      <c r="U38" t="s">
        <v>121</v>
      </c>
    </row>
    <row r="39" spans="2:21" x14ac:dyDescent="0.25">
      <c r="B39" s="13"/>
      <c r="C39" s="8" t="s">
        <v>122</v>
      </c>
      <c r="G39" s="4"/>
      <c r="H39" s="9" t="s">
        <v>123</v>
      </c>
      <c r="I39" s="4"/>
      <c r="J39" s="11">
        <v>13.65</v>
      </c>
      <c r="L39" s="11">
        <v>13.65</v>
      </c>
      <c r="M39" s="4"/>
      <c r="T39" t="s">
        <v>124</v>
      </c>
    </row>
    <row r="40" spans="2:21" x14ac:dyDescent="0.25">
      <c r="B40" s="13"/>
      <c r="G40" s="4"/>
      <c r="H40" s="9" t="s">
        <v>125</v>
      </c>
      <c r="I40" s="4"/>
      <c r="J40" s="29">
        <v>18.21</v>
      </c>
      <c r="L40" s="29">
        <v>18.21</v>
      </c>
      <c r="M40" s="4"/>
      <c r="N40" s="4" t="s">
        <v>55</v>
      </c>
      <c r="P40" t="s">
        <v>126</v>
      </c>
      <c r="T40" t="s">
        <v>127</v>
      </c>
    </row>
    <row r="41" spans="2:21" x14ac:dyDescent="0.25">
      <c r="B41" s="13"/>
      <c r="G41" s="4"/>
      <c r="H41" s="9" t="s">
        <v>128</v>
      </c>
      <c r="I41" s="4"/>
      <c r="J41" s="11">
        <v>25.325299999999999</v>
      </c>
      <c r="L41" s="11">
        <v>25.325299999999999</v>
      </c>
      <c r="M41" s="4"/>
      <c r="T41" t="s">
        <v>129</v>
      </c>
    </row>
    <row r="42" spans="2:21" x14ac:dyDescent="0.25">
      <c r="G42" s="4"/>
      <c r="H42" s="5" t="s">
        <v>130</v>
      </c>
      <c r="I42" s="4"/>
      <c r="L42" s="17">
        <v>2</v>
      </c>
      <c r="M42" s="4"/>
      <c r="N42" t="s">
        <v>131</v>
      </c>
      <c r="O42" t="s">
        <v>132</v>
      </c>
      <c r="P42" t="s">
        <v>133</v>
      </c>
    </row>
    <row r="43" spans="2:21" x14ac:dyDescent="0.25">
      <c r="G43" s="4"/>
      <c r="H43" s="5" t="s">
        <v>134</v>
      </c>
      <c r="I43" s="4"/>
      <c r="L43" s="4"/>
      <c r="M43" s="4"/>
    </row>
    <row r="44" spans="2:21" x14ac:dyDescent="0.25">
      <c r="G44" s="4"/>
      <c r="H44" s="5" t="s">
        <v>135</v>
      </c>
      <c r="M44" s="4"/>
      <c r="N44" t="s">
        <v>136</v>
      </c>
    </row>
    <row r="45" spans="2:21" x14ac:dyDescent="0.25">
      <c r="F45" s="8" t="s">
        <v>137</v>
      </c>
      <c r="H45" s="12" t="s">
        <v>138</v>
      </c>
      <c r="I45" s="7">
        <v>6.31</v>
      </c>
      <c r="J45" s="11"/>
      <c r="K45" s="11"/>
      <c r="M45" s="4"/>
      <c r="N45" t="s">
        <v>55</v>
      </c>
      <c r="P45" t="s">
        <v>139</v>
      </c>
    </row>
    <row r="46" spans="2:21" x14ac:dyDescent="0.25">
      <c r="F46" s="8"/>
      <c r="H46" s="21" t="s">
        <v>140</v>
      </c>
      <c r="I46" s="7"/>
      <c r="J46" s="11"/>
      <c r="K46" s="11"/>
      <c r="M46" s="4"/>
      <c r="N46" s="12" t="s">
        <v>141</v>
      </c>
      <c r="O46" s="12" t="s">
        <v>142</v>
      </c>
    </row>
    <row r="47" spans="2:21" x14ac:dyDescent="0.25">
      <c r="F47" s="8"/>
      <c r="H47" s="21" t="s">
        <v>143</v>
      </c>
      <c r="I47" s="7"/>
      <c r="J47" s="11"/>
      <c r="K47" s="11"/>
      <c r="M47" s="4"/>
      <c r="N47" s="12" t="s">
        <v>141</v>
      </c>
      <c r="O47" s="12" t="s">
        <v>144</v>
      </c>
      <c r="Q47" t="s">
        <v>145</v>
      </c>
    </row>
    <row r="48" spans="2:21" x14ac:dyDescent="0.25">
      <c r="F48" s="8"/>
      <c r="H48" s="21" t="s">
        <v>146</v>
      </c>
      <c r="I48" s="7"/>
      <c r="J48" s="11"/>
      <c r="K48" s="11"/>
      <c r="M48" s="4"/>
      <c r="N48" s="12"/>
      <c r="O48" s="12"/>
    </row>
    <row r="49" spans="3:21" x14ac:dyDescent="0.25">
      <c r="C49" s="8" t="s">
        <v>147</v>
      </c>
      <c r="H49" s="21" t="s">
        <v>148</v>
      </c>
      <c r="L49" s="17">
        <v>4.57</v>
      </c>
      <c r="M49" s="4"/>
    </row>
    <row r="50" spans="3:21" x14ac:dyDescent="0.25">
      <c r="H50" s="8" t="s">
        <v>149</v>
      </c>
      <c r="K50" s="19">
        <v>12.1</v>
      </c>
      <c r="L50" s="19">
        <v>12.1</v>
      </c>
      <c r="N50" s="8" t="s">
        <v>150</v>
      </c>
      <c r="O50" s="31" t="s">
        <v>151</v>
      </c>
      <c r="P50" s="16" t="s">
        <v>152</v>
      </c>
      <c r="Q50" t="s">
        <v>153</v>
      </c>
      <c r="S50" s="12" t="s">
        <v>154</v>
      </c>
      <c r="T50" s="12" t="s">
        <v>155</v>
      </c>
    </row>
    <row r="51" spans="3:21" x14ac:dyDescent="0.25">
      <c r="H51" s="8" t="s">
        <v>156</v>
      </c>
      <c r="I51" s="4"/>
      <c r="K51" s="19">
        <v>21</v>
      </c>
      <c r="L51" s="19">
        <v>21</v>
      </c>
      <c r="M51" s="4"/>
    </row>
    <row r="52" spans="3:21" x14ac:dyDescent="0.25">
      <c r="G52" s="4"/>
      <c r="H52" s="9" t="s">
        <v>157</v>
      </c>
      <c r="I52" s="10">
        <v>19</v>
      </c>
      <c r="J52" s="11"/>
      <c r="K52" s="11"/>
      <c r="M52" s="4"/>
      <c r="N52" s="12" t="s">
        <v>158</v>
      </c>
    </row>
    <row r="53" spans="3:21" x14ac:dyDescent="0.25">
      <c r="G53" s="4"/>
      <c r="H53" s="9" t="s">
        <v>159</v>
      </c>
      <c r="I53" s="10">
        <v>15</v>
      </c>
      <c r="J53" s="11"/>
      <c r="K53" s="11"/>
      <c r="M53" s="4"/>
      <c r="N53" s="12"/>
    </row>
    <row r="54" spans="3:21" x14ac:dyDescent="0.25">
      <c r="F54" t="s">
        <v>160</v>
      </c>
      <c r="G54" s="4"/>
      <c r="H54" s="9" t="s">
        <v>161</v>
      </c>
      <c r="I54" s="4">
        <v>1</v>
      </c>
      <c r="K54" s="19">
        <v>4</v>
      </c>
      <c r="L54" s="19">
        <v>4</v>
      </c>
      <c r="M54" s="4"/>
      <c r="N54" s="12"/>
    </row>
    <row r="55" spans="3:21" x14ac:dyDescent="0.25">
      <c r="G55" s="4"/>
      <c r="H55" s="9" t="s">
        <v>162</v>
      </c>
      <c r="I55" s="4">
        <v>7</v>
      </c>
      <c r="K55" s="19">
        <f>I55*0.29</f>
        <v>2.0299999999999998</v>
      </c>
      <c r="L55" s="19">
        <f>I55*0.29</f>
        <v>2.0299999999999998</v>
      </c>
      <c r="M55" s="4"/>
      <c r="N55" s="12"/>
      <c r="O55" t="s">
        <v>163</v>
      </c>
    </row>
    <row r="56" spans="3:21" x14ac:dyDescent="0.25">
      <c r="G56" s="4"/>
      <c r="H56" s="9" t="s">
        <v>164</v>
      </c>
      <c r="I56" s="4">
        <v>1</v>
      </c>
      <c r="K56" s="19">
        <v>0.21</v>
      </c>
      <c r="L56" s="19">
        <v>0.21</v>
      </c>
      <c r="M56" s="4"/>
      <c r="N56" s="12"/>
    </row>
    <row r="57" spans="3:21" x14ac:dyDescent="0.25">
      <c r="G57" s="4"/>
      <c r="H57" s="9" t="s">
        <v>165</v>
      </c>
      <c r="I57" s="4">
        <v>1</v>
      </c>
      <c r="K57" s="19">
        <v>0.46</v>
      </c>
      <c r="L57" s="19">
        <v>0.46</v>
      </c>
      <c r="M57" s="4"/>
      <c r="N57" s="12"/>
    </row>
    <row r="58" spans="3:21" x14ac:dyDescent="0.25">
      <c r="G58" s="4"/>
      <c r="H58" s="9" t="s">
        <v>166</v>
      </c>
      <c r="I58" s="4"/>
      <c r="K58" s="32">
        <v>1</v>
      </c>
      <c r="L58" s="32">
        <v>1</v>
      </c>
      <c r="M58" s="4"/>
      <c r="N58" s="12"/>
    </row>
    <row r="59" spans="3:21" x14ac:dyDescent="0.25">
      <c r="G59" s="4"/>
      <c r="H59" s="9" t="s">
        <v>167</v>
      </c>
      <c r="I59" s="4"/>
      <c r="K59" s="32">
        <v>6</v>
      </c>
      <c r="L59" s="32">
        <v>6</v>
      </c>
      <c r="M59" s="4"/>
      <c r="N59" s="12"/>
    </row>
    <row r="60" spans="3:21" x14ac:dyDescent="0.25">
      <c r="G60" s="4"/>
      <c r="H60" s="9" t="s">
        <v>168</v>
      </c>
      <c r="I60" s="4"/>
      <c r="K60"/>
      <c r="L60"/>
      <c r="M60" s="4"/>
      <c r="N60" s="12" t="s">
        <v>169</v>
      </c>
      <c r="P60" t="s">
        <v>170</v>
      </c>
      <c r="Q60" t="s">
        <v>171</v>
      </c>
      <c r="S60" t="s">
        <v>172</v>
      </c>
      <c r="U60" s="12" t="s">
        <v>173</v>
      </c>
    </row>
    <row r="61" spans="3:21" x14ac:dyDescent="0.25">
      <c r="C61" s="8" t="s">
        <v>174</v>
      </c>
      <c r="H61" s="5" t="s">
        <v>175</v>
      </c>
      <c r="I61" s="4"/>
      <c r="K61" s="19">
        <v>7.5</v>
      </c>
      <c r="L61" s="19">
        <v>7.5</v>
      </c>
      <c r="M61" s="4"/>
      <c r="N61" s="4"/>
    </row>
    <row r="62" spans="3:21" x14ac:dyDescent="0.25">
      <c r="H62" s="5" t="s">
        <v>176</v>
      </c>
      <c r="I62" s="4"/>
      <c r="K62" s="19">
        <v>20</v>
      </c>
      <c r="L62" s="19">
        <v>20</v>
      </c>
      <c r="M62" s="4"/>
      <c r="N62" s="4"/>
    </row>
    <row r="63" spans="3:21" x14ac:dyDescent="0.25">
      <c r="G63" s="4"/>
      <c r="H63" s="9" t="s">
        <v>177</v>
      </c>
      <c r="I63" s="11">
        <v>8.6300000000000008</v>
      </c>
      <c r="J63" s="11"/>
      <c r="K63" s="11"/>
      <c r="M63" s="4" t="s">
        <v>29</v>
      </c>
      <c r="N63" s="4" t="s">
        <v>178</v>
      </c>
      <c r="O63" s="4"/>
      <c r="P63">
        <v>1</v>
      </c>
      <c r="Q63" s="4" t="s">
        <v>16</v>
      </c>
      <c r="R63" s="4"/>
    </row>
    <row r="64" spans="3:21" x14ac:dyDescent="0.25">
      <c r="F64" s="4"/>
      <c r="G64" s="4"/>
      <c r="H64" s="9" t="s">
        <v>179</v>
      </c>
      <c r="I64" s="11">
        <v>12.2</v>
      </c>
      <c r="J64" s="11"/>
      <c r="K64" s="11"/>
      <c r="M64" s="4" t="s">
        <v>180</v>
      </c>
      <c r="N64" s="4" t="s">
        <v>55</v>
      </c>
      <c r="P64" t="s">
        <v>181</v>
      </c>
    </row>
    <row r="65" spans="2:20" x14ac:dyDescent="0.25">
      <c r="F65" s="4"/>
      <c r="G65" s="4"/>
      <c r="H65" s="9" t="s">
        <v>182</v>
      </c>
      <c r="I65" s="11">
        <v>16.600000000000001</v>
      </c>
      <c r="J65" s="11"/>
      <c r="K65" s="11"/>
      <c r="M65" s="4" t="s">
        <v>180</v>
      </c>
      <c r="N65" s="4"/>
    </row>
    <row r="66" spans="2:20" x14ac:dyDescent="0.25">
      <c r="F66" s="4"/>
      <c r="G66" s="4"/>
      <c r="H66" s="5" t="s">
        <v>183</v>
      </c>
      <c r="I66" s="4"/>
      <c r="K66" s="19">
        <v>3</v>
      </c>
      <c r="L66" s="19">
        <v>3</v>
      </c>
      <c r="M66" s="4"/>
      <c r="N66" s="4"/>
      <c r="O66" t="s">
        <v>184</v>
      </c>
      <c r="P66" t="s">
        <v>185</v>
      </c>
    </row>
    <row r="67" spans="2:20" x14ac:dyDescent="0.25">
      <c r="G67" s="4"/>
      <c r="H67" s="9" t="s">
        <v>186</v>
      </c>
      <c r="I67" s="10">
        <v>33.42</v>
      </c>
      <c r="J67" s="11"/>
      <c r="K67" s="11"/>
      <c r="M67" s="4"/>
      <c r="N67" s="4"/>
      <c r="P67" s="12" t="s">
        <v>187</v>
      </c>
    </row>
    <row r="68" spans="2:20" x14ac:dyDescent="0.25">
      <c r="G68" s="4"/>
      <c r="H68" s="9" t="s">
        <v>188</v>
      </c>
      <c r="I68" s="10">
        <v>30.08</v>
      </c>
      <c r="J68" s="11"/>
      <c r="K68" s="11"/>
      <c r="L68" s="11"/>
      <c r="M68" s="4"/>
      <c r="N68" s="4"/>
    </row>
    <row r="69" spans="2:20" x14ac:dyDescent="0.25">
      <c r="H69" s="9" t="s">
        <v>189</v>
      </c>
      <c r="I69" s="10">
        <v>3.34</v>
      </c>
      <c r="J69" s="11"/>
      <c r="K69" s="11"/>
      <c r="M69" s="4"/>
      <c r="N69" s="4"/>
      <c r="O69" t="s">
        <v>190</v>
      </c>
      <c r="P69" t="s">
        <v>191</v>
      </c>
    </row>
    <row r="70" spans="2:20" x14ac:dyDescent="0.25">
      <c r="I70" s="10"/>
      <c r="J70" s="11"/>
      <c r="K70" s="11"/>
      <c r="M70" s="4"/>
      <c r="N70" s="4"/>
      <c r="O70" t="s">
        <v>192</v>
      </c>
    </row>
    <row r="71" spans="2:20" x14ac:dyDescent="0.25">
      <c r="B71" s="13"/>
      <c r="H71" s="9" t="s">
        <v>193</v>
      </c>
      <c r="I71" s="4"/>
      <c r="J71" s="33">
        <v>12.85</v>
      </c>
      <c r="L71" s="33">
        <v>12.85</v>
      </c>
      <c r="M71" s="4" t="s">
        <v>194</v>
      </c>
      <c r="N71" s="4" t="s">
        <v>55</v>
      </c>
      <c r="O71" s="12" t="s">
        <v>195</v>
      </c>
      <c r="R71" t="s">
        <v>196</v>
      </c>
    </row>
    <row r="72" spans="2:20" x14ac:dyDescent="0.25">
      <c r="H72" s="9" t="s">
        <v>197</v>
      </c>
      <c r="I72" s="4"/>
      <c r="L72" s="4">
        <v>0.91</v>
      </c>
      <c r="M72" s="4"/>
      <c r="N72" s="4"/>
      <c r="O72" s="12"/>
    </row>
    <row r="73" spans="2:20" x14ac:dyDescent="0.25">
      <c r="H73" s="9" t="s">
        <v>198</v>
      </c>
      <c r="I73" s="4"/>
      <c r="K73" s="32">
        <v>2</v>
      </c>
      <c r="L73" s="32">
        <v>0.96</v>
      </c>
      <c r="M73" s="4"/>
      <c r="N73" s="4" t="s">
        <v>199</v>
      </c>
      <c r="O73" s="12" t="s">
        <v>200</v>
      </c>
    </row>
    <row r="74" spans="2:20" x14ac:dyDescent="0.25">
      <c r="H74" s="9" t="s">
        <v>201</v>
      </c>
      <c r="I74" s="4"/>
      <c r="L74" s="34">
        <v>2.16</v>
      </c>
      <c r="M74" s="4"/>
      <c r="N74" s="4" t="s">
        <v>55</v>
      </c>
      <c r="O74" s="12" t="s">
        <v>202</v>
      </c>
    </row>
    <row r="75" spans="2:20" x14ac:dyDescent="0.25">
      <c r="H75" s="9" t="s">
        <v>201</v>
      </c>
      <c r="I75" s="4"/>
      <c r="K75" s="32">
        <v>3.3</v>
      </c>
      <c r="L75" s="32">
        <v>3.3</v>
      </c>
      <c r="M75" s="4"/>
      <c r="N75" s="4" t="s">
        <v>199</v>
      </c>
      <c r="O75" s="35" t="s">
        <v>203</v>
      </c>
      <c r="Q75" s="12" t="s">
        <v>400</v>
      </c>
    </row>
    <row r="76" spans="2:20" x14ac:dyDescent="0.25">
      <c r="H76" s="9" t="s">
        <v>204</v>
      </c>
      <c r="I76" s="4"/>
      <c r="K76" s="17">
        <v>7</v>
      </c>
      <c r="L76" s="17">
        <v>7</v>
      </c>
      <c r="M76" s="4"/>
      <c r="N76" s="4" t="s">
        <v>205</v>
      </c>
      <c r="O76" s="12" t="s">
        <v>206</v>
      </c>
    </row>
    <row r="77" spans="2:20" x14ac:dyDescent="0.25">
      <c r="H77" s="5" t="s">
        <v>207</v>
      </c>
      <c r="I77" s="20" t="s">
        <v>208</v>
      </c>
      <c r="J77" s="7">
        <f>SUM(J2:J76)*1.21</f>
        <v>162.06171299999997</v>
      </c>
      <c r="K77" s="7">
        <f>SUM(K2:K76)*1.21</f>
        <v>109.1904</v>
      </c>
      <c r="L77" s="7">
        <f>SUM(L2:L72)*1.21</f>
        <v>427.42681300000004</v>
      </c>
      <c r="M77" s="4"/>
      <c r="N77" s="4"/>
      <c r="P77" t="s">
        <v>209</v>
      </c>
      <c r="S77" t="s">
        <v>210</v>
      </c>
    </row>
    <row r="78" spans="2:20" x14ac:dyDescent="0.25">
      <c r="H78" s="5"/>
      <c r="J78" s="36" t="s">
        <v>4</v>
      </c>
      <c r="K78" s="36" t="s">
        <v>5</v>
      </c>
      <c r="P78" s="8" t="s">
        <v>211</v>
      </c>
      <c r="Q78">
        <v>0.26900000000000002</v>
      </c>
      <c r="R78" t="s">
        <v>212</v>
      </c>
      <c r="S78">
        <v>40</v>
      </c>
      <c r="T78" t="s">
        <v>213</v>
      </c>
    </row>
    <row r="79" spans="2:20" x14ac:dyDescent="0.25">
      <c r="H79" s="5"/>
      <c r="P79" s="8" t="s">
        <v>214</v>
      </c>
      <c r="Q79">
        <v>0.02</v>
      </c>
      <c r="R79" t="s">
        <v>215</v>
      </c>
    </row>
    <row r="80" spans="2:20" x14ac:dyDescent="0.25">
      <c r="H80" s="5"/>
      <c r="P80" s="8" t="s">
        <v>216</v>
      </c>
      <c r="Q80">
        <v>1.4999999999999999E-2</v>
      </c>
      <c r="R80" t="s">
        <v>215</v>
      </c>
    </row>
    <row r="81" spans="2:22" x14ac:dyDescent="0.25">
      <c r="P81" s="8" t="s">
        <v>217</v>
      </c>
      <c r="Q81">
        <v>0.04</v>
      </c>
      <c r="R81" t="s">
        <v>215</v>
      </c>
      <c r="U81" s="16" t="s">
        <v>218</v>
      </c>
      <c r="V81" t="s">
        <v>219</v>
      </c>
    </row>
    <row r="82" spans="2:22" x14ac:dyDescent="0.25">
      <c r="P82" s="8" t="s">
        <v>220</v>
      </c>
      <c r="Q82">
        <f>Q78/Q79 * (Q80/Q81)</f>
        <v>5.0437500000000002</v>
      </c>
      <c r="R82" t="s">
        <v>221</v>
      </c>
      <c r="S82">
        <f>S78*2 * PI()*Q79 * (Q81/Q80) / 60</f>
        <v>0.22340214425527419</v>
      </c>
      <c r="T82" t="s">
        <v>222</v>
      </c>
      <c r="U82" t="s">
        <v>223</v>
      </c>
    </row>
    <row r="83" spans="2:22" x14ac:dyDescent="0.25">
      <c r="P83" s="8"/>
      <c r="U83" t="s">
        <v>224</v>
      </c>
    </row>
    <row r="84" spans="2:22" x14ac:dyDescent="0.25">
      <c r="P84" s="8"/>
      <c r="U84" t="s">
        <v>225</v>
      </c>
    </row>
    <row r="86" spans="2:22" x14ac:dyDescent="0.25">
      <c r="F86" s="12" t="s">
        <v>226</v>
      </c>
    </row>
    <row r="87" spans="2:22" x14ac:dyDescent="0.25">
      <c r="F87" s="12" t="s">
        <v>227</v>
      </c>
    </row>
    <row r="88" spans="2:22" x14ac:dyDescent="0.25">
      <c r="C88"/>
      <c r="F88" s="12" t="s">
        <v>228</v>
      </c>
    </row>
    <row r="89" spans="2:22" x14ac:dyDescent="0.25">
      <c r="C89"/>
      <c r="F89" s="73"/>
      <c r="G89" s="73"/>
      <c r="H89" s="73"/>
      <c r="I89" s="73"/>
      <c r="J89" s="73"/>
    </row>
    <row r="90" spans="2:22" x14ac:dyDescent="0.25">
      <c r="B90" s="37"/>
      <c r="C90" s="38"/>
      <c r="G90" s="39"/>
      <c r="H90"/>
    </row>
    <row r="91" spans="2:22" x14ac:dyDescent="0.25">
      <c r="B91" s="37"/>
      <c r="C91" s="38"/>
      <c r="G91" s="8"/>
      <c r="H91"/>
      <c r="N91" s="12" t="s">
        <v>229</v>
      </c>
    </row>
    <row r="92" spans="2:22" x14ac:dyDescent="0.25">
      <c r="B92" s="37"/>
      <c r="C92" s="38"/>
      <c r="H92"/>
      <c r="N92" s="12" t="s">
        <v>230</v>
      </c>
    </row>
    <row r="93" spans="2:22" x14ac:dyDescent="0.25">
      <c r="B93" s="37"/>
      <c r="C93" s="38"/>
      <c r="H93"/>
    </row>
    <row r="94" spans="2:22" x14ac:dyDescent="0.25">
      <c r="B94" s="37"/>
      <c r="C94" s="38"/>
      <c r="H94"/>
      <c r="N94" s="12" t="s">
        <v>231</v>
      </c>
    </row>
    <row r="96" spans="2:22" s="33" customFormat="1" x14ac:dyDescent="0.25">
      <c r="C96" s="40"/>
      <c r="E96" s="33" t="s">
        <v>63</v>
      </c>
      <c r="H96" s="40"/>
      <c r="J96" s="41"/>
      <c r="K96" s="41"/>
      <c r="L96" s="32"/>
    </row>
    <row r="97" spans="5:19" x14ac:dyDescent="0.25">
      <c r="E97" s="12" t="s">
        <v>232</v>
      </c>
      <c r="J97" s="6" t="s">
        <v>233</v>
      </c>
      <c r="L97" s="7" t="s">
        <v>234</v>
      </c>
    </row>
    <row r="99" spans="5:19" x14ac:dyDescent="0.25">
      <c r="E99" t="s">
        <v>235</v>
      </c>
    </row>
    <row r="100" spans="5:19" x14ac:dyDescent="0.25">
      <c r="F100" s="12" t="s">
        <v>236</v>
      </c>
    </row>
    <row r="101" spans="5:19" x14ac:dyDescent="0.25">
      <c r="F101" s="12" t="s">
        <v>237</v>
      </c>
    </row>
    <row r="104" spans="5:19" x14ac:dyDescent="0.25">
      <c r="E104" t="s">
        <v>238</v>
      </c>
    </row>
    <row r="105" spans="5:19" x14ac:dyDescent="0.25">
      <c r="E105" t="s">
        <v>168</v>
      </c>
      <c r="G105" t="s">
        <v>239</v>
      </c>
    </row>
    <row r="106" spans="5:19" x14ac:dyDescent="0.25">
      <c r="E106" t="s">
        <v>240</v>
      </c>
      <c r="G106" s="12" t="s">
        <v>241</v>
      </c>
      <c r="I106" t="s">
        <v>242</v>
      </c>
      <c r="M106" s="42">
        <v>24</v>
      </c>
    </row>
    <row r="107" spans="5:19" x14ac:dyDescent="0.25">
      <c r="G107" s="12" t="s">
        <v>243</v>
      </c>
      <c r="I107" t="s">
        <v>244</v>
      </c>
      <c r="O107" s="12" t="s">
        <v>245</v>
      </c>
    </row>
    <row r="109" spans="5:19" x14ac:dyDescent="0.25">
      <c r="F109" s="43" t="s">
        <v>246</v>
      </c>
      <c r="H109" s="8" t="s">
        <v>247</v>
      </c>
      <c r="I109" t="s">
        <v>248</v>
      </c>
      <c r="J109" s="44" t="s">
        <v>249</v>
      </c>
      <c r="Q109">
        <v>33.200000000000003</v>
      </c>
      <c r="S109" t="s">
        <v>250</v>
      </c>
    </row>
    <row r="110" spans="5:19" x14ac:dyDescent="0.25">
      <c r="H110" s="8" t="s">
        <v>251</v>
      </c>
      <c r="I110" t="s">
        <v>248</v>
      </c>
      <c r="J110" s="44" t="s">
        <v>252</v>
      </c>
      <c r="Q110" s="42">
        <v>41</v>
      </c>
      <c r="R110" s="12" t="s">
        <v>253</v>
      </c>
      <c r="S110" t="s">
        <v>254</v>
      </c>
    </row>
    <row r="111" spans="5:19" x14ac:dyDescent="0.25">
      <c r="H111" s="8" t="s">
        <v>255</v>
      </c>
      <c r="I111" t="s">
        <v>256</v>
      </c>
      <c r="J111" s="6">
        <v>45</v>
      </c>
      <c r="L111" s="45" t="s">
        <v>257</v>
      </c>
    </row>
    <row r="113" spans="1:19" x14ac:dyDescent="0.25">
      <c r="F113" t="s">
        <v>258</v>
      </c>
      <c r="H113" s="21" t="s">
        <v>259</v>
      </c>
      <c r="J113" s="6" t="s">
        <v>260</v>
      </c>
      <c r="K113" s="46" t="s">
        <v>261</v>
      </c>
      <c r="L113" s="42">
        <v>31</v>
      </c>
    </row>
    <row r="114" spans="1:19" x14ac:dyDescent="0.25">
      <c r="H114" s="21" t="s">
        <v>262</v>
      </c>
      <c r="J114" s="47" t="s">
        <v>263</v>
      </c>
      <c r="R114" s="12" t="s">
        <v>264</v>
      </c>
    </row>
    <row r="115" spans="1:19" x14ac:dyDescent="0.25">
      <c r="H115" s="21" t="s">
        <v>265</v>
      </c>
      <c r="J115" s="42">
        <v>15</v>
      </c>
      <c r="K115"/>
      <c r="L115"/>
    </row>
    <row r="116" spans="1:19" x14ac:dyDescent="0.25">
      <c r="H116" s="48" t="s">
        <v>266</v>
      </c>
      <c r="I116" s="12"/>
      <c r="J116" s="49">
        <v>15</v>
      </c>
      <c r="K116"/>
      <c r="L116" t="s">
        <v>267</v>
      </c>
    </row>
    <row r="117" spans="1:19" x14ac:dyDescent="0.25">
      <c r="H117" s="21" t="s">
        <v>268</v>
      </c>
      <c r="I117" s="12"/>
      <c r="J117" s="50">
        <v>23</v>
      </c>
      <c r="K117"/>
      <c r="L117"/>
    </row>
    <row r="118" spans="1:19" x14ac:dyDescent="0.25">
      <c r="H118" s="21" t="s">
        <v>269</v>
      </c>
      <c r="J118" s="42">
        <v>25</v>
      </c>
      <c r="K118"/>
      <c r="L118"/>
    </row>
    <row r="119" spans="1:19" x14ac:dyDescent="0.25">
      <c r="H119" s="51" t="s">
        <v>270</v>
      </c>
      <c r="J119" s="42">
        <v>7</v>
      </c>
      <c r="K119"/>
      <c r="L119" s="52"/>
      <c r="N119" s="12" t="s">
        <v>271</v>
      </c>
    </row>
    <row r="120" spans="1:19" x14ac:dyDescent="0.25">
      <c r="H120" s="48" t="s">
        <v>272</v>
      </c>
      <c r="J120" s="42">
        <v>9</v>
      </c>
      <c r="K120"/>
      <c r="L120"/>
    </row>
    <row r="121" spans="1:19" x14ac:dyDescent="0.25">
      <c r="G121" t="s">
        <v>273</v>
      </c>
      <c r="I121" s="12" t="s">
        <v>274</v>
      </c>
    </row>
    <row r="123" spans="1:19" x14ac:dyDescent="0.25">
      <c r="E123" s="16" t="s">
        <v>350</v>
      </c>
    </row>
    <row r="124" spans="1:19" x14ac:dyDescent="0.25">
      <c r="B124" s="6" t="s">
        <v>359</v>
      </c>
      <c r="F124" t="s">
        <v>275</v>
      </c>
      <c r="L124" s="7" t="s">
        <v>348</v>
      </c>
      <c r="M124" t="s">
        <v>276</v>
      </c>
      <c r="N124" t="s">
        <v>277</v>
      </c>
      <c r="O124" t="s">
        <v>349</v>
      </c>
      <c r="P124" t="s">
        <v>386</v>
      </c>
    </row>
    <row r="125" spans="1:19" x14ac:dyDescent="0.25">
      <c r="E125" s="63"/>
      <c r="G125" s="12" t="s">
        <v>366</v>
      </c>
      <c r="L125" s="58"/>
      <c r="N125" s="57"/>
      <c r="O125" s="60"/>
      <c r="R125" s="12" t="s">
        <v>334</v>
      </c>
      <c r="S125" s="12" t="s">
        <v>365</v>
      </c>
    </row>
    <row r="126" spans="1:19" x14ac:dyDescent="0.25">
      <c r="B126" t="s">
        <v>360</v>
      </c>
      <c r="E126" s="72" t="s">
        <v>390</v>
      </c>
      <c r="G126" t="s">
        <v>332</v>
      </c>
      <c r="L126" s="58">
        <v>3</v>
      </c>
      <c r="N126" s="42">
        <v>6</v>
      </c>
      <c r="O126" s="60">
        <f t="shared" ref="O126:O147" si="0">N126*L126</f>
        <v>18</v>
      </c>
      <c r="P126" s="13">
        <v>25</v>
      </c>
      <c r="Q126" s="8" t="s">
        <v>354</v>
      </c>
      <c r="R126" t="s">
        <v>333</v>
      </c>
    </row>
    <row r="127" spans="1:19" x14ac:dyDescent="0.25">
      <c r="A127">
        <v>1</v>
      </c>
      <c r="B127" t="s">
        <v>55</v>
      </c>
      <c r="E127" s="72"/>
      <c r="G127" s="12" t="s">
        <v>278</v>
      </c>
      <c r="H127" s="8" t="s">
        <v>351</v>
      </c>
      <c r="L127" s="58">
        <v>1</v>
      </c>
      <c r="M127">
        <v>36.04</v>
      </c>
      <c r="N127" s="57">
        <f t="shared" ref="N127" si="1">M127*1.21</f>
        <v>43.608399999999996</v>
      </c>
      <c r="O127" s="60">
        <f>N127*L127</f>
        <v>43.608399999999996</v>
      </c>
      <c r="P127" s="13">
        <v>45</v>
      </c>
      <c r="Q127" s="53" t="s">
        <v>279</v>
      </c>
    </row>
    <row r="128" spans="1:19" x14ac:dyDescent="0.25">
      <c r="B128" t="s">
        <v>93</v>
      </c>
      <c r="E128" s="72" t="s">
        <v>390</v>
      </c>
      <c r="G128" s="12" t="s">
        <v>352</v>
      </c>
      <c r="H128" s="53" t="s">
        <v>353</v>
      </c>
      <c r="L128" s="58">
        <v>1</v>
      </c>
      <c r="M128">
        <v>41.31</v>
      </c>
      <c r="N128" s="57">
        <f t="shared" ref="N128:N134" si="2">M128*1.21</f>
        <v>49.985100000000003</v>
      </c>
      <c r="O128" s="60">
        <f t="shared" ref="O128:O129" si="3">N128*L128</f>
        <v>49.985100000000003</v>
      </c>
      <c r="P128" s="13">
        <v>55</v>
      </c>
      <c r="Q128" t="s">
        <v>363</v>
      </c>
      <c r="S128" t="s">
        <v>391</v>
      </c>
    </row>
    <row r="129" spans="1:31" x14ac:dyDescent="0.25">
      <c r="B129" t="s">
        <v>93</v>
      </c>
      <c r="E129" s="72" t="s">
        <v>390</v>
      </c>
      <c r="G129" s="12" t="s">
        <v>355</v>
      </c>
      <c r="H129" s="53"/>
      <c r="L129" s="58">
        <v>1</v>
      </c>
      <c r="M129">
        <v>31.56</v>
      </c>
      <c r="N129" s="57">
        <f t="shared" si="2"/>
        <v>38.187599999999996</v>
      </c>
      <c r="O129" s="60">
        <f t="shared" si="3"/>
        <v>38.187599999999996</v>
      </c>
      <c r="P129" s="13">
        <v>40</v>
      </c>
      <c r="Q129" t="s">
        <v>364</v>
      </c>
    </row>
    <row r="130" spans="1:31" x14ac:dyDescent="0.25">
      <c r="A130">
        <v>2</v>
      </c>
      <c r="B130" t="s">
        <v>55</v>
      </c>
      <c r="E130" s="13"/>
      <c r="G130" s="61" t="s">
        <v>125</v>
      </c>
      <c r="H130" s="4"/>
      <c r="I130" s="6"/>
      <c r="L130" s="58">
        <v>1</v>
      </c>
      <c r="M130">
        <v>12.75</v>
      </c>
      <c r="N130" s="57">
        <f t="shared" si="2"/>
        <v>15.4275</v>
      </c>
      <c r="O130" s="60">
        <f t="shared" si="0"/>
        <v>15.4275</v>
      </c>
      <c r="P130" s="13">
        <v>20</v>
      </c>
      <c r="R130" t="s">
        <v>127</v>
      </c>
    </row>
    <row r="131" spans="1:31" x14ac:dyDescent="0.25">
      <c r="A131">
        <v>3</v>
      </c>
      <c r="B131" t="s">
        <v>55</v>
      </c>
      <c r="E131" s="72"/>
      <c r="G131" t="s">
        <v>280</v>
      </c>
      <c r="L131" s="58">
        <v>1</v>
      </c>
      <c r="M131">
        <v>38.89</v>
      </c>
      <c r="N131" s="57">
        <f t="shared" si="2"/>
        <v>47.056899999999999</v>
      </c>
      <c r="O131" s="60">
        <f t="shared" si="0"/>
        <v>47.056899999999999</v>
      </c>
      <c r="P131" s="13">
        <v>50</v>
      </c>
    </row>
    <row r="132" spans="1:31" x14ac:dyDescent="0.25">
      <c r="B132" t="s">
        <v>389</v>
      </c>
      <c r="E132" s="72" t="s">
        <v>390</v>
      </c>
      <c r="G132" s="9" t="s">
        <v>32</v>
      </c>
      <c r="L132" s="58">
        <v>2</v>
      </c>
      <c r="N132" s="57">
        <v>7</v>
      </c>
      <c r="O132" s="60">
        <f t="shared" si="0"/>
        <v>14</v>
      </c>
      <c r="P132" s="13">
        <v>15</v>
      </c>
    </row>
    <row r="133" spans="1:31" x14ac:dyDescent="0.25">
      <c r="A133">
        <v>4</v>
      </c>
      <c r="B133" t="s">
        <v>55</v>
      </c>
      <c r="E133" s="72"/>
      <c r="G133" t="s">
        <v>281</v>
      </c>
      <c r="L133" s="58">
        <v>1</v>
      </c>
      <c r="M133">
        <v>5.22</v>
      </c>
      <c r="N133" s="57">
        <f t="shared" si="2"/>
        <v>6.3161999999999994</v>
      </c>
      <c r="O133" s="60">
        <f>N133*L133</f>
        <v>6.3161999999999994</v>
      </c>
      <c r="P133" s="13">
        <v>10</v>
      </c>
    </row>
    <row r="134" spans="1:31" x14ac:dyDescent="0.25">
      <c r="A134">
        <v>5</v>
      </c>
      <c r="B134" t="s">
        <v>55</v>
      </c>
      <c r="E134" s="72"/>
      <c r="H134" s="12" t="s">
        <v>356</v>
      </c>
      <c r="L134" s="58">
        <v>1</v>
      </c>
      <c r="M134">
        <v>34.770000000000003</v>
      </c>
      <c r="N134" s="57">
        <f t="shared" si="2"/>
        <v>42.0717</v>
      </c>
      <c r="O134" s="60">
        <f t="shared" si="0"/>
        <v>42.0717</v>
      </c>
      <c r="P134" s="13">
        <v>45</v>
      </c>
      <c r="Q134" t="s">
        <v>358</v>
      </c>
      <c r="Z134" t="s">
        <v>284</v>
      </c>
      <c r="AA134" t="s">
        <v>285</v>
      </c>
      <c r="AB134" t="s">
        <v>282</v>
      </c>
      <c r="AC134" t="s">
        <v>283</v>
      </c>
      <c r="AD134" s="12" t="s">
        <v>55</v>
      </c>
      <c r="AE134" t="s">
        <v>357</v>
      </c>
    </row>
    <row r="135" spans="1:31" x14ac:dyDescent="0.25">
      <c r="A135">
        <v>6</v>
      </c>
      <c r="B135" t="s">
        <v>55</v>
      </c>
      <c r="E135" s="72"/>
      <c r="H135" s="12" t="s">
        <v>286</v>
      </c>
      <c r="L135" s="58">
        <v>8</v>
      </c>
      <c r="M135" s="57">
        <v>1.69</v>
      </c>
      <c r="N135" s="57">
        <f t="shared" ref="N135:N139" si="4">M135*1.21</f>
        <v>2.0448999999999997</v>
      </c>
      <c r="O135" s="60">
        <f t="shared" si="0"/>
        <v>16.359199999999998</v>
      </c>
      <c r="P135" s="13">
        <v>20</v>
      </c>
      <c r="Q135" t="s">
        <v>287</v>
      </c>
      <c r="T135" t="s">
        <v>288</v>
      </c>
      <c r="V135" t="s">
        <v>289</v>
      </c>
      <c r="Z135" t="s">
        <v>335</v>
      </c>
    </row>
    <row r="136" spans="1:31" x14ac:dyDescent="0.25">
      <c r="A136">
        <v>7</v>
      </c>
      <c r="B136" t="s">
        <v>55</v>
      </c>
      <c r="E136" s="72"/>
      <c r="H136" s="12" t="s">
        <v>340</v>
      </c>
      <c r="L136" s="58">
        <v>7</v>
      </c>
      <c r="M136" s="57">
        <v>3.29</v>
      </c>
      <c r="N136" s="57">
        <f t="shared" si="4"/>
        <v>3.9809000000000001</v>
      </c>
      <c r="O136" s="60">
        <f t="shared" si="0"/>
        <v>27.866300000000003</v>
      </c>
      <c r="P136" s="13">
        <v>30</v>
      </c>
      <c r="Q136" t="s">
        <v>290</v>
      </c>
    </row>
    <row r="137" spans="1:31" x14ac:dyDescent="0.25">
      <c r="A137">
        <v>8</v>
      </c>
      <c r="B137" t="s">
        <v>55</v>
      </c>
      <c r="E137" s="72"/>
      <c r="H137" s="12" t="s">
        <v>338</v>
      </c>
      <c r="L137" s="58">
        <v>7</v>
      </c>
      <c r="M137" s="57">
        <v>1.1599999999999999</v>
      </c>
      <c r="N137" s="57">
        <f t="shared" si="4"/>
        <v>1.4036</v>
      </c>
      <c r="O137" s="60">
        <f t="shared" si="0"/>
        <v>9.8251999999999988</v>
      </c>
      <c r="P137" s="13">
        <v>20</v>
      </c>
      <c r="Q137" t="s">
        <v>339</v>
      </c>
    </row>
    <row r="138" spans="1:31" x14ac:dyDescent="0.25">
      <c r="A138">
        <v>9</v>
      </c>
      <c r="B138" t="s">
        <v>55</v>
      </c>
      <c r="E138" s="72"/>
      <c r="H138" s="12" t="s">
        <v>341</v>
      </c>
      <c r="L138" s="58">
        <v>2</v>
      </c>
      <c r="M138" s="57">
        <v>2.0099999999999998</v>
      </c>
      <c r="N138" s="57">
        <f t="shared" si="4"/>
        <v>2.4320999999999997</v>
      </c>
      <c r="O138" s="60">
        <f t="shared" si="0"/>
        <v>4.8641999999999994</v>
      </c>
      <c r="P138" s="13">
        <v>5</v>
      </c>
      <c r="Q138" t="s">
        <v>373</v>
      </c>
      <c r="Z138" s="54" t="s">
        <v>296</v>
      </c>
      <c r="AA138" s="24"/>
      <c r="AB138" s="24" t="s">
        <v>221</v>
      </c>
      <c r="AC138" s="24">
        <v>7.95</v>
      </c>
      <c r="AD138" s="24" t="s">
        <v>297</v>
      </c>
    </row>
    <row r="139" spans="1:31" x14ac:dyDescent="0.25">
      <c r="A139">
        <v>10</v>
      </c>
      <c r="B139" t="s">
        <v>55</v>
      </c>
      <c r="D139" s="12" t="s">
        <v>377</v>
      </c>
      <c r="E139" s="72"/>
      <c r="H139" s="12" t="s">
        <v>375</v>
      </c>
      <c r="L139" s="58">
        <v>1</v>
      </c>
      <c r="M139" s="57">
        <v>48.27</v>
      </c>
      <c r="N139" s="57">
        <f t="shared" si="4"/>
        <v>58.406700000000001</v>
      </c>
      <c r="O139" s="60">
        <f t="shared" si="0"/>
        <v>58.406700000000001</v>
      </c>
      <c r="P139" s="13">
        <v>60</v>
      </c>
      <c r="Q139" t="s">
        <v>376</v>
      </c>
      <c r="W139" s="12" t="s">
        <v>392</v>
      </c>
      <c r="Z139" s="54"/>
      <c r="AA139" s="24"/>
      <c r="AB139" s="24"/>
      <c r="AC139" s="24"/>
      <c r="AD139" s="24"/>
    </row>
    <row r="140" spans="1:31" x14ac:dyDescent="0.25">
      <c r="A140">
        <v>11</v>
      </c>
      <c r="B140" t="s">
        <v>55</v>
      </c>
      <c r="D140" s="12"/>
      <c r="E140" s="72"/>
      <c r="H140" s="12" t="s">
        <v>379</v>
      </c>
      <c r="L140" s="58">
        <v>4</v>
      </c>
      <c r="M140" s="57">
        <v>0.53</v>
      </c>
      <c r="N140" s="57">
        <f t="shared" ref="N140:N141" si="5">M140*1.21</f>
        <v>0.64129999999999998</v>
      </c>
      <c r="O140" s="60">
        <f t="shared" ref="O140:O141" si="6">N140*L140</f>
        <v>2.5651999999999999</v>
      </c>
      <c r="P140" s="13">
        <v>5</v>
      </c>
      <c r="Z140" s="54"/>
      <c r="AA140" s="24"/>
      <c r="AB140" s="24"/>
      <c r="AC140" s="24"/>
      <c r="AD140" s="24"/>
    </row>
    <row r="141" spans="1:31" x14ac:dyDescent="0.25">
      <c r="A141">
        <v>12</v>
      </c>
      <c r="B141" t="s">
        <v>55</v>
      </c>
      <c r="D141" s="12"/>
      <c r="E141" s="72"/>
      <c r="H141" s="12" t="s">
        <v>380</v>
      </c>
      <c r="L141" s="58">
        <v>4</v>
      </c>
      <c r="M141" s="57">
        <v>0.53</v>
      </c>
      <c r="N141" s="57">
        <f t="shared" si="5"/>
        <v>0.64129999999999998</v>
      </c>
      <c r="O141" s="60">
        <f t="shared" si="6"/>
        <v>2.5651999999999999</v>
      </c>
      <c r="P141" s="13">
        <v>5</v>
      </c>
      <c r="Z141" s="54"/>
      <c r="AA141" s="24"/>
      <c r="AB141" s="24"/>
      <c r="AC141" s="24"/>
      <c r="AD141" s="24"/>
    </row>
    <row r="142" spans="1:31" x14ac:dyDescent="0.25">
      <c r="B142" t="s">
        <v>241</v>
      </c>
      <c r="D142" s="12" t="s">
        <v>377</v>
      </c>
      <c r="E142" s="72" t="s">
        <v>390</v>
      </c>
      <c r="H142" s="70" t="s">
        <v>382</v>
      </c>
      <c r="L142" s="58">
        <v>1</v>
      </c>
      <c r="M142" s="57">
        <v>34.58</v>
      </c>
      <c r="N142" s="62">
        <f t="shared" ref="N142:N148" si="7">M142*1.21</f>
        <v>41.841799999999999</v>
      </c>
      <c r="O142" s="60">
        <f t="shared" ref="O142:O144" si="8">N142*L142</f>
        <v>41.841799999999999</v>
      </c>
      <c r="P142" s="13">
        <v>45</v>
      </c>
      <c r="Q142" s="12" t="s">
        <v>383</v>
      </c>
      <c r="S142" s="12" t="s">
        <v>393</v>
      </c>
      <c r="Z142" s="54"/>
      <c r="AA142" s="24"/>
      <c r="AB142" s="24"/>
      <c r="AC142" s="24"/>
      <c r="AD142" s="24"/>
    </row>
    <row r="143" spans="1:31" x14ac:dyDescent="0.25">
      <c r="A143">
        <v>13</v>
      </c>
      <c r="B143" t="s">
        <v>55</v>
      </c>
      <c r="D143" s="12"/>
      <c r="E143" s="72"/>
      <c r="H143" s="12" t="s">
        <v>394</v>
      </c>
      <c r="K143" s="6" t="s">
        <v>397</v>
      </c>
      <c r="L143" s="58">
        <v>1</v>
      </c>
      <c r="M143" s="57">
        <v>1.77</v>
      </c>
      <c r="N143" s="57">
        <f t="shared" si="7"/>
        <v>2.1417000000000002</v>
      </c>
      <c r="O143" s="60">
        <f t="shared" si="8"/>
        <v>2.1417000000000002</v>
      </c>
      <c r="P143" s="13"/>
      <c r="Q143" t="s">
        <v>395</v>
      </c>
      <c r="Z143" s="54"/>
      <c r="AA143" s="24"/>
      <c r="AB143" s="24"/>
      <c r="AC143" s="24"/>
      <c r="AD143" s="24"/>
    </row>
    <row r="144" spans="1:31" x14ac:dyDescent="0.25">
      <c r="A144">
        <v>14</v>
      </c>
      <c r="B144" t="s">
        <v>55</v>
      </c>
      <c r="D144" s="12"/>
      <c r="E144" s="72"/>
      <c r="H144" s="12" t="s">
        <v>394</v>
      </c>
      <c r="K144" s="6" t="s">
        <v>139</v>
      </c>
      <c r="L144" s="58">
        <v>2</v>
      </c>
      <c r="M144" s="57">
        <v>1.6</v>
      </c>
      <c r="N144" s="57">
        <f t="shared" si="7"/>
        <v>1.9359999999999999</v>
      </c>
      <c r="O144" s="60">
        <f t="shared" si="8"/>
        <v>3.8719999999999999</v>
      </c>
      <c r="P144" s="13"/>
      <c r="Q144" t="s">
        <v>396</v>
      </c>
      <c r="Z144" s="54"/>
      <c r="AA144" s="24"/>
      <c r="AB144" s="24"/>
      <c r="AC144" s="24"/>
      <c r="AD144" s="24"/>
    </row>
    <row r="145" spans="1:31" x14ac:dyDescent="0.25">
      <c r="A145">
        <v>15</v>
      </c>
      <c r="B145" t="s">
        <v>55</v>
      </c>
      <c r="D145" s="46" t="s">
        <v>337</v>
      </c>
      <c r="E145" s="72"/>
      <c r="G145" s="12" t="s">
        <v>336</v>
      </c>
      <c r="L145" s="58">
        <v>1</v>
      </c>
      <c r="M145" s="56">
        <v>78.7</v>
      </c>
      <c r="N145" s="57">
        <f t="shared" si="7"/>
        <v>95.227000000000004</v>
      </c>
      <c r="O145" s="60">
        <f t="shared" si="0"/>
        <v>95.227000000000004</v>
      </c>
      <c r="P145" s="13">
        <v>100</v>
      </c>
      <c r="Q145" s="44" t="s">
        <v>385</v>
      </c>
      <c r="X145" t="s">
        <v>221</v>
      </c>
      <c r="Z145" s="12" t="s">
        <v>300</v>
      </c>
      <c r="AB145" t="s">
        <v>301</v>
      </c>
      <c r="AC145">
        <v>3.17</v>
      </c>
    </row>
    <row r="146" spans="1:31" x14ac:dyDescent="0.25">
      <c r="A146">
        <v>16</v>
      </c>
      <c r="B146" t="s">
        <v>55</v>
      </c>
      <c r="E146" s="72"/>
      <c r="G146" s="12" t="s">
        <v>344</v>
      </c>
      <c r="L146" s="58">
        <v>1</v>
      </c>
      <c r="M146" s="57">
        <v>8.5399999999999991</v>
      </c>
      <c r="N146" s="57">
        <f t="shared" si="7"/>
        <v>10.333399999999999</v>
      </c>
      <c r="O146" s="60">
        <f t="shared" si="0"/>
        <v>10.333399999999999</v>
      </c>
      <c r="P146" s="13">
        <v>15</v>
      </c>
      <c r="Q146" t="s">
        <v>345</v>
      </c>
      <c r="Z146" t="s">
        <v>304</v>
      </c>
      <c r="AC146" t="s">
        <v>305</v>
      </c>
      <c r="AD146" t="s">
        <v>306</v>
      </c>
      <c r="AE146" s="24" t="s">
        <v>297</v>
      </c>
    </row>
    <row r="147" spans="1:31" x14ac:dyDescent="0.25">
      <c r="A147">
        <v>17</v>
      </c>
      <c r="E147" s="72"/>
      <c r="G147" s="12" t="s">
        <v>398</v>
      </c>
      <c r="L147" s="58">
        <v>1</v>
      </c>
      <c r="M147" s="57">
        <v>12.55</v>
      </c>
      <c r="N147" s="57">
        <f t="shared" si="7"/>
        <v>15.185500000000001</v>
      </c>
      <c r="O147" s="60">
        <f t="shared" si="0"/>
        <v>15.185500000000001</v>
      </c>
      <c r="P147" s="13">
        <v>20</v>
      </c>
      <c r="Q147" t="s">
        <v>399</v>
      </c>
      <c r="AE147" s="24"/>
    </row>
    <row r="148" spans="1:31" x14ac:dyDescent="0.25">
      <c r="A148">
        <v>18</v>
      </c>
      <c r="B148" t="s">
        <v>55</v>
      </c>
      <c r="E148" s="72"/>
      <c r="G148" s="12" t="s">
        <v>346</v>
      </c>
      <c r="L148" s="58">
        <v>6</v>
      </c>
      <c r="M148" s="57">
        <v>0.43</v>
      </c>
      <c r="N148" s="57">
        <f t="shared" si="7"/>
        <v>0.52029999999999998</v>
      </c>
      <c r="O148" s="60">
        <f>N148*L148</f>
        <v>3.1217999999999999</v>
      </c>
      <c r="P148" s="13">
        <v>5</v>
      </c>
      <c r="Q148" t="s">
        <v>347</v>
      </c>
      <c r="Z148" t="s">
        <v>309</v>
      </c>
      <c r="AD148" s="24" t="s">
        <v>297</v>
      </c>
    </row>
    <row r="149" spans="1:31" x14ac:dyDescent="0.25">
      <c r="B149" t="s">
        <v>361</v>
      </c>
      <c r="E149" s="72" t="s">
        <v>390</v>
      </c>
      <c r="G149" s="61" t="s">
        <v>381</v>
      </c>
      <c r="H149" s="21"/>
      <c r="L149" s="58">
        <v>1</v>
      </c>
      <c r="M149" t="s">
        <v>342</v>
      </c>
      <c r="N149" s="57"/>
      <c r="O149" s="60">
        <v>161</v>
      </c>
      <c r="P149" s="13">
        <v>170</v>
      </c>
      <c r="R149" t="s">
        <v>343</v>
      </c>
      <c r="W149" t="s">
        <v>362</v>
      </c>
    </row>
    <row r="150" spans="1:31" x14ac:dyDescent="0.25">
      <c r="F150" s="66"/>
      <c r="G150" s="67" t="s">
        <v>368</v>
      </c>
      <c r="H150" s="21"/>
      <c r="L150" s="58">
        <v>1</v>
      </c>
      <c r="M150" s="57">
        <v>2.8</v>
      </c>
      <c r="N150" s="57">
        <f t="shared" ref="N150:N151" si="9">M150*1.21</f>
        <v>3.3879999999999999</v>
      </c>
      <c r="O150" s="60">
        <f t="shared" ref="O150:O151" si="10">N150*L150</f>
        <v>3.3879999999999999</v>
      </c>
      <c r="R150" s="12" t="s">
        <v>367</v>
      </c>
    </row>
    <row r="151" spans="1:31" x14ac:dyDescent="0.25">
      <c r="A151">
        <v>19</v>
      </c>
      <c r="B151" t="s">
        <v>55</v>
      </c>
      <c r="E151" s="72"/>
      <c r="G151" s="61" t="s">
        <v>369</v>
      </c>
      <c r="H151" s="21"/>
      <c r="L151" s="58">
        <v>1</v>
      </c>
      <c r="M151">
        <v>2.36</v>
      </c>
      <c r="N151" s="57">
        <f t="shared" si="9"/>
        <v>2.8555999999999999</v>
      </c>
      <c r="O151" s="60">
        <f t="shared" si="10"/>
        <v>2.8555999999999999</v>
      </c>
      <c r="P151" s="13">
        <v>10</v>
      </c>
      <c r="R151" s="12"/>
    </row>
    <row r="152" spans="1:31" x14ac:dyDescent="0.25">
      <c r="A152">
        <v>20</v>
      </c>
      <c r="B152" t="s">
        <v>55</v>
      </c>
      <c r="E152" s="72"/>
      <c r="G152" s="61" t="s">
        <v>378</v>
      </c>
      <c r="H152" s="21"/>
      <c r="L152" s="58">
        <v>1</v>
      </c>
      <c r="M152" s="57">
        <v>21.4</v>
      </c>
      <c r="N152" s="57">
        <f t="shared" ref="N152" si="11">M152*1.21</f>
        <v>25.893999999999998</v>
      </c>
      <c r="O152" s="60">
        <f t="shared" ref="O152" si="12">N152*L152</f>
        <v>25.893999999999998</v>
      </c>
      <c r="P152" s="13">
        <v>30</v>
      </c>
      <c r="R152" s="12"/>
      <c r="S152" s="12" t="s">
        <v>384</v>
      </c>
    </row>
    <row r="153" spans="1:31" x14ac:dyDescent="0.25">
      <c r="A153">
        <v>21</v>
      </c>
      <c r="B153" t="s">
        <v>55</v>
      </c>
      <c r="E153" s="72"/>
      <c r="G153" s="12" t="s">
        <v>374</v>
      </c>
      <c r="H153"/>
      <c r="L153" s="58">
        <v>1</v>
      </c>
      <c r="M153" s="57">
        <v>12.2</v>
      </c>
      <c r="N153" s="57">
        <f t="shared" ref="N153" si="13">M153*1.21</f>
        <v>14.761999999999999</v>
      </c>
      <c r="O153" s="60">
        <f>N153*L153</f>
        <v>14.761999999999999</v>
      </c>
      <c r="P153" s="13">
        <v>15</v>
      </c>
      <c r="Q153" s="12" t="s">
        <v>370</v>
      </c>
      <c r="R153" s="12" t="s">
        <v>372</v>
      </c>
      <c r="S153" t="s">
        <v>371</v>
      </c>
    </row>
    <row r="154" spans="1:31" x14ac:dyDescent="0.25">
      <c r="B154" t="s">
        <v>389</v>
      </c>
      <c r="E154" s="72"/>
      <c r="G154" s="12" t="s">
        <v>401</v>
      </c>
      <c r="H154"/>
      <c r="L154" s="58">
        <v>1</v>
      </c>
      <c r="M154" s="57"/>
      <c r="N154" s="57">
        <v>9.5</v>
      </c>
      <c r="O154" s="60">
        <f>N154*L154</f>
        <v>9.5</v>
      </c>
      <c r="P154" s="13">
        <v>10</v>
      </c>
      <c r="Q154" s="12"/>
      <c r="R154" s="12"/>
    </row>
    <row r="155" spans="1:31" x14ac:dyDescent="0.25">
      <c r="B155" t="s">
        <v>388</v>
      </c>
      <c r="E155" s="65" t="s">
        <v>390</v>
      </c>
      <c r="G155" t="s">
        <v>387</v>
      </c>
      <c r="L155" s="58">
        <v>31</v>
      </c>
      <c r="N155">
        <v>45</v>
      </c>
      <c r="O155" s="60"/>
      <c r="P155" s="68">
        <v>1510</v>
      </c>
    </row>
    <row r="156" spans="1:31" x14ac:dyDescent="0.25">
      <c r="E156" s="59"/>
      <c r="M156" t="s">
        <v>349</v>
      </c>
      <c r="O156" s="60">
        <f>SUM(O125:O155)</f>
        <v>786.22820000000002</v>
      </c>
      <c r="P156" s="64">
        <f>SUM(P125:P155)</f>
        <v>2380</v>
      </c>
    </row>
    <row r="157" spans="1:31" x14ac:dyDescent="0.25">
      <c r="E157" s="59"/>
    </row>
    <row r="158" spans="1:31" x14ac:dyDescent="0.25">
      <c r="E158" s="69" t="s">
        <v>402</v>
      </c>
    </row>
    <row r="159" spans="1:31" x14ac:dyDescent="0.25">
      <c r="E159" s="59"/>
      <c r="G159" s="31" t="s">
        <v>405</v>
      </c>
      <c r="M159">
        <v>7.47</v>
      </c>
      <c r="R159" s="12" t="s">
        <v>407</v>
      </c>
    </row>
    <row r="160" spans="1:31" x14ac:dyDescent="0.25">
      <c r="G160" s="12" t="s">
        <v>406</v>
      </c>
      <c r="M160">
        <v>3.84</v>
      </c>
      <c r="R160" s="12" t="s">
        <v>408</v>
      </c>
    </row>
    <row r="161" spans="5:19" x14ac:dyDescent="0.25">
      <c r="R161" s="12" t="s">
        <v>409</v>
      </c>
    </row>
    <row r="162" spans="5:19" x14ac:dyDescent="0.25">
      <c r="G162" t="s">
        <v>404</v>
      </c>
    </row>
    <row r="165" spans="5:19" x14ac:dyDescent="0.25">
      <c r="E165" s="72"/>
      <c r="G165" s="12" t="s">
        <v>403</v>
      </c>
      <c r="L165" s="58">
        <v>1</v>
      </c>
      <c r="M165">
        <v>6.89</v>
      </c>
      <c r="N165" s="57">
        <f t="shared" ref="N165" si="14">M165*1.21</f>
        <v>8.3369</v>
      </c>
      <c r="O165" s="60">
        <f t="shared" ref="O165:O167" si="15">N165*L165</f>
        <v>8.3369</v>
      </c>
      <c r="P165">
        <v>10</v>
      </c>
    </row>
    <row r="166" spans="5:19" x14ac:dyDescent="0.25">
      <c r="E166" s="71"/>
      <c r="G166" t="s">
        <v>411</v>
      </c>
      <c r="L166" s="58">
        <v>1</v>
      </c>
      <c r="M166" s="6">
        <v>4.8</v>
      </c>
      <c r="N166" s="57">
        <f t="shared" ref="N166:N168" si="16">M166*1.21</f>
        <v>5.8079999999999998</v>
      </c>
      <c r="O166" s="60">
        <f t="shared" si="15"/>
        <v>5.8079999999999998</v>
      </c>
      <c r="P166">
        <v>10</v>
      </c>
    </row>
    <row r="167" spans="5:19" x14ac:dyDescent="0.25">
      <c r="E167" s="71"/>
      <c r="G167" t="s">
        <v>410</v>
      </c>
      <c r="L167" s="58">
        <v>1</v>
      </c>
      <c r="M167" s="6">
        <v>5.6</v>
      </c>
      <c r="N167" s="57">
        <f t="shared" si="16"/>
        <v>6.7759999999999998</v>
      </c>
      <c r="O167" s="60">
        <f t="shared" si="15"/>
        <v>6.7759999999999998</v>
      </c>
      <c r="P167">
        <v>10</v>
      </c>
    </row>
    <row r="168" spans="5:19" x14ac:dyDescent="0.25">
      <c r="E168" s="72"/>
      <c r="G168" s="12" t="s">
        <v>412</v>
      </c>
      <c r="L168" s="58">
        <v>2</v>
      </c>
      <c r="M168">
        <v>1.34</v>
      </c>
      <c r="N168" s="57">
        <f t="shared" si="16"/>
        <v>1.6214</v>
      </c>
      <c r="O168" s="60">
        <f>N168*L168</f>
        <v>3.2427999999999999</v>
      </c>
      <c r="P168">
        <v>5</v>
      </c>
      <c r="S168" t="s">
        <v>413</v>
      </c>
    </row>
    <row r="169" spans="5:19" x14ac:dyDescent="0.25">
      <c r="O169" s="64">
        <f>SUM(O163:O168)</f>
        <v>24.163699999999999</v>
      </c>
      <c r="P169" s="64">
        <f>SUM(P163:P168)</f>
        <v>35</v>
      </c>
    </row>
  </sheetData>
  <mergeCells count="2">
    <mergeCell ref="F89:H89"/>
    <mergeCell ref="I89:J89"/>
  </mergeCells>
  <hyperlinks>
    <hyperlink ref="T2" r:id="rId1"/>
    <hyperlink ref="Q4" r:id="rId2"/>
    <hyperlink ref="Q2" r:id="rId3"/>
    <hyperlink ref="H2" r:id="rId4"/>
    <hyperlink ref="H5" r:id="rId5"/>
    <hyperlink ref="H4" r:id="rId6"/>
    <hyperlink ref="H6" r:id="rId7"/>
    <hyperlink ref="H11" r:id="rId8"/>
    <hyperlink ref="N6" r:id="rId9"/>
    <hyperlink ref="H3" r:id="rId10"/>
    <hyperlink ref="Q13" r:id="rId11"/>
    <hyperlink ref="S13" r:id="rId12"/>
    <hyperlink ref="H13" r:id="rId13"/>
    <hyperlink ref="T3" r:id="rId14"/>
    <hyperlink ref="T4" r:id="rId15"/>
    <hyperlink ref="H17" r:id="rId16" location="tabsnav-1"/>
    <hyperlink ref="H7" r:id="rId17"/>
    <hyperlink ref="H16" r:id="rId18"/>
    <hyperlink ref="H14" r:id="rId19"/>
    <hyperlink ref="H15" r:id="rId20"/>
    <hyperlink ref="H18" r:id="rId21" display="3x Ethernet Cables 0,20 cm"/>
    <hyperlink ref="H19" r:id="rId22"/>
    <hyperlink ref="H12" r:id="rId23"/>
    <hyperlink ref="H23" r:id="rId24"/>
    <hyperlink ref="H9" r:id="rId25"/>
    <hyperlink ref="H20" r:id="rId26"/>
    <hyperlink ref="H31" r:id="rId27"/>
    <hyperlink ref="H63" r:id="rId28"/>
    <hyperlink ref="H10" r:id="rId29"/>
    <hyperlink ref="H52" r:id="rId30"/>
    <hyperlink ref="N52" r:id="rId31"/>
    <hyperlink ref="H45" r:id="rId32"/>
    <hyperlink ref="H34" r:id="rId33"/>
    <hyperlink ref="H33" r:id="rId34"/>
    <hyperlink ref="H37" r:id="rId35"/>
    <hyperlink ref="H49" r:id="rId36"/>
    <hyperlink ref="H39" r:id="rId37"/>
    <hyperlink ref="H64" r:id="rId38"/>
    <hyperlink ref="H35" r:id="rId39"/>
    <hyperlink ref="H65" r:id="rId40"/>
    <hyperlink ref="H67" r:id="rId41"/>
    <hyperlink ref="H68" r:id="rId42"/>
    <hyperlink ref="P67" r:id="rId43"/>
    <hyperlink ref="H69" r:id="rId44"/>
    <hyperlink ref="H71" r:id="rId45"/>
    <hyperlink ref="O71" r:id="rId46"/>
    <hyperlink ref="H36" r:id="rId47"/>
    <hyperlink ref="U37" r:id="rId48"/>
    <hyperlink ref="H38" r:id="rId49"/>
    <hyperlink ref="H53" r:id="rId50"/>
    <hyperlink ref="H54" r:id="rId51"/>
    <hyperlink ref="H55" r:id="rId52"/>
    <hyperlink ref="H57" r:id="rId53"/>
    <hyperlink ref="H58" r:id="rId54" display="Plastic screw"/>
    <hyperlink ref="H56" r:id="rId55"/>
    <hyperlink ref="H32" r:id="rId56"/>
    <hyperlink ref="H46" r:id="rId57"/>
    <hyperlink ref="N46" r:id="rId58"/>
    <hyperlink ref="O46" r:id="rId59"/>
    <hyperlink ref="H47" r:id="rId60"/>
    <hyperlink ref="R23" r:id="rId61"/>
    <hyperlink ref="H24" r:id="rId62"/>
    <hyperlink ref="H25" r:id="rId63"/>
    <hyperlink ref="H21" r:id="rId64"/>
    <hyperlink ref="Q21" r:id="rId65"/>
    <hyperlink ref="R21" r:id="rId66"/>
    <hyperlink ref="O21" r:id="rId67"/>
    <hyperlink ref="H22" r:id="rId68"/>
    <hyperlink ref="T50" r:id="rId69"/>
    <hyperlink ref="S50" r:id="rId70"/>
    <hyperlink ref="O50" r:id="rId71"/>
    <hyperlink ref="T26" r:id="rId72"/>
    <hyperlink ref="N91" r:id="rId73"/>
    <hyperlink ref="N92" r:id="rId74"/>
    <hyperlink ref="N94" r:id="rId75"/>
    <hyperlink ref="F86" r:id="rId76"/>
    <hyperlink ref="H72" r:id="rId77"/>
    <hyperlink ref="F87" r:id="rId78"/>
    <hyperlink ref="H73" r:id="rId79"/>
    <hyperlink ref="H76" r:id="rId80"/>
    <hyperlink ref="F88" r:id="rId81"/>
    <hyperlink ref="E97" r:id="rId82"/>
    <hyperlink ref="H28" r:id="rId83"/>
    <hyperlink ref="U23" r:id="rId84"/>
    <hyperlink ref="H30" r:id="rId85"/>
    <hyperlink ref="F100" r:id="rId86"/>
    <hyperlink ref="F101" r:id="rId87"/>
    <hyperlink ref="H41" r:id="rId88"/>
    <hyperlink ref="N60" r:id="rId89"/>
    <hyperlink ref="U60" r:id="rId90"/>
    <hyperlink ref="G106" r:id="rId91"/>
    <hyperlink ref="G107" r:id="rId92"/>
    <hyperlink ref="O107" r:id="rId93"/>
    <hyperlink ref="F109" r:id="rId94"/>
    <hyperlink ref="L111" r:id="rId95"/>
    <hyperlink ref="R110" r:id="rId96"/>
    <hyperlink ref="H113" r:id="rId97"/>
    <hyperlink ref="H114" r:id="rId98"/>
    <hyperlink ref="K113" r:id="rId99"/>
    <hyperlink ref="H115" r:id="rId100"/>
    <hyperlink ref="H116" r:id="rId101"/>
    <hyperlink ref="H116:J116" r:id="rId102" display="6V 0.8A 36oz-in Unipolar Stepper Motor"/>
    <hyperlink ref="H118" r:id="rId103"/>
    <hyperlink ref="H120" r:id="rId104"/>
    <hyperlink ref="H119" r:id="rId105"/>
    <hyperlink ref="N119" r:id="rId106"/>
    <hyperlink ref="H117" r:id="rId107"/>
    <hyperlink ref="G127" r:id="rId108"/>
    <hyperlink ref="H40" r:id="rId109"/>
    <hyperlink ref="G130" r:id="rId110"/>
    <hyperlink ref="AD134" r:id="rId111"/>
    <hyperlink ref="H135" r:id="rId112"/>
    <hyperlink ref="H136" r:id="rId113"/>
    <hyperlink ref="R114" r:id="rId114"/>
    <hyperlink ref="G149" r:id="rId115"/>
    <hyperlink ref="Z138" r:id="rId116"/>
    <hyperlink ref="Z145" r:id="rId117"/>
    <hyperlink ref="G145" r:id="rId118"/>
    <hyperlink ref="D145" r:id="rId119"/>
    <hyperlink ref="H137" r:id="rId120"/>
    <hyperlink ref="H138" r:id="rId121"/>
    <hyperlink ref="G146" r:id="rId122"/>
    <hyperlink ref="G148" r:id="rId123"/>
    <hyperlink ref="H134" r:id="rId124"/>
    <hyperlink ref="I121" r:id="rId125"/>
    <hyperlink ref="G129" r:id="rId126"/>
    <hyperlink ref="R125" r:id="rId127"/>
    <hyperlink ref="S125" r:id="rId128"/>
    <hyperlink ref="G125" r:id="rId129"/>
    <hyperlink ref="R150" r:id="rId130"/>
    <hyperlink ref="G150" r:id="rId131"/>
    <hyperlink ref="G151" r:id="rId132"/>
    <hyperlink ref="Q153" r:id="rId133"/>
    <hyperlink ref="R153" r:id="rId134"/>
    <hyperlink ref="G153" r:id="rId135"/>
    <hyperlink ref="G128" r:id="rId136"/>
    <hyperlink ref="D139" r:id="rId137"/>
    <hyperlink ref="G152" r:id="rId138"/>
    <hyperlink ref="H140" r:id="rId139"/>
    <hyperlink ref="H141" r:id="rId140"/>
    <hyperlink ref="H142" r:id="rId141"/>
    <hyperlink ref="D142" r:id="rId142"/>
    <hyperlink ref="Q142" r:id="rId143"/>
    <hyperlink ref="S152" r:id="rId144"/>
    <hyperlink ref="G132" r:id="rId145"/>
    <hyperlink ref="H139" r:id="rId146" display="https://www.distrelec.lt/lt/pressure-regulator-bar-kuhnke-48-250-00-50-10/p/30081898?q=Pressure+regulator+0...5+bar%26%2344%3B+48.250.00.50.10%26%2344%3B+Kuhnke&amp;page=7&amp;origPos=7&amp;origPageSize=50&amp;simi=87.71"/>
    <hyperlink ref="H143" r:id="rId147"/>
    <hyperlink ref="H144" r:id="rId148"/>
    <hyperlink ref="G147" r:id="rId149"/>
    <hyperlink ref="Q75" r:id="rId150"/>
    <hyperlink ref="G154" r:id="rId151"/>
    <hyperlink ref="G165" r:id="rId152"/>
    <hyperlink ref="G159" r:id="rId153"/>
    <hyperlink ref="G160" r:id="rId154"/>
    <hyperlink ref="R159" r:id="rId155"/>
    <hyperlink ref="R160" r:id="rId156"/>
    <hyperlink ref="R161" r:id="rId157"/>
    <hyperlink ref="G168" r:id="rId158" location="details=b9212d70-4506-11dd-8881-005056c00008"/>
  </hyperlinks>
  <pageMargins left="0.7" right="0.7" top="0.75" bottom="0.75" header="0.3" footer="0.3"/>
  <pageSetup paperSize="9" orientation="portrait" r:id="rId1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6"/>
  <sheetViews>
    <sheetView workbookViewId="0">
      <selection activeCell="M23" sqref="M23"/>
    </sheetView>
  </sheetViews>
  <sheetFormatPr defaultRowHeight="15" x14ac:dyDescent="0.25"/>
  <sheetData>
    <row r="2" spans="3:19" x14ac:dyDescent="0.25">
      <c r="C2" s="12" t="s">
        <v>291</v>
      </c>
      <c r="D2" s="8"/>
      <c r="F2" s="46" t="s">
        <v>292</v>
      </c>
      <c r="G2" s="6"/>
      <c r="H2" s="7">
        <v>16.940000000000001</v>
      </c>
      <c r="N2" s="8"/>
      <c r="S2" s="8" t="s">
        <v>329</v>
      </c>
    </row>
    <row r="3" spans="3:19" x14ac:dyDescent="0.25">
      <c r="C3" s="12" t="s">
        <v>295</v>
      </c>
      <c r="D3" s="8"/>
      <c r="F3" s="6"/>
      <c r="G3" s="6"/>
      <c r="H3" s="7">
        <v>11.5</v>
      </c>
      <c r="N3" s="8"/>
      <c r="S3" s="8" t="s">
        <v>330</v>
      </c>
    </row>
    <row r="4" spans="3:19" x14ac:dyDescent="0.25">
      <c r="C4" t="s">
        <v>298</v>
      </c>
      <c r="D4" s="8"/>
      <c r="F4" s="6" t="s">
        <v>299</v>
      </c>
      <c r="G4" s="6"/>
      <c r="H4" s="7"/>
      <c r="N4" s="8"/>
      <c r="S4" s="8" t="s">
        <v>331</v>
      </c>
    </row>
    <row r="5" spans="3:19" x14ac:dyDescent="0.25">
      <c r="C5" t="s">
        <v>302</v>
      </c>
      <c r="D5" s="8"/>
      <c r="F5" s="6" t="s">
        <v>303</v>
      </c>
      <c r="G5" s="6"/>
      <c r="H5" s="7"/>
    </row>
    <row r="6" spans="3:19" x14ac:dyDescent="0.25">
      <c r="C6" s="12" t="s">
        <v>307</v>
      </c>
      <c r="D6" s="8"/>
      <c r="F6" s="6" t="s">
        <v>308</v>
      </c>
      <c r="G6" s="6"/>
      <c r="H6" s="7">
        <v>0.28999999999999998</v>
      </c>
    </row>
    <row r="7" spans="3:19" x14ac:dyDescent="0.25">
      <c r="D7" s="21" t="s">
        <v>310</v>
      </c>
      <c r="F7" s="6" t="s">
        <v>311</v>
      </c>
      <c r="G7" s="6"/>
      <c r="H7" s="7"/>
    </row>
    <row r="8" spans="3:19" x14ac:dyDescent="0.25">
      <c r="C8" s="12" t="s">
        <v>312</v>
      </c>
      <c r="D8" s="8"/>
      <c r="F8" s="46" t="s">
        <v>313</v>
      </c>
      <c r="G8" s="6"/>
      <c r="H8" s="55"/>
    </row>
    <row r="9" spans="3:19" x14ac:dyDescent="0.25">
      <c r="D9" s="8"/>
      <c r="F9" s="6"/>
      <c r="G9" s="6"/>
      <c r="H9" s="7"/>
      <c r="O9" s="12" t="s">
        <v>314</v>
      </c>
    </row>
    <row r="10" spans="3:19" x14ac:dyDescent="0.25">
      <c r="D10" s="8"/>
      <c r="F10" s="6"/>
      <c r="G10" s="6"/>
      <c r="H10" s="7"/>
      <c r="O10" s="8" t="s">
        <v>315</v>
      </c>
      <c r="P10" s="12" t="s">
        <v>316</v>
      </c>
      <c r="Q10" s="46" t="s">
        <v>317</v>
      </c>
    </row>
    <row r="11" spans="3:19" x14ac:dyDescent="0.25">
      <c r="D11" s="21" t="s">
        <v>318</v>
      </c>
      <c r="E11" t="s">
        <v>319</v>
      </c>
      <c r="F11" s="6"/>
      <c r="G11" s="6"/>
      <c r="H11" s="7"/>
    </row>
    <row r="12" spans="3:19" x14ac:dyDescent="0.25">
      <c r="D12" s="21" t="s">
        <v>320</v>
      </c>
      <c r="F12" s="6"/>
      <c r="G12" s="46" t="s">
        <v>321</v>
      </c>
      <c r="H12" s="7"/>
    </row>
    <row r="13" spans="3:19" x14ac:dyDescent="0.25">
      <c r="D13" s="8" t="s">
        <v>322</v>
      </c>
      <c r="F13" s="6"/>
      <c r="G13" s="6"/>
      <c r="H13" s="7"/>
    </row>
    <row r="14" spans="3:19" x14ac:dyDescent="0.25">
      <c r="D14" s="21" t="s">
        <v>323</v>
      </c>
      <c r="F14" s="56">
        <v>2</v>
      </c>
      <c r="G14" s="6"/>
      <c r="H14" t="s">
        <v>324</v>
      </c>
    </row>
    <row r="15" spans="3:19" x14ac:dyDescent="0.25">
      <c r="D15" s="21" t="s">
        <v>325</v>
      </c>
      <c r="F15" s="56">
        <v>7.26</v>
      </c>
      <c r="G15" s="6"/>
      <c r="H15" s="7" t="s">
        <v>326</v>
      </c>
    </row>
    <row r="16" spans="3:19" x14ac:dyDescent="0.25">
      <c r="D16" s="21" t="s">
        <v>327</v>
      </c>
      <c r="F16" s="6"/>
      <c r="G16" s="6"/>
      <c r="H16" s="7" t="s">
        <v>328</v>
      </c>
      <c r="N16" s="21" t="s">
        <v>293</v>
      </c>
      <c r="O16" t="s">
        <v>294</v>
      </c>
    </row>
  </sheetData>
  <hyperlinks>
    <hyperlink ref="C2" r:id="rId1"/>
    <hyperlink ref="C6" r:id="rId2"/>
    <hyperlink ref="D7" r:id="rId3"/>
    <hyperlink ref="D11" r:id="rId4"/>
    <hyperlink ref="D12" r:id="rId5"/>
    <hyperlink ref="D14" r:id="rId6"/>
    <hyperlink ref="D15" r:id="rId7"/>
    <hyperlink ref="D16" r:id="rId8"/>
    <hyperlink ref="C8" r:id="rId9"/>
    <hyperlink ref="F8" r:id="rId10"/>
    <hyperlink ref="G12" r:id="rId11"/>
    <hyperlink ref="F2" r:id="rId12"/>
    <hyperlink ref="N16" r:id="rId13"/>
    <hyperlink ref="P10" r:id="rId14"/>
    <hyperlink ref="Q10" r:id="rId15"/>
    <hyperlink ref="O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Finger</vt:lpstr>
      <vt:lpstr>Old info</vt:lpstr>
    </vt:vector>
  </TitlesOfParts>
  <Company>KAM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Danielius Vargonas</dc:creator>
  <cp:lastModifiedBy>Danielius Vargonas</cp:lastModifiedBy>
  <dcterms:created xsi:type="dcterms:W3CDTF">2017-09-20T11:46:18Z</dcterms:created>
  <dcterms:modified xsi:type="dcterms:W3CDTF">2017-12-21T15:56:07Z</dcterms:modified>
</cp:coreProperties>
</file>