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dd9afaaa9bc0d/Documents/Excel/"/>
    </mc:Choice>
  </mc:AlternateContent>
  <xr:revisionPtr revIDLastSave="108" documentId="8_{ED4A382C-CAB3-441A-B1D0-DFB844F41ADF}" xr6:coauthVersionLast="47" xr6:coauthVersionMax="47" xr10:uidLastSave="{D2F2B45E-4CEA-4323-9797-AA276106015C}"/>
  <bookViews>
    <workbookView xWindow="-120" yWindow="-120" windowWidth="20730" windowHeight="11160" tabRatio="713" firstSheet="4" activeTab="2" xr2:uid="{00000000-000D-0000-FFFF-FFFF00000000}"/>
  </bookViews>
  <sheets>
    <sheet name="Sales Data" sheetId="7" r:id="rId1"/>
    <sheet name="Customer Info" sheetId="8" r:id="rId2"/>
    <sheet name="Sales Data Working Sheet" sheetId="2" r:id="rId3"/>
    <sheet name="Customer Info Working Sheet" sheetId="3" r:id="rId4"/>
    <sheet name="Pivot Tables" sheetId="4" r:id="rId5"/>
  </sheets>
  <calcPr calcId="191028"/>
  <pivotCaches>
    <pivotCache cacheId="819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<sst xmlns="http://schemas.openxmlformats.org/spreadsheetml/2006/main" count="1071" uniqueCount="92">
  <si>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</si>
  <si>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</si>
  <si>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</si>
  <si>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</si>
  <si>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</si>
  <si>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</si>
  <si>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</si>
  <si>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</si>
  <si>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</si>
  <si>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</si>
  <si>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</si>
  <si>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</si>
  <si>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</si>
  <si>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</si>
  <si>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</si>
  <si>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</si>
  <si>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</si>
  <si>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</si>
  <si>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</si>
  <si>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</si>
  <si>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</si>
  <si>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</si>
  <si>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</si>
  <si>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</si>
  <si>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</si>
  <si>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</si>
  <si>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</si>
  <si>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</si>
  <si>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</si>
  <si>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</si>
  <si>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</si>
  <si>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</si>
  <si>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</si>
  <si>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</si>
  <si>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</si>
  <si>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</si>
  <si>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</si>
  <si>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</si>
  <si>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</si>
  <si>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</si>
  <si>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</si>
  <si>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</si>
  <si>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</si>
  <si>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</si>
  <si>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</si>
  <si>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</si>
  <si>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</si>
  <si>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</si>
  <si>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</si>
  <si>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</si>
  <si>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</si>
  <si>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</si>
  <si>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</si>
  <si>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</si>
  <si>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</si>
  <si>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</si>
  <si>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</si>
  <si>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</si>
  <si>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</si>
  <si>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</si>
  <si>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</si>
  <si>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</si>
  <si>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</si>
  <si>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</si>
  <si>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</si>
  <si>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</si>
  <si>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</si>
  <si>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</si>
  <si>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</si>
  <si>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</si>
  <si>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</si>
  <si>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</si>
  <si>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</si>
  <si>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</si>
  <si>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</si>
  <si>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</si>
  <si>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</si>
  <si>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</si>
  <si>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</si>
  <si>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</si>
  <si>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</si>
  <si>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</si>
  <si>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</si>
  <si>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</si>
  <si>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</si>
  <si>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</si>
  <si>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</si>
  <si>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</si>
  <si>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</si>
  <si>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Sum of Final Price</t>
  </si>
  <si>
    <t>Grand 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</si>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</sst>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3.465541203703" createdVersion="8" refreshedVersion="8" minRefreshableVersion="3" recordCount="80" xr:uid="{32761385-1F3F-4E75-894A-5E18194EC50E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164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o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es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o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es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es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o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o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es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es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es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es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o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o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es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es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es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o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o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es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o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es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o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es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es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es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o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o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es"/>
    <n v="700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o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es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o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es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es"/>
    <n v="7500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es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o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o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es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es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es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es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es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o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o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es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es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es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es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o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es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es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es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o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o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es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es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es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es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o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es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es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es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es"/>
    <n v="5900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es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o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es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es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es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es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o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o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es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o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es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es"/>
    <n v="5900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es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es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o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es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es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o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7A4A2-DF33-434B-BB6A-E419AE71B5EE}" name="PivotTable2" cacheId="8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6:H24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4A95F-6112-4F93-963E-566DC16F1881}" name="PivotTable1" cacheId="8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H13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4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inal Price" fld="1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0872C5-433A-4346-8928-38CA46287DFB}" name="Table1" displayName="Table1" ref="A4:P84" totalsRowShown="0" headerRowDxfId="11">
  <autoFilter ref="A4:P84" xr:uid="{2D0872C5-433A-4346-8928-38CA46287DFB}"/>
  <sortState xmlns:xlrd2="http://schemas.microsoft.com/office/spreadsheetml/2017/richdata2" ref="A5:N84">
    <sortCondition ref="A4:A84"/>
  </sortState>
  <tableColumns count="16">
    <tableColumn id="1" xr3:uid="{611902C0-1365-4658-B85B-3AC93FF1B270}" name="Num"/>
    <tableColumn id="2" xr3:uid="{32074F2A-69C5-4D61-A57E-6A19CE09ED7B}" name="Date" dataDxfId="10"/>
    <tableColumn id="3" xr3:uid="{3EE07277-0082-4191-BAA2-250F32136DA9}" name="Month" dataDxfId="9"/>
    <tableColumn id="4" xr3:uid="{4E466A13-4367-449F-AC4A-0EC997F3D5A6}" name="Sales Rep" dataDxfId="8"/>
    <tableColumn id="5" xr3:uid="{4153E0CC-C692-4DFF-A18B-DE29D43975C9}" name="Region" dataDxfId="7"/>
    <tableColumn id="6" xr3:uid="{6CA55AE3-20CD-46A4-A33A-959E95860E3C}" name="Customer ID" dataDxfId="6"/>
    <tableColumn id="16" xr3:uid="{544E37F0-BEEA-4CB5-B3E5-AB18468CB289}" name="Company Name" dataDxfId="5">
      <calculatedColumnFormula>VLOOKUP(Table1[[#This Row],[Customer ID]],'Customer Info Working Sheet'!$A$4:$C$12,2,FALSE)</calculatedColumnFormula>
    </tableColumn>
    <tableColumn id="17" xr3:uid="{41A6329E-9231-4D48-B3FC-D48EBCAEF782}" name="Representative" dataDxfId="4">
      <calculatedColumnFormula>VLOOKUP(Table1[[#This Row],[Customer ID]],'Customer Info Working Sheet'!$A$4:$C$12,3,FALSE)</calculatedColumnFormula>
    </tableColumn>
    <tableColumn id="7" xr3:uid="{135AF46E-871C-4E08-9413-5D4ECD0D3F91}" name="Model"/>
    <tableColumn id="8" xr3:uid="{799DF3F9-0356-45D3-9987-0B92C10F8544}" name="Color"/>
    <tableColumn id="9" xr3:uid="{643FBFB7-1234-4BD5-9B16-35AB6E91A20C}" name="Item Code"/>
    <tableColumn id="10" xr3:uid="{7F762B0B-AC36-4E04-AEB0-A0CC900E28D8}" name="Number"/>
    <tableColumn id="11" xr3:uid="{D57296E1-2C06-4D16-9650-E785A8CF05B2}" name="Price / Unit" dataDxfId="3"/>
    <tableColumn id="12" xr3:uid="{B43E9081-BBBC-4563-859B-C5AD88DEAD2D}" name="Total" dataDxfId="2"/>
    <tableColumn id="14" xr3:uid="{66A6DD75-8C47-477F-B2ED-C80451F93288}" name="Discount" dataDxfId="1">
      <calculatedColumnFormula>IF(Table1[[#This Row],[Number]]&gt;=20,"Yes","No")</calculatedColumnFormula>
    </tableColumn>
    <tableColumn id="15" xr3:uid="{448B840E-F140-466F-A380-4060CFC5D175}" name="Final Price" dataDxfId="0">
      <calculatedColumnFormula>IF(Table1[[#This Row],[Number]]&gt;20,0.95 * 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5B9B-BC91-4211-8D7C-5287787CDD4E}">
  <dimension ref="A1:L84"/>
  <sheetViews>
    <sheetView topLeftCell="A2" workbookViewId="0">
      <selection activeCell="C18" sqref="C18"/>
    </sheetView>
  </sheetViews>
  <sheetFormatPr defaultColWidth="8.85546875" defaultRowHeight="15"/>
  <cols>
    <col min="2" max="2" width="10.42578125" bestFit="1" customWidth="1"/>
    <col min="3" max="3" width="9" bestFit="1" customWidth="1"/>
    <col min="4" max="4" width="13.7109375" bestFit="1" customWidth="1"/>
    <col min="6" max="6" width="12" bestFit="1" customWidth="1"/>
    <col min="8" max="8" width="9" customWidth="1"/>
    <col min="9" max="9" width="10.28515625" bestFit="1" customWidth="1"/>
    <col min="11" max="11" width="11" bestFit="1" customWidth="1"/>
    <col min="12" max="12" width="11.140625" bestFit="1" customWidth="1"/>
  </cols>
  <sheetData>
    <row r="1" spans="1:12" ht="21">
      <c r="A1" s="1" t="s">
        <v>0</v>
      </c>
    </row>
    <row r="2" spans="1:12" ht="21">
      <c r="A2" s="1" t="s">
        <v>1</v>
      </c>
    </row>
    <row r="4" spans="1:1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1:12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t="s">
        <v>17</v>
      </c>
      <c r="H5" t="s">
        <v>18</v>
      </c>
      <c r="I5" t="s">
        <v>19</v>
      </c>
      <c r="J5">
        <v>15</v>
      </c>
      <c r="K5" s="4">
        <v>235</v>
      </c>
      <c r="L5" s="5">
        <v>3525</v>
      </c>
    </row>
    <row r="6" spans="1:12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t="s">
        <v>22</v>
      </c>
      <c r="H6" t="s">
        <v>23</v>
      </c>
      <c r="I6" t="s">
        <v>24</v>
      </c>
      <c r="J6">
        <v>22</v>
      </c>
      <c r="K6" s="5">
        <v>260</v>
      </c>
      <c r="L6" s="5">
        <v>5720</v>
      </c>
    </row>
    <row r="7" spans="1:12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t="s">
        <v>26</v>
      </c>
      <c r="H7" t="s">
        <v>18</v>
      </c>
      <c r="I7" t="s">
        <v>27</v>
      </c>
      <c r="J7">
        <v>16</v>
      </c>
      <c r="K7" s="5">
        <v>350</v>
      </c>
      <c r="L7" s="5">
        <v>5600</v>
      </c>
    </row>
    <row r="8" spans="1:12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t="s">
        <v>17</v>
      </c>
      <c r="H8" t="s">
        <v>30</v>
      </c>
      <c r="I8" t="s">
        <v>31</v>
      </c>
      <c r="J8">
        <v>30</v>
      </c>
      <c r="K8" s="5">
        <v>235</v>
      </c>
      <c r="L8" s="5">
        <v>7050</v>
      </c>
    </row>
    <row r="9" spans="1:12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t="s">
        <v>32</v>
      </c>
      <c r="H9" t="s">
        <v>33</v>
      </c>
      <c r="I9" t="s">
        <v>34</v>
      </c>
      <c r="J9">
        <v>32</v>
      </c>
      <c r="K9" s="5">
        <v>295</v>
      </c>
      <c r="L9" s="5">
        <v>9440</v>
      </c>
    </row>
    <row r="10" spans="1:12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t="s">
        <v>26</v>
      </c>
      <c r="H10" t="s">
        <v>30</v>
      </c>
      <c r="I10" t="s">
        <v>36</v>
      </c>
      <c r="J10">
        <v>14</v>
      </c>
      <c r="K10" s="5">
        <v>350</v>
      </c>
      <c r="L10" s="5">
        <v>4900</v>
      </c>
    </row>
    <row r="11" spans="1:12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t="s">
        <v>38</v>
      </c>
      <c r="H11" t="s">
        <v>39</v>
      </c>
      <c r="I11" t="s">
        <v>40</v>
      </c>
      <c r="J11">
        <v>8</v>
      </c>
      <c r="K11" s="5">
        <v>375</v>
      </c>
      <c r="L11" s="5">
        <v>3000</v>
      </c>
    </row>
    <row r="12" spans="1:12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t="s">
        <v>17</v>
      </c>
      <c r="H12" t="s">
        <v>30</v>
      </c>
      <c r="I12" t="s">
        <v>31</v>
      </c>
      <c r="J12">
        <v>22</v>
      </c>
      <c r="K12" s="5">
        <v>235</v>
      </c>
      <c r="L12" s="5">
        <v>5170</v>
      </c>
    </row>
    <row r="13" spans="1:12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t="s">
        <v>22</v>
      </c>
      <c r="H13" t="s">
        <v>30</v>
      </c>
      <c r="I13" t="s">
        <v>41</v>
      </c>
      <c r="J13">
        <v>40</v>
      </c>
      <c r="K13" s="5">
        <v>260</v>
      </c>
      <c r="L13" s="5">
        <v>10400</v>
      </c>
    </row>
    <row r="14" spans="1:12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t="s">
        <v>26</v>
      </c>
      <c r="H14" t="s">
        <v>18</v>
      </c>
      <c r="I14" t="s">
        <v>27</v>
      </c>
      <c r="J14">
        <v>25</v>
      </c>
      <c r="K14" s="5">
        <v>350</v>
      </c>
      <c r="L14" s="5">
        <v>8750</v>
      </c>
    </row>
    <row r="15" spans="1:12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t="s">
        <v>26</v>
      </c>
      <c r="H15" t="s">
        <v>18</v>
      </c>
      <c r="I15" t="s">
        <v>27</v>
      </c>
      <c r="J15">
        <v>33</v>
      </c>
      <c r="K15" s="5">
        <v>350</v>
      </c>
      <c r="L15" s="5">
        <v>11550</v>
      </c>
    </row>
    <row r="16" spans="1:12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t="s">
        <v>32</v>
      </c>
      <c r="H16" t="s">
        <v>39</v>
      </c>
      <c r="I16" t="s">
        <v>43</v>
      </c>
      <c r="J16">
        <v>15</v>
      </c>
      <c r="K16" s="5">
        <v>295</v>
      </c>
      <c r="L16" s="5">
        <v>4425</v>
      </c>
    </row>
    <row r="17" spans="1:12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t="s">
        <v>38</v>
      </c>
      <c r="H17" t="s">
        <v>33</v>
      </c>
      <c r="I17" t="s">
        <v>44</v>
      </c>
      <c r="J17">
        <v>10</v>
      </c>
      <c r="K17" s="5">
        <v>375</v>
      </c>
      <c r="L17" s="5">
        <v>3750</v>
      </c>
    </row>
    <row r="18" spans="1:12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t="s">
        <v>22</v>
      </c>
      <c r="H18" t="s">
        <v>30</v>
      </c>
      <c r="I18" t="s">
        <v>41</v>
      </c>
      <c r="J18">
        <v>45</v>
      </c>
      <c r="K18" s="5">
        <v>260</v>
      </c>
      <c r="L18" s="5">
        <v>11700</v>
      </c>
    </row>
    <row r="19" spans="1:12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t="s">
        <v>26</v>
      </c>
      <c r="H19" t="s">
        <v>39</v>
      </c>
      <c r="I19" t="s">
        <v>46</v>
      </c>
      <c r="J19">
        <v>32</v>
      </c>
      <c r="K19" s="5">
        <v>350</v>
      </c>
      <c r="L19" s="5">
        <v>11200</v>
      </c>
    </row>
    <row r="20" spans="1:12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t="s">
        <v>26</v>
      </c>
      <c r="H20" t="s">
        <v>18</v>
      </c>
      <c r="I20" t="s">
        <v>27</v>
      </c>
      <c r="J20">
        <v>28</v>
      </c>
      <c r="K20" s="5">
        <v>350</v>
      </c>
      <c r="L20" s="5">
        <v>9800</v>
      </c>
    </row>
    <row r="21" spans="1:12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t="s">
        <v>47</v>
      </c>
      <c r="H21" t="s">
        <v>23</v>
      </c>
      <c r="I21" t="s">
        <v>48</v>
      </c>
      <c r="J21">
        <v>10</v>
      </c>
      <c r="K21" s="5">
        <v>220</v>
      </c>
      <c r="L21" s="5">
        <v>2200</v>
      </c>
    </row>
    <row r="22" spans="1:12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t="s">
        <v>22</v>
      </c>
      <c r="H22" t="s">
        <v>30</v>
      </c>
      <c r="I22" t="s">
        <v>41</v>
      </c>
      <c r="J22">
        <v>16</v>
      </c>
      <c r="K22" s="5">
        <v>260</v>
      </c>
      <c r="L22" s="5">
        <v>4160</v>
      </c>
    </row>
    <row r="23" spans="1:12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t="s">
        <v>17</v>
      </c>
      <c r="H23" t="s">
        <v>30</v>
      </c>
      <c r="I23" t="s">
        <v>31</v>
      </c>
      <c r="J23">
        <v>35</v>
      </c>
      <c r="K23" s="5">
        <v>235</v>
      </c>
      <c r="L23" s="5">
        <v>8225</v>
      </c>
    </row>
    <row r="24" spans="1:12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t="s">
        <v>32</v>
      </c>
      <c r="H24" t="s">
        <v>18</v>
      </c>
      <c r="I24" t="s">
        <v>49</v>
      </c>
      <c r="J24">
        <v>12</v>
      </c>
      <c r="K24" s="5">
        <v>295</v>
      </c>
      <c r="L24" s="5">
        <v>3540</v>
      </c>
    </row>
    <row r="25" spans="1:12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t="s">
        <v>38</v>
      </c>
      <c r="H25" t="s">
        <v>33</v>
      </c>
      <c r="I25" t="s">
        <v>44</v>
      </c>
      <c r="J25">
        <v>40</v>
      </c>
      <c r="K25" s="5">
        <v>375</v>
      </c>
      <c r="L25" s="5">
        <v>15000</v>
      </c>
    </row>
    <row r="26" spans="1:12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t="s">
        <v>26</v>
      </c>
      <c r="H26" t="s">
        <v>30</v>
      </c>
      <c r="I26" t="s">
        <v>36</v>
      </c>
      <c r="J26">
        <v>10</v>
      </c>
      <c r="K26" s="5">
        <v>350</v>
      </c>
      <c r="L26" s="5">
        <v>3500</v>
      </c>
    </row>
    <row r="27" spans="1:12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t="s">
        <v>38</v>
      </c>
      <c r="H27" t="s">
        <v>18</v>
      </c>
      <c r="I27" t="s">
        <v>51</v>
      </c>
      <c r="J27">
        <v>25</v>
      </c>
      <c r="K27" s="5">
        <v>375</v>
      </c>
      <c r="L27" s="5">
        <v>9375</v>
      </c>
    </row>
    <row r="28" spans="1:12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t="s">
        <v>22</v>
      </c>
      <c r="H28" t="s">
        <v>18</v>
      </c>
      <c r="I28" t="s">
        <v>52</v>
      </c>
      <c r="J28">
        <v>50</v>
      </c>
      <c r="K28" s="5">
        <v>260</v>
      </c>
      <c r="L28" s="5">
        <v>13000</v>
      </c>
    </row>
    <row r="29" spans="1:12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t="s">
        <v>17</v>
      </c>
      <c r="H29" t="s">
        <v>39</v>
      </c>
      <c r="I29" t="s">
        <v>53</v>
      </c>
      <c r="J29">
        <v>22</v>
      </c>
      <c r="K29" s="5">
        <v>235</v>
      </c>
      <c r="L29" s="5">
        <v>5170</v>
      </c>
    </row>
    <row r="30" spans="1:12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t="s">
        <v>32</v>
      </c>
      <c r="H30" t="s">
        <v>30</v>
      </c>
      <c r="I30" t="s">
        <v>54</v>
      </c>
      <c r="J30">
        <v>15</v>
      </c>
      <c r="K30" s="5">
        <v>295</v>
      </c>
      <c r="L30" s="5">
        <v>4425</v>
      </c>
    </row>
    <row r="31" spans="1:12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t="s">
        <v>47</v>
      </c>
      <c r="H31" t="s">
        <v>39</v>
      </c>
      <c r="I31" t="s">
        <v>55</v>
      </c>
      <c r="J31">
        <v>10</v>
      </c>
      <c r="K31" s="5">
        <v>220</v>
      </c>
      <c r="L31" s="5">
        <v>2200</v>
      </c>
    </row>
    <row r="32" spans="1:12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t="s">
        <v>26</v>
      </c>
      <c r="H32" t="s">
        <v>18</v>
      </c>
      <c r="I32" t="s">
        <v>27</v>
      </c>
      <c r="J32">
        <v>20</v>
      </c>
      <c r="K32" s="5">
        <v>350</v>
      </c>
      <c r="L32" s="5">
        <v>7000</v>
      </c>
    </row>
    <row r="33" spans="1:12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t="s">
        <v>17</v>
      </c>
      <c r="H33" t="s">
        <v>33</v>
      </c>
      <c r="I33" t="s">
        <v>56</v>
      </c>
      <c r="J33">
        <v>14</v>
      </c>
      <c r="K33" s="5">
        <v>235</v>
      </c>
      <c r="L33" s="5">
        <v>3290</v>
      </c>
    </row>
    <row r="34" spans="1:12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t="s">
        <v>47</v>
      </c>
      <c r="H34" t="s">
        <v>33</v>
      </c>
      <c r="I34" t="s">
        <v>57</v>
      </c>
      <c r="J34">
        <v>28</v>
      </c>
      <c r="K34" s="5">
        <v>220</v>
      </c>
      <c r="L34" s="5">
        <v>6160</v>
      </c>
    </row>
    <row r="35" spans="1:12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t="s">
        <v>17</v>
      </c>
      <c r="H35" t="s">
        <v>18</v>
      </c>
      <c r="I35" t="s">
        <v>19</v>
      </c>
      <c r="J35">
        <v>12</v>
      </c>
      <c r="K35" s="5">
        <v>235</v>
      </c>
      <c r="L35" s="5">
        <v>2820</v>
      </c>
    </row>
    <row r="36" spans="1:12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t="s">
        <v>32</v>
      </c>
      <c r="H36" t="s">
        <v>39</v>
      </c>
      <c r="I36" t="s">
        <v>43</v>
      </c>
      <c r="J36">
        <v>35</v>
      </c>
      <c r="K36" s="5">
        <v>295</v>
      </c>
      <c r="L36" s="5">
        <v>10325</v>
      </c>
    </row>
    <row r="37" spans="1:12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t="s">
        <v>38</v>
      </c>
      <c r="H37" t="s">
        <v>39</v>
      </c>
      <c r="I37" t="s">
        <v>40</v>
      </c>
      <c r="J37">
        <v>20</v>
      </c>
      <c r="K37" s="5">
        <v>375</v>
      </c>
      <c r="L37" s="5">
        <v>7500</v>
      </c>
    </row>
    <row r="38" spans="1:12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t="s">
        <v>47</v>
      </c>
      <c r="H38" t="s">
        <v>33</v>
      </c>
      <c r="I38" t="s">
        <v>57</v>
      </c>
      <c r="J38">
        <v>45</v>
      </c>
      <c r="K38" s="5">
        <v>220</v>
      </c>
      <c r="L38" s="5">
        <v>9900</v>
      </c>
    </row>
    <row r="39" spans="1:12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t="s">
        <v>38</v>
      </c>
      <c r="H39" t="s">
        <v>18</v>
      </c>
      <c r="I39" t="s">
        <v>51</v>
      </c>
      <c r="J39">
        <v>15</v>
      </c>
      <c r="K39" s="5">
        <v>375</v>
      </c>
      <c r="L39" s="5">
        <v>5625</v>
      </c>
    </row>
    <row r="40" spans="1:12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t="s">
        <v>26</v>
      </c>
      <c r="H40" t="s">
        <v>18</v>
      </c>
      <c r="I40" t="s">
        <v>27</v>
      </c>
      <c r="J40">
        <v>14</v>
      </c>
      <c r="K40" s="5">
        <v>350</v>
      </c>
      <c r="L40" s="5">
        <v>4900</v>
      </c>
    </row>
    <row r="41" spans="1:12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t="s">
        <v>32</v>
      </c>
      <c r="H41" t="s">
        <v>33</v>
      </c>
      <c r="I41" t="s">
        <v>34</v>
      </c>
      <c r="J41">
        <v>32</v>
      </c>
      <c r="K41" s="5">
        <v>295</v>
      </c>
      <c r="L41" s="5">
        <v>9440</v>
      </c>
    </row>
    <row r="42" spans="1:12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t="s">
        <v>22</v>
      </c>
      <c r="H42" t="s">
        <v>18</v>
      </c>
      <c r="I42" t="s">
        <v>52</v>
      </c>
      <c r="J42">
        <v>40</v>
      </c>
      <c r="K42" s="5">
        <v>260</v>
      </c>
      <c r="L42" s="5">
        <v>10400</v>
      </c>
    </row>
    <row r="43" spans="1:12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t="s">
        <v>17</v>
      </c>
      <c r="H43" t="s">
        <v>18</v>
      </c>
      <c r="I43" t="s">
        <v>19</v>
      </c>
      <c r="J43">
        <v>45</v>
      </c>
      <c r="K43" s="5">
        <v>235</v>
      </c>
      <c r="L43" s="5">
        <v>10575</v>
      </c>
    </row>
    <row r="44" spans="1:12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t="s">
        <v>47</v>
      </c>
      <c r="H44" t="s">
        <v>39</v>
      </c>
      <c r="I44" t="s">
        <v>55</v>
      </c>
      <c r="J44">
        <v>24</v>
      </c>
      <c r="K44" s="5">
        <v>220</v>
      </c>
      <c r="L44" s="5">
        <v>5280</v>
      </c>
    </row>
    <row r="45" spans="1:12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t="s">
        <v>38</v>
      </c>
      <c r="H45" t="s">
        <v>18</v>
      </c>
      <c r="I45" t="s">
        <v>51</v>
      </c>
      <c r="J45">
        <v>30</v>
      </c>
      <c r="K45" s="5">
        <v>375</v>
      </c>
      <c r="L45" s="5">
        <v>11250</v>
      </c>
    </row>
    <row r="46" spans="1:12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t="s">
        <v>22</v>
      </c>
      <c r="H46" t="s">
        <v>23</v>
      </c>
      <c r="I46" t="s">
        <v>24</v>
      </c>
      <c r="J46">
        <v>15</v>
      </c>
      <c r="K46" s="5">
        <v>260</v>
      </c>
      <c r="L46" s="5">
        <v>3900</v>
      </c>
    </row>
    <row r="47" spans="1:12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t="s">
        <v>38</v>
      </c>
      <c r="H47" t="s">
        <v>18</v>
      </c>
      <c r="I47" t="s">
        <v>51</v>
      </c>
      <c r="J47">
        <v>15</v>
      </c>
      <c r="K47" s="5">
        <v>375</v>
      </c>
      <c r="L47" s="5">
        <v>5625</v>
      </c>
    </row>
    <row r="48" spans="1:12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t="s">
        <v>32</v>
      </c>
      <c r="H48" t="s">
        <v>30</v>
      </c>
      <c r="I48" t="s">
        <v>54</v>
      </c>
      <c r="J48">
        <v>42</v>
      </c>
      <c r="K48" s="5">
        <v>295</v>
      </c>
      <c r="L48" s="5">
        <v>12390</v>
      </c>
    </row>
    <row r="49" spans="1:12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t="s">
        <v>26</v>
      </c>
      <c r="H49" t="s">
        <v>18</v>
      </c>
      <c r="I49" t="s">
        <v>27</v>
      </c>
      <c r="J49">
        <v>26</v>
      </c>
      <c r="K49" s="5">
        <v>350</v>
      </c>
      <c r="L49" s="5">
        <v>9100</v>
      </c>
    </row>
    <row r="50" spans="1:12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t="s">
        <v>22</v>
      </c>
      <c r="H50" t="s">
        <v>33</v>
      </c>
      <c r="I50" t="s">
        <v>59</v>
      </c>
      <c r="J50">
        <v>35</v>
      </c>
      <c r="K50" s="5">
        <v>260</v>
      </c>
      <c r="L50" s="5">
        <v>9100</v>
      </c>
    </row>
    <row r="51" spans="1:12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t="s">
        <v>47</v>
      </c>
      <c r="H51" t="s">
        <v>39</v>
      </c>
      <c r="I51" t="s">
        <v>55</v>
      </c>
      <c r="J51">
        <v>32</v>
      </c>
      <c r="K51" s="5">
        <v>220</v>
      </c>
      <c r="L51" s="5">
        <v>7040</v>
      </c>
    </row>
    <row r="52" spans="1:12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t="s">
        <v>32</v>
      </c>
      <c r="H52" t="s">
        <v>30</v>
      </c>
      <c r="I52" t="s">
        <v>54</v>
      </c>
      <c r="J52">
        <v>18</v>
      </c>
      <c r="K52" s="5">
        <v>295</v>
      </c>
      <c r="L52" s="5">
        <v>5310</v>
      </c>
    </row>
    <row r="53" spans="1:12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t="s">
        <v>26</v>
      </c>
      <c r="H53" t="s">
        <v>18</v>
      </c>
      <c r="I53" t="s">
        <v>27</v>
      </c>
      <c r="J53">
        <v>22</v>
      </c>
      <c r="K53" s="5">
        <v>350</v>
      </c>
      <c r="L53" s="5">
        <v>7700</v>
      </c>
    </row>
    <row r="54" spans="1:12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t="s">
        <v>17</v>
      </c>
      <c r="H54" t="s">
        <v>33</v>
      </c>
      <c r="I54" t="s">
        <v>56</v>
      </c>
      <c r="J54">
        <v>38</v>
      </c>
      <c r="K54" s="5">
        <v>235</v>
      </c>
      <c r="L54" s="5">
        <v>8930</v>
      </c>
    </row>
    <row r="55" spans="1:12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t="s">
        <v>47</v>
      </c>
      <c r="H55" t="s">
        <v>18</v>
      </c>
      <c r="I55" t="s">
        <v>61</v>
      </c>
      <c r="J55">
        <v>42</v>
      </c>
      <c r="K55" s="5">
        <v>220</v>
      </c>
      <c r="L55" s="5">
        <v>9240</v>
      </c>
    </row>
    <row r="56" spans="1:12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t="s">
        <v>32</v>
      </c>
      <c r="H56" t="s">
        <v>23</v>
      </c>
      <c r="I56" t="s">
        <v>62</v>
      </c>
      <c r="J56">
        <v>15</v>
      </c>
      <c r="K56" s="5">
        <v>295</v>
      </c>
      <c r="L56" s="5">
        <v>4425</v>
      </c>
    </row>
    <row r="57" spans="1:12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t="s">
        <v>38</v>
      </c>
      <c r="H57" t="s">
        <v>33</v>
      </c>
      <c r="I57" t="s">
        <v>44</v>
      </c>
      <c r="J57">
        <v>10</v>
      </c>
      <c r="K57" s="5">
        <v>375</v>
      </c>
      <c r="L57" s="5">
        <v>3750</v>
      </c>
    </row>
    <row r="58" spans="1:12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t="s">
        <v>17</v>
      </c>
      <c r="H58" t="s">
        <v>18</v>
      </c>
      <c r="I58" t="s">
        <v>19</v>
      </c>
      <c r="J58">
        <v>26</v>
      </c>
      <c r="K58" s="5">
        <v>235</v>
      </c>
      <c r="L58" s="5">
        <v>6110</v>
      </c>
    </row>
    <row r="59" spans="1:12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t="s">
        <v>17</v>
      </c>
      <c r="H59" t="s">
        <v>23</v>
      </c>
      <c r="I59" t="s">
        <v>63</v>
      </c>
      <c r="J59">
        <v>40</v>
      </c>
      <c r="K59" s="5">
        <v>235</v>
      </c>
      <c r="L59" s="5">
        <v>9400</v>
      </c>
    </row>
    <row r="60" spans="1:12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t="s">
        <v>22</v>
      </c>
      <c r="H60" t="s">
        <v>18</v>
      </c>
      <c r="I60" t="s">
        <v>52</v>
      </c>
      <c r="J60">
        <v>30</v>
      </c>
      <c r="K60" s="5">
        <v>260</v>
      </c>
      <c r="L60" s="5">
        <v>7800</v>
      </c>
    </row>
    <row r="61" spans="1:12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t="s">
        <v>26</v>
      </c>
      <c r="H61" t="s">
        <v>33</v>
      </c>
      <c r="I61" t="s">
        <v>64</v>
      </c>
      <c r="J61">
        <v>26</v>
      </c>
      <c r="K61" s="5">
        <v>350</v>
      </c>
      <c r="L61" s="5">
        <v>9100</v>
      </c>
    </row>
    <row r="62" spans="1:12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t="s">
        <v>32</v>
      </c>
      <c r="H62" t="s">
        <v>18</v>
      </c>
      <c r="I62" t="s">
        <v>49</v>
      </c>
      <c r="J62">
        <v>18</v>
      </c>
      <c r="K62" s="5">
        <v>295</v>
      </c>
      <c r="L62" s="5">
        <v>5310</v>
      </c>
    </row>
    <row r="63" spans="1:12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t="s">
        <v>17</v>
      </c>
      <c r="H63" t="s">
        <v>33</v>
      </c>
      <c r="I63" t="s">
        <v>56</v>
      </c>
      <c r="J63">
        <v>22</v>
      </c>
      <c r="K63" s="5">
        <v>235</v>
      </c>
      <c r="L63" s="5">
        <v>5170</v>
      </c>
    </row>
    <row r="64" spans="1:12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t="s">
        <v>26</v>
      </c>
      <c r="H64" t="s">
        <v>18</v>
      </c>
      <c r="I64" t="s">
        <v>27</v>
      </c>
      <c r="J64">
        <v>42</v>
      </c>
      <c r="K64" s="5">
        <v>350</v>
      </c>
      <c r="L64" s="5">
        <v>14700</v>
      </c>
    </row>
    <row r="65" spans="1:12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t="s">
        <v>26</v>
      </c>
      <c r="H65" t="s">
        <v>39</v>
      </c>
      <c r="I65" t="s">
        <v>46</v>
      </c>
      <c r="J65">
        <v>45</v>
      </c>
      <c r="K65" s="5">
        <v>350</v>
      </c>
      <c r="L65" s="5">
        <v>15750</v>
      </c>
    </row>
    <row r="66" spans="1:12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t="s">
        <v>32</v>
      </c>
      <c r="H66" t="s">
        <v>23</v>
      </c>
      <c r="I66" t="s">
        <v>62</v>
      </c>
      <c r="J66">
        <v>20</v>
      </c>
      <c r="K66" s="5">
        <v>295</v>
      </c>
      <c r="L66" s="5">
        <v>5900</v>
      </c>
    </row>
    <row r="67" spans="1:12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t="s">
        <v>32</v>
      </c>
      <c r="H67" t="s">
        <v>18</v>
      </c>
      <c r="I67" t="s">
        <v>49</v>
      </c>
      <c r="J67">
        <v>22</v>
      </c>
      <c r="K67" s="5">
        <v>295</v>
      </c>
      <c r="L67" s="5">
        <v>6490</v>
      </c>
    </row>
    <row r="68" spans="1:12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t="s">
        <v>47</v>
      </c>
      <c r="H68" t="s">
        <v>39</v>
      </c>
      <c r="I68" t="s">
        <v>55</v>
      </c>
      <c r="J68">
        <v>15</v>
      </c>
      <c r="K68" s="5">
        <v>220</v>
      </c>
      <c r="L68" s="5">
        <v>3300</v>
      </c>
    </row>
    <row r="69" spans="1:12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t="s">
        <v>17</v>
      </c>
      <c r="H69" t="s">
        <v>30</v>
      </c>
      <c r="I69" t="s">
        <v>31</v>
      </c>
      <c r="J69">
        <v>35</v>
      </c>
      <c r="K69" s="5">
        <v>235</v>
      </c>
      <c r="L69" s="5">
        <v>8225</v>
      </c>
    </row>
    <row r="70" spans="1:12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t="s">
        <v>38</v>
      </c>
      <c r="H70" t="s">
        <v>33</v>
      </c>
      <c r="I70" t="s">
        <v>44</v>
      </c>
      <c r="J70">
        <v>33</v>
      </c>
      <c r="K70" s="5">
        <v>375</v>
      </c>
      <c r="L70" s="5">
        <v>12375</v>
      </c>
    </row>
    <row r="71" spans="1:12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t="s">
        <v>22</v>
      </c>
      <c r="H71" t="s">
        <v>18</v>
      </c>
      <c r="I71" t="s">
        <v>52</v>
      </c>
      <c r="J71">
        <v>22</v>
      </c>
      <c r="K71" s="5">
        <v>260</v>
      </c>
      <c r="L71" s="5">
        <v>5720</v>
      </c>
    </row>
    <row r="72" spans="1:12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t="s">
        <v>22</v>
      </c>
      <c r="H72" t="s">
        <v>33</v>
      </c>
      <c r="I72" t="s">
        <v>59</v>
      </c>
      <c r="J72">
        <v>26</v>
      </c>
      <c r="K72" s="5">
        <v>260</v>
      </c>
      <c r="L72" s="5">
        <v>6760</v>
      </c>
    </row>
    <row r="73" spans="1:12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t="s">
        <v>47</v>
      </c>
      <c r="H73" t="s">
        <v>23</v>
      </c>
      <c r="I73" t="s">
        <v>48</v>
      </c>
      <c r="J73">
        <v>16</v>
      </c>
      <c r="K73" s="5">
        <v>220</v>
      </c>
      <c r="L73" s="5">
        <v>3520</v>
      </c>
    </row>
    <row r="74" spans="1:12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t="s">
        <v>32</v>
      </c>
      <c r="H74" t="s">
        <v>18</v>
      </c>
      <c r="I74" t="s">
        <v>49</v>
      </c>
      <c r="J74">
        <v>10</v>
      </c>
      <c r="K74" s="5">
        <v>295</v>
      </c>
      <c r="L74" s="5">
        <v>2950</v>
      </c>
    </row>
    <row r="75" spans="1:12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t="s">
        <v>22</v>
      </c>
      <c r="H75" t="s">
        <v>18</v>
      </c>
      <c r="I75" t="s">
        <v>52</v>
      </c>
      <c r="J75">
        <v>40</v>
      </c>
      <c r="K75" s="5">
        <v>260</v>
      </c>
      <c r="L75" s="5">
        <v>10400</v>
      </c>
    </row>
    <row r="76" spans="1:12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t="s">
        <v>17</v>
      </c>
      <c r="H76" t="s">
        <v>30</v>
      </c>
      <c r="I76" t="s">
        <v>31</v>
      </c>
      <c r="J76">
        <v>15</v>
      </c>
      <c r="K76" s="5">
        <v>235</v>
      </c>
      <c r="L76" s="5">
        <v>3525</v>
      </c>
    </row>
    <row r="77" spans="1:12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t="s">
        <v>38</v>
      </c>
      <c r="H77" t="s">
        <v>33</v>
      </c>
      <c r="I77" t="s">
        <v>44</v>
      </c>
      <c r="J77">
        <v>25</v>
      </c>
      <c r="K77" s="5">
        <v>375</v>
      </c>
      <c r="L77" s="5">
        <v>9375</v>
      </c>
    </row>
    <row r="78" spans="1:12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t="s">
        <v>32</v>
      </c>
      <c r="H78" t="s">
        <v>33</v>
      </c>
      <c r="I78" t="s">
        <v>34</v>
      </c>
      <c r="J78">
        <v>20</v>
      </c>
      <c r="K78" s="5">
        <v>295</v>
      </c>
      <c r="L78" s="5">
        <v>5900</v>
      </c>
    </row>
    <row r="79" spans="1:12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t="s">
        <v>22</v>
      </c>
      <c r="H79" t="s">
        <v>23</v>
      </c>
      <c r="I79" t="s">
        <v>24</v>
      </c>
      <c r="J79">
        <v>35</v>
      </c>
      <c r="K79" s="5">
        <v>260</v>
      </c>
      <c r="L79" s="5">
        <v>9100</v>
      </c>
    </row>
    <row r="80" spans="1:12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t="s">
        <v>26</v>
      </c>
      <c r="H80" t="s">
        <v>18</v>
      </c>
      <c r="I80" t="s">
        <v>27</v>
      </c>
      <c r="J80">
        <v>22</v>
      </c>
      <c r="K80" s="5">
        <v>350</v>
      </c>
      <c r="L80" s="5">
        <v>7700</v>
      </c>
    </row>
    <row r="81" spans="1:12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t="s">
        <v>47</v>
      </c>
      <c r="H81" t="s">
        <v>39</v>
      </c>
      <c r="I81" t="s">
        <v>55</v>
      </c>
      <c r="J81">
        <v>16</v>
      </c>
      <c r="K81" s="5">
        <v>220</v>
      </c>
      <c r="L81" s="5">
        <v>3520</v>
      </c>
    </row>
    <row r="82" spans="1:12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t="s">
        <v>32</v>
      </c>
      <c r="H82" t="s">
        <v>18</v>
      </c>
      <c r="I82" t="s">
        <v>49</v>
      </c>
      <c r="J82">
        <v>50</v>
      </c>
      <c r="K82" s="5">
        <v>295</v>
      </c>
      <c r="L82" s="5">
        <v>14750</v>
      </c>
    </row>
    <row r="83" spans="1:12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t="s">
        <v>38</v>
      </c>
      <c r="H83" t="s">
        <v>33</v>
      </c>
      <c r="I83" t="s">
        <v>44</v>
      </c>
      <c r="J83">
        <v>32</v>
      </c>
      <c r="K83" s="5">
        <v>375</v>
      </c>
      <c r="L83" s="5">
        <v>12000</v>
      </c>
    </row>
    <row r="84" spans="1:12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t="s">
        <v>17</v>
      </c>
      <c r="H84" t="s">
        <v>39</v>
      </c>
      <c r="I84" t="s">
        <v>53</v>
      </c>
      <c r="J84">
        <v>14</v>
      </c>
      <c r="K84" s="5">
        <v>235</v>
      </c>
      <c r="L84" s="5">
        <v>3290</v>
      </c>
    </row>
  </sheetData>
  <sheetProtection algorithmName="SHA-512" hashValue="hzVXdGVnSegZTUgED2oyb4nR/msjEQ9j/UzdWSXR1TD3x9kd90ODTmadzsAAyqAbh0tart11/Gd5Hnm8yAonFw==" saltValue="3rYScFCfHQREmsdckyeGR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2915-FC98-4E32-9C74-B4F8B4A96CCC}">
  <dimension ref="A1:C12"/>
  <sheetViews>
    <sheetView workbookViewId="0">
      <selection activeCell="B9" sqref="B9"/>
    </sheetView>
  </sheetViews>
  <sheetFormatPr defaultRowHeight="15"/>
  <cols>
    <col min="1" max="1" width="14.42578125" customWidth="1"/>
    <col min="2" max="2" width="16.5703125" customWidth="1"/>
    <col min="3" max="3" width="23.85546875" customWidth="1"/>
  </cols>
  <sheetData>
    <row r="1" spans="1:3" ht="21">
      <c r="A1" s="7" t="s">
        <v>66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67</v>
      </c>
      <c r="C3" s="9" t="s">
        <v>68</v>
      </c>
    </row>
    <row r="4" spans="1:3">
      <c r="A4" s="10">
        <v>132</v>
      </c>
      <c r="B4" s="10" t="s">
        <v>69</v>
      </c>
      <c r="C4" s="11" t="s">
        <v>70</v>
      </c>
    </row>
    <row r="5" spans="1:3">
      <c r="A5" s="12">
        <v>136</v>
      </c>
      <c r="B5" s="12" t="s">
        <v>71</v>
      </c>
      <c r="C5" s="13" t="s">
        <v>72</v>
      </c>
    </row>
    <row r="6" spans="1:3">
      <c r="A6" s="12">
        <v>144</v>
      </c>
      <c r="B6" s="12" t="s">
        <v>73</v>
      </c>
      <c r="C6" s="13" t="s">
        <v>74</v>
      </c>
    </row>
    <row r="7" spans="1:3">
      <c r="A7" s="12">
        <v>152</v>
      </c>
      <c r="B7" s="12" t="s">
        <v>75</v>
      </c>
      <c r="C7" s="13" t="s">
        <v>76</v>
      </c>
    </row>
    <row r="8" spans="1:3">
      <c r="A8" s="12">
        <v>157</v>
      </c>
      <c r="B8" s="12" t="s">
        <v>77</v>
      </c>
      <c r="C8" s="13" t="s">
        <v>78</v>
      </c>
    </row>
    <row r="9" spans="1:3">
      <c r="A9" s="12">
        <v>162</v>
      </c>
      <c r="B9" s="12" t="s">
        <v>79</v>
      </c>
      <c r="C9" s="13" t="s">
        <v>80</v>
      </c>
    </row>
    <row r="10" spans="1:3">
      <c r="A10" s="12">
        <v>166</v>
      </c>
      <c r="B10" s="12" t="s">
        <v>81</v>
      </c>
      <c r="C10" s="13" t="s">
        <v>82</v>
      </c>
    </row>
    <row r="11" spans="1:3">
      <c r="A11" s="12">
        <v>178</v>
      </c>
      <c r="B11" s="12" t="s">
        <v>83</v>
      </c>
      <c r="C11" s="13" t="s">
        <v>84</v>
      </c>
    </row>
    <row r="12" spans="1:3">
      <c r="A12" s="14">
        <v>180</v>
      </c>
      <c r="B12" s="14" t="s">
        <v>85</v>
      </c>
      <c r="C12" s="15" t="s">
        <v>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topLeftCell="A3" workbookViewId="0">
      <selection activeCell="B1" sqref="B1:B1048576"/>
    </sheetView>
  </sheetViews>
  <sheetFormatPr defaultColWidth="8.85546875" defaultRowHeight="15"/>
  <cols>
    <col min="1" max="1" width="9.85546875" bestFit="1" customWidth="1"/>
    <col min="2" max="2" width="16.140625" style="2" bestFit="1" customWidth="1"/>
    <col min="3" max="3" width="11.5703125" bestFit="1" customWidth="1"/>
    <col min="4" max="4" width="14" bestFit="1" customWidth="1"/>
    <col min="5" max="5" width="11.7109375" bestFit="1" customWidth="1"/>
    <col min="6" max="6" width="16.42578125" bestFit="1" customWidth="1"/>
    <col min="7" max="8" width="20.42578125" customWidth="1"/>
    <col min="9" max="9" width="11.140625" customWidth="1"/>
    <col min="10" max="10" width="14.7109375" bestFit="1" customWidth="1"/>
    <col min="11" max="11" width="14.7109375" customWidth="1"/>
    <col min="12" max="12" width="15.5703125" bestFit="1" customWidth="1"/>
    <col min="13" max="13" width="10" bestFit="1" customWidth="1"/>
    <col min="14" max="14" width="13.140625" customWidth="1"/>
    <col min="15" max="15" width="14.28515625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17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3" t="s">
        <v>88</v>
      </c>
    </row>
    <row r="5" spans="1:16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 Working Sheet'!$A$4:$C$12,2,FALSE)</f>
        <v>Bankia</v>
      </c>
      <c r="H5" s="3" t="str">
        <f>VLOOKUP(Table1[[#This Row],[Customer ID]],'Customer Info Working Sheet'!$A$4:$C$12,3,FALSE)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5" t="str">
        <f>IF(Table1[[#This Row],[Number]]&gt;=20,"Yes","No")</f>
        <v>No</v>
      </c>
      <c r="P5" s="5">
        <f>IF(Table1[[#This Row],[Number]]&gt;20,0.95 * Table1[[#This Row],[Total]],Table1[[#This Row],[Total]])</f>
        <v>3525</v>
      </c>
    </row>
    <row r="6" spans="1:16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 Working Sheet'!$A$4:$C$12,2,FALSE)</f>
        <v>Affinity</v>
      </c>
      <c r="H6" s="3" t="str">
        <f>VLOOKUP(Table1[[#This Row],[Customer ID]],'Customer Info Working Sheet'!$A$4:$C$12,3,FALSE)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5" t="str">
        <f>IF(Table1[[#This Row],[Number]]&gt;=20,"Yes","No")</f>
        <v>Yes</v>
      </c>
      <c r="P6" s="5">
        <f>IF(Table1[[#This Row],[Number]]&gt;20,0.95 * Table1[[#This Row],[Total]],Table1[[#This Row],[Total]])</f>
        <v>5434</v>
      </c>
    </row>
    <row r="7" spans="1:16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 Working Sheet'!$A$4:$C$12,2,FALSE)</f>
        <v>Telmark</v>
      </c>
      <c r="H7" s="3" t="str">
        <f>VLOOKUP(Table1[[#This Row],[Customer ID]],'Customer Info Working Sheet'!$A$4:$C$12,3,FALSE)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5" t="str">
        <f>IF(Table1[[#This Row],[Number]]&gt;=20,"Yes","No")</f>
        <v>No</v>
      </c>
      <c r="P7" s="5">
        <f>IF(Table1[[#This Row],[Number]]&gt;20,0.95 * Table1[[#This Row],[Total]],Table1[[#This Row],[Total]])</f>
        <v>5600</v>
      </c>
    </row>
    <row r="8" spans="1:16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 Working Sheet'!$A$4:$C$12,2,FALSE)</f>
        <v>Affinity</v>
      </c>
      <c r="H8" s="3" t="str">
        <f>VLOOKUP(Table1[[#This Row],[Customer ID]],'Customer Info Working Sheet'!$A$4:$C$12,3,FALSE)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5" t="str">
        <f>IF(Table1[[#This Row],[Number]]&gt;=20,"Yes","No")</f>
        <v>Yes</v>
      </c>
      <c r="P8" s="5">
        <f>IF(Table1[[#This Row],[Number]]&gt;20,0.95 * Table1[[#This Row],[Total]],Table1[[#This Row],[Total]])</f>
        <v>6697.5</v>
      </c>
    </row>
    <row r="9" spans="1:16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 Working Sheet'!$A$4:$C$12,2,FALSE)</f>
        <v>Port Royale</v>
      </c>
      <c r="H9" s="3" t="str">
        <f>VLOOKUP(Table1[[#This Row],[Customer ID]],'Customer Info Working Sheet'!$A$4:$C$12,3,FALSE)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5" t="str">
        <f>IF(Table1[[#This Row],[Number]]&gt;=20,"Yes","No")</f>
        <v>Yes</v>
      </c>
      <c r="P9" s="5">
        <f>IF(Table1[[#This Row],[Number]]&gt;20,0.95 * Table1[[#This Row],[Total]],Table1[[#This Row],[Total]])</f>
        <v>8968</v>
      </c>
    </row>
    <row r="10" spans="1:16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 Working Sheet'!$A$4:$C$12,2,FALSE)</f>
        <v>Telmark</v>
      </c>
      <c r="H10" s="3" t="str">
        <f>VLOOKUP(Table1[[#This Row],[Customer ID]],'Customer Info Working Sheet'!$A$4:$C$12,3,FALSE)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5" t="str">
        <f>IF(Table1[[#This Row],[Number]]&gt;=20,"Yes","No")</f>
        <v>No</v>
      </c>
      <c r="P10" s="5">
        <f>IF(Table1[[#This Row],[Number]]&gt;20,0.95 * Table1[[#This Row],[Total]],Table1[[#This Row],[Total]])</f>
        <v>4900</v>
      </c>
    </row>
    <row r="11" spans="1:16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 Working Sheet'!$A$4:$C$12,2,FALSE)</f>
        <v>Secspace</v>
      </c>
      <c r="H11" s="3" t="str">
        <f>VLOOKUP(Table1[[#This Row],[Customer ID]],'Customer Info Working Sheet'!$A$4:$C$12,3,FALSE)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5" t="str">
        <f>IF(Table1[[#This Row],[Number]]&gt;=20,"Yes","No")</f>
        <v>No</v>
      </c>
      <c r="P11" s="5">
        <f>IF(Table1[[#This Row],[Number]]&gt;20,0.95 * Table1[[#This Row],[Total]],Table1[[#This Row],[Total]])</f>
        <v>3000</v>
      </c>
    </row>
    <row r="12" spans="1:16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 Working Sheet'!$A$4:$C$12,2,FALSE)</f>
        <v>Bankia</v>
      </c>
      <c r="H12" s="3" t="str">
        <f>VLOOKUP(Table1[[#This Row],[Customer ID]],'Customer Info Working Sheet'!$A$4:$C$12,3,FALSE)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5" t="str">
        <f>IF(Table1[[#This Row],[Number]]&gt;=20,"Yes","No")</f>
        <v>Yes</v>
      </c>
      <c r="P12" s="5">
        <f>IF(Table1[[#This Row],[Number]]&gt;20,0.95 * Table1[[#This Row],[Total]],Table1[[#This Row],[Total]])</f>
        <v>4911.5</v>
      </c>
    </row>
    <row r="13" spans="1:16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 Working Sheet'!$A$4:$C$12,2,FALSE)</f>
        <v>Telmark</v>
      </c>
      <c r="H13" s="3" t="str">
        <f>VLOOKUP(Table1[[#This Row],[Customer ID]],'Customer Info Working Sheet'!$A$4:$C$12,3,FALSE)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5" t="str">
        <f>IF(Table1[[#This Row],[Number]]&gt;=20,"Yes","No")</f>
        <v>Yes</v>
      </c>
      <c r="P13" s="5">
        <f>IF(Table1[[#This Row],[Number]]&gt;20,0.95 * Table1[[#This Row],[Total]],Table1[[#This Row],[Total]])</f>
        <v>9880</v>
      </c>
    </row>
    <row r="14" spans="1:16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 Working Sheet'!$A$4:$C$12,2,FALSE)</f>
        <v>Port Royale</v>
      </c>
      <c r="H14" s="3" t="str">
        <f>VLOOKUP(Table1[[#This Row],[Customer ID]],'Customer Info Working Sheet'!$A$4:$C$12,3,FALSE)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5" t="str">
        <f>IF(Table1[[#This Row],[Number]]&gt;=20,"Yes","No")</f>
        <v>Yes</v>
      </c>
      <c r="P14" s="5">
        <f>IF(Table1[[#This Row],[Number]]&gt;20,0.95 * Table1[[#This Row],[Total]],Table1[[#This Row],[Total]])</f>
        <v>8312.5</v>
      </c>
    </row>
    <row r="15" spans="1:16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 Working Sheet'!$A$4:$C$12,2,FALSE)</f>
        <v>MarkPlus</v>
      </c>
      <c r="H15" s="3" t="str">
        <f>VLOOKUP(Table1[[#This Row],[Customer ID]],'Customer Info Working Sheet'!$A$4:$C$12,3,FALSE)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5" t="str">
        <f>IF(Table1[[#This Row],[Number]]&gt;=20,"Yes","No")</f>
        <v>Yes</v>
      </c>
      <c r="P15" s="5">
        <f>IF(Table1[[#This Row],[Number]]&gt;20,0.95 * Table1[[#This Row],[Total]],Table1[[#This Row],[Total]])</f>
        <v>10972.5</v>
      </c>
    </row>
    <row r="16" spans="1:16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 Working Sheet'!$A$4:$C$12,2,FALSE)</f>
        <v>Vento</v>
      </c>
      <c r="H16" s="3" t="str">
        <f>VLOOKUP(Table1[[#This Row],[Customer ID]],'Customer Info Working Sheet'!$A$4:$C$12,3,FALSE)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5" t="str">
        <f>IF(Table1[[#This Row],[Number]]&gt;=20,"Yes","No")</f>
        <v>No</v>
      </c>
      <c r="P16" s="5">
        <f>IF(Table1[[#This Row],[Number]]&gt;20,0.95 * Table1[[#This Row],[Total]],Table1[[#This Row],[Total]])</f>
        <v>4425</v>
      </c>
    </row>
    <row r="17" spans="1:16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 Working Sheet'!$A$4:$C$12,2,FALSE)</f>
        <v>Milago</v>
      </c>
      <c r="H17" s="3" t="str">
        <f>VLOOKUP(Table1[[#This Row],[Customer ID]],'Customer Info Working Sheet'!$A$4:$C$12,3,FALSE)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5" t="str">
        <f>IF(Table1[[#This Row],[Number]]&gt;=20,"Yes","No")</f>
        <v>No</v>
      </c>
      <c r="P17" s="5">
        <f>IF(Table1[[#This Row],[Number]]&gt;20,0.95 * Table1[[#This Row],[Total]],Table1[[#This Row],[Total]])</f>
        <v>3750</v>
      </c>
    </row>
    <row r="18" spans="1:16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 Working Sheet'!$A$4:$C$12,2,FALSE)</f>
        <v>Bankia</v>
      </c>
      <c r="H18" s="3" t="str">
        <f>VLOOKUP(Table1[[#This Row],[Customer ID]],'Customer Info Working Sheet'!$A$4:$C$12,3,FALSE)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5" t="str">
        <f>IF(Table1[[#This Row],[Number]]&gt;=20,"Yes","No")</f>
        <v>Yes</v>
      </c>
      <c r="P18" s="5">
        <f>IF(Table1[[#This Row],[Number]]&gt;20,0.95 * Table1[[#This Row],[Total]],Table1[[#This Row],[Total]])</f>
        <v>11115</v>
      </c>
    </row>
    <row r="19" spans="1:16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 Working Sheet'!$A$4:$C$12,2,FALSE)</f>
        <v>Milago</v>
      </c>
      <c r="H19" s="3" t="str">
        <f>VLOOKUP(Table1[[#This Row],[Customer ID]],'Customer Info Working Sheet'!$A$4:$C$12,3,FALSE)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5" t="str">
        <f>IF(Table1[[#This Row],[Number]]&gt;=20,"Yes","No")</f>
        <v>Yes</v>
      </c>
      <c r="P19" s="5">
        <f>IF(Table1[[#This Row],[Number]]&gt;20,0.95 * Table1[[#This Row],[Total]],Table1[[#This Row],[Total]])</f>
        <v>10640</v>
      </c>
    </row>
    <row r="20" spans="1:16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 Working Sheet'!$A$4:$C$12,2,FALSE)</f>
        <v>Port Royale</v>
      </c>
      <c r="H20" s="3" t="str">
        <f>VLOOKUP(Table1[[#This Row],[Customer ID]],'Customer Info Working Sheet'!$A$4:$C$12,3,FALSE)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5" t="str">
        <f>IF(Table1[[#This Row],[Number]]&gt;=20,"Yes","No")</f>
        <v>Yes</v>
      </c>
      <c r="P20" s="5">
        <f>IF(Table1[[#This Row],[Number]]&gt;20,0.95 * Table1[[#This Row],[Total]],Table1[[#This Row],[Total]])</f>
        <v>9310</v>
      </c>
    </row>
    <row r="21" spans="1:16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 Working Sheet'!$A$4:$C$12,2,FALSE)</f>
        <v>Cruise</v>
      </c>
      <c r="H21" s="3" t="str">
        <f>VLOOKUP(Table1[[#This Row],[Customer ID]],'Customer Info Working Sheet'!$A$4:$C$12,3,FALSE)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5" t="str">
        <f>IF(Table1[[#This Row],[Number]]&gt;=20,"Yes","No")</f>
        <v>No</v>
      </c>
      <c r="P21" s="5">
        <f>IF(Table1[[#This Row],[Number]]&gt;20,0.95 * Table1[[#This Row],[Total]],Table1[[#This Row],[Total]])</f>
        <v>2200</v>
      </c>
    </row>
    <row r="22" spans="1:16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 Working Sheet'!$A$4:$C$12,2,FALSE)</f>
        <v>Telmark</v>
      </c>
      <c r="H22" s="3" t="str">
        <f>VLOOKUP(Table1[[#This Row],[Customer ID]],'Customer Info Working Sheet'!$A$4:$C$12,3,FALSE)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5" t="str">
        <f>IF(Table1[[#This Row],[Number]]&gt;=20,"Yes","No")</f>
        <v>No</v>
      </c>
      <c r="P22" s="5">
        <f>IF(Table1[[#This Row],[Number]]&gt;20,0.95 * Table1[[#This Row],[Total]],Table1[[#This Row],[Total]])</f>
        <v>4160</v>
      </c>
    </row>
    <row r="23" spans="1:16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 Working Sheet'!$A$4:$C$12,2,FALSE)</f>
        <v>Bankia</v>
      </c>
      <c r="H23" s="3" t="str">
        <f>VLOOKUP(Table1[[#This Row],[Customer ID]],'Customer Info Working Sheet'!$A$4:$C$12,3,FALSE)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5" t="str">
        <f>IF(Table1[[#This Row],[Number]]&gt;=20,"Yes","No")</f>
        <v>Yes</v>
      </c>
      <c r="P23" s="5">
        <f>IF(Table1[[#This Row],[Number]]&gt;20,0.95 * Table1[[#This Row],[Total]],Table1[[#This Row],[Total]])</f>
        <v>7813.75</v>
      </c>
    </row>
    <row r="24" spans="1:16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 Working Sheet'!$A$4:$C$12,2,FALSE)</f>
        <v>Bankia</v>
      </c>
      <c r="H24" s="3" t="str">
        <f>VLOOKUP(Table1[[#This Row],[Customer ID]],'Customer Info Working Sheet'!$A$4:$C$12,3,FALSE)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5" t="str">
        <f>IF(Table1[[#This Row],[Number]]&gt;=20,"Yes","No")</f>
        <v>No</v>
      </c>
      <c r="P24" s="5">
        <f>IF(Table1[[#This Row],[Number]]&gt;20,0.95 * Table1[[#This Row],[Total]],Table1[[#This Row],[Total]])</f>
        <v>3540</v>
      </c>
    </row>
    <row r="25" spans="1:16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 Working Sheet'!$A$4:$C$12,2,FALSE)</f>
        <v>Telmark</v>
      </c>
      <c r="H25" s="3" t="str">
        <f>VLOOKUP(Table1[[#This Row],[Customer ID]],'Customer Info Working Sheet'!$A$4:$C$12,3,FALSE)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5" t="str">
        <f>IF(Table1[[#This Row],[Number]]&gt;=20,"Yes","No")</f>
        <v>Yes</v>
      </c>
      <c r="P25" s="5">
        <f>IF(Table1[[#This Row],[Number]]&gt;20,0.95 * Table1[[#This Row],[Total]],Table1[[#This Row],[Total]])</f>
        <v>14250</v>
      </c>
    </row>
    <row r="26" spans="1:16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 Working Sheet'!$A$4:$C$12,2,FALSE)</f>
        <v>Affinity</v>
      </c>
      <c r="H26" s="3" t="str">
        <f>VLOOKUP(Table1[[#This Row],[Customer ID]],'Customer Info Working Sheet'!$A$4:$C$12,3,FALSE)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5" t="str">
        <f>IF(Table1[[#This Row],[Number]]&gt;=20,"Yes","No")</f>
        <v>No</v>
      </c>
      <c r="P26" s="5">
        <f>IF(Table1[[#This Row],[Number]]&gt;20,0.95 * Table1[[#This Row],[Total]],Table1[[#This Row],[Total]])</f>
        <v>3500</v>
      </c>
    </row>
    <row r="27" spans="1:16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 Working Sheet'!$A$4:$C$12,2,FALSE)</f>
        <v>Bankia</v>
      </c>
      <c r="H27" s="3" t="str">
        <f>VLOOKUP(Table1[[#This Row],[Customer ID]],'Customer Info Working Sheet'!$A$4:$C$12,3,FALSE)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5" t="str">
        <f>IF(Table1[[#This Row],[Number]]&gt;=20,"Yes","No")</f>
        <v>Yes</v>
      </c>
      <c r="P27" s="5">
        <f>IF(Table1[[#This Row],[Number]]&gt;20,0.95 * Table1[[#This Row],[Total]],Table1[[#This Row],[Total]])</f>
        <v>8906.25</v>
      </c>
    </row>
    <row r="28" spans="1:16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 Working Sheet'!$A$4:$C$12,2,FALSE)</f>
        <v>Cruise</v>
      </c>
      <c r="H28" s="3" t="str">
        <f>VLOOKUP(Table1[[#This Row],[Customer ID]],'Customer Info Working Sheet'!$A$4:$C$12,3,FALSE)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5" t="str">
        <f>IF(Table1[[#This Row],[Number]]&gt;=20,"Yes","No")</f>
        <v>Yes</v>
      </c>
      <c r="P28" s="5">
        <f>IF(Table1[[#This Row],[Number]]&gt;20,0.95 * Table1[[#This Row],[Total]],Table1[[#This Row],[Total]])</f>
        <v>12350</v>
      </c>
    </row>
    <row r="29" spans="1:16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 Working Sheet'!$A$4:$C$12,2,FALSE)</f>
        <v>Milago</v>
      </c>
      <c r="H29" s="3" t="str">
        <f>VLOOKUP(Table1[[#This Row],[Customer ID]],'Customer Info Working Sheet'!$A$4:$C$12,3,FALSE)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5" t="str">
        <f>IF(Table1[[#This Row],[Number]]&gt;=20,"Yes","No")</f>
        <v>Yes</v>
      </c>
      <c r="P29" s="5">
        <f>IF(Table1[[#This Row],[Number]]&gt;20,0.95 * Table1[[#This Row],[Total]],Table1[[#This Row],[Total]])</f>
        <v>4911.5</v>
      </c>
    </row>
    <row r="30" spans="1:16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 Working Sheet'!$A$4:$C$12,2,FALSE)</f>
        <v>Affinity</v>
      </c>
      <c r="H30" s="3" t="str">
        <f>VLOOKUP(Table1[[#This Row],[Customer ID]],'Customer Info Working Sheet'!$A$4:$C$12,3,FALSE)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5" t="str">
        <f>IF(Table1[[#This Row],[Number]]&gt;=20,"Yes","No")</f>
        <v>No</v>
      </c>
      <c r="P30" s="5">
        <f>IF(Table1[[#This Row],[Number]]&gt;20,0.95 * Table1[[#This Row],[Total]],Table1[[#This Row],[Total]])</f>
        <v>4425</v>
      </c>
    </row>
    <row r="31" spans="1:16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 Working Sheet'!$A$4:$C$12,2,FALSE)</f>
        <v>Port Royale</v>
      </c>
      <c r="H31" s="3" t="str">
        <f>VLOOKUP(Table1[[#This Row],[Customer ID]],'Customer Info Working Sheet'!$A$4:$C$12,3,FALSE)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5" t="str">
        <f>IF(Table1[[#This Row],[Number]]&gt;=20,"Yes","No")</f>
        <v>No</v>
      </c>
      <c r="P31" s="5">
        <f>IF(Table1[[#This Row],[Number]]&gt;20,0.95 * Table1[[#This Row],[Total]],Table1[[#This Row],[Total]])</f>
        <v>2200</v>
      </c>
    </row>
    <row r="32" spans="1:16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 Working Sheet'!$A$4:$C$12,2,FALSE)</f>
        <v>Vento</v>
      </c>
      <c r="H32" s="3" t="str">
        <f>VLOOKUP(Table1[[#This Row],[Customer ID]],'Customer Info Working Sheet'!$A$4:$C$12,3,FALSE)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5" t="str">
        <f>IF(Table1[[#This Row],[Number]]&gt;=20,"Yes","No")</f>
        <v>Yes</v>
      </c>
      <c r="P32" s="5">
        <f>IF(Table1[[#This Row],[Number]]&gt;20,0.95 * Table1[[#This Row],[Total]],Table1[[#This Row],[Total]])</f>
        <v>7000</v>
      </c>
    </row>
    <row r="33" spans="1:16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 Working Sheet'!$A$4:$C$12,2,FALSE)</f>
        <v>MarkPlus</v>
      </c>
      <c r="H33" s="3" t="str">
        <f>VLOOKUP(Table1[[#This Row],[Customer ID]],'Customer Info Working Sheet'!$A$4:$C$12,3,FALSE)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5" t="str">
        <f>IF(Table1[[#This Row],[Number]]&gt;=20,"Yes","No")</f>
        <v>No</v>
      </c>
      <c r="P33" s="5">
        <f>IF(Table1[[#This Row],[Number]]&gt;20,0.95 * Table1[[#This Row],[Total]],Table1[[#This Row],[Total]])</f>
        <v>3290</v>
      </c>
    </row>
    <row r="34" spans="1:16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 Working Sheet'!$A$4:$C$12,2,FALSE)</f>
        <v>Secspace</v>
      </c>
      <c r="H34" s="3" t="str">
        <f>VLOOKUP(Table1[[#This Row],[Customer ID]],'Customer Info Working Sheet'!$A$4:$C$12,3,FALSE)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5" t="str">
        <f>IF(Table1[[#This Row],[Number]]&gt;=20,"Yes","No")</f>
        <v>Yes</v>
      </c>
      <c r="P34" s="5">
        <f>IF(Table1[[#This Row],[Number]]&gt;20,0.95 * Table1[[#This Row],[Total]],Table1[[#This Row],[Total]])</f>
        <v>5852</v>
      </c>
    </row>
    <row r="35" spans="1:16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 Working Sheet'!$A$4:$C$12,2,FALSE)</f>
        <v>Cruise</v>
      </c>
      <c r="H35" s="3" t="str">
        <f>VLOOKUP(Table1[[#This Row],[Customer ID]],'Customer Info Working Sheet'!$A$4:$C$12,3,FALSE)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5" t="str">
        <f>IF(Table1[[#This Row],[Number]]&gt;=20,"Yes","No")</f>
        <v>No</v>
      </c>
      <c r="P35" s="5">
        <f>IF(Table1[[#This Row],[Number]]&gt;20,0.95 * Table1[[#This Row],[Total]],Table1[[#This Row],[Total]])</f>
        <v>2820</v>
      </c>
    </row>
    <row r="36" spans="1:16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 Working Sheet'!$A$4:$C$12,2,FALSE)</f>
        <v>Milago</v>
      </c>
      <c r="H36" s="3" t="str">
        <f>VLOOKUP(Table1[[#This Row],[Customer ID]],'Customer Info Working Sheet'!$A$4:$C$12,3,FALSE)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5" t="str">
        <f>IF(Table1[[#This Row],[Number]]&gt;=20,"Yes","No")</f>
        <v>Yes</v>
      </c>
      <c r="P36" s="5">
        <f>IF(Table1[[#This Row],[Number]]&gt;20,0.95 * Table1[[#This Row],[Total]],Table1[[#This Row],[Total]])</f>
        <v>9808.75</v>
      </c>
    </row>
    <row r="37" spans="1:16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 Working Sheet'!$A$4:$C$12,2,FALSE)</f>
        <v>Vento</v>
      </c>
      <c r="H37" s="3" t="str">
        <f>VLOOKUP(Table1[[#This Row],[Customer ID]],'Customer Info Working Sheet'!$A$4:$C$12,3,FALSE)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5" t="str">
        <f>IF(Table1[[#This Row],[Number]]&gt;=20,"Yes","No")</f>
        <v>Yes</v>
      </c>
      <c r="P37" s="5">
        <f>IF(Table1[[#This Row],[Number]]&gt;20,0.95 * Table1[[#This Row],[Total]],Table1[[#This Row],[Total]])</f>
        <v>7500</v>
      </c>
    </row>
    <row r="38" spans="1:16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 Working Sheet'!$A$4:$C$12,2,FALSE)</f>
        <v>Secspace</v>
      </c>
      <c r="H38" s="3" t="str">
        <f>VLOOKUP(Table1[[#This Row],[Customer ID]],'Customer Info Working Sheet'!$A$4:$C$12,3,FALSE)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5" t="str">
        <f>IF(Table1[[#This Row],[Number]]&gt;=20,"Yes","No")</f>
        <v>Yes</v>
      </c>
      <c r="P38" s="5">
        <f>IF(Table1[[#This Row],[Number]]&gt;20,0.95 * Table1[[#This Row],[Total]],Table1[[#This Row],[Total]])</f>
        <v>9405</v>
      </c>
    </row>
    <row r="39" spans="1:16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 Working Sheet'!$A$4:$C$12,2,FALSE)</f>
        <v>Telmark</v>
      </c>
      <c r="H39" s="3" t="str">
        <f>VLOOKUP(Table1[[#This Row],[Customer ID]],'Customer Info Working Sheet'!$A$4:$C$12,3,FALSE)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5" t="str">
        <f>IF(Table1[[#This Row],[Number]]&gt;=20,"Yes","No")</f>
        <v>No</v>
      </c>
      <c r="P39" s="5">
        <f>IF(Table1[[#This Row],[Number]]&gt;20,0.95 * Table1[[#This Row],[Total]],Table1[[#This Row],[Total]])</f>
        <v>5625</v>
      </c>
    </row>
    <row r="40" spans="1:16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 Working Sheet'!$A$4:$C$12,2,FALSE)</f>
        <v>Bankia</v>
      </c>
      <c r="H40" s="3" t="str">
        <f>VLOOKUP(Table1[[#This Row],[Customer ID]],'Customer Info Working Sheet'!$A$4:$C$12,3,FALSE)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5" t="str">
        <f>IF(Table1[[#This Row],[Number]]&gt;=20,"Yes","No")</f>
        <v>No</v>
      </c>
      <c r="P40" s="5">
        <f>IF(Table1[[#This Row],[Number]]&gt;20,0.95 * Table1[[#This Row],[Total]],Table1[[#This Row],[Total]])</f>
        <v>4900</v>
      </c>
    </row>
    <row r="41" spans="1:16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 Working Sheet'!$A$4:$C$12,2,FALSE)</f>
        <v>MarkPlus</v>
      </c>
      <c r="H41" s="3" t="str">
        <f>VLOOKUP(Table1[[#This Row],[Customer ID]],'Customer Info Working Sheet'!$A$4:$C$12,3,FALSE)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5" t="str">
        <f>IF(Table1[[#This Row],[Number]]&gt;=20,"Yes","No")</f>
        <v>Yes</v>
      </c>
      <c r="P41" s="5">
        <f>IF(Table1[[#This Row],[Number]]&gt;20,0.95 * Table1[[#This Row],[Total]],Table1[[#This Row],[Total]])</f>
        <v>8968</v>
      </c>
    </row>
    <row r="42" spans="1:16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 Working Sheet'!$A$4:$C$12,2,FALSE)</f>
        <v>Bankia</v>
      </c>
      <c r="H42" s="3" t="str">
        <f>VLOOKUP(Table1[[#This Row],[Customer ID]],'Customer Info Working Sheet'!$A$4:$C$12,3,FALSE)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5" t="str">
        <f>IF(Table1[[#This Row],[Number]]&gt;=20,"Yes","No")</f>
        <v>Yes</v>
      </c>
      <c r="P42" s="5">
        <f>IF(Table1[[#This Row],[Number]]&gt;20,0.95 * Table1[[#This Row],[Total]],Table1[[#This Row],[Total]])</f>
        <v>9880</v>
      </c>
    </row>
    <row r="43" spans="1:16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 Working Sheet'!$A$4:$C$12,2,FALSE)</f>
        <v>Port Royale</v>
      </c>
      <c r="H43" s="3" t="str">
        <f>VLOOKUP(Table1[[#This Row],[Customer ID]],'Customer Info Working Sheet'!$A$4:$C$12,3,FALSE)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5" t="str">
        <f>IF(Table1[[#This Row],[Number]]&gt;=20,"Yes","No")</f>
        <v>Yes</v>
      </c>
      <c r="P43" s="5">
        <f>IF(Table1[[#This Row],[Number]]&gt;20,0.95 * Table1[[#This Row],[Total]],Table1[[#This Row],[Total]])</f>
        <v>10046.25</v>
      </c>
    </row>
    <row r="44" spans="1:16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 Working Sheet'!$A$4:$C$12,2,FALSE)</f>
        <v>Milago</v>
      </c>
      <c r="H44" s="3" t="str">
        <f>VLOOKUP(Table1[[#This Row],[Customer ID]],'Customer Info Working Sheet'!$A$4:$C$12,3,FALSE)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5" t="str">
        <f>IF(Table1[[#This Row],[Number]]&gt;=20,"Yes","No")</f>
        <v>Yes</v>
      </c>
      <c r="P44" s="5">
        <f>IF(Table1[[#This Row],[Number]]&gt;20,0.95 * Table1[[#This Row],[Total]],Table1[[#This Row],[Total]])</f>
        <v>5016</v>
      </c>
    </row>
    <row r="45" spans="1:16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 Working Sheet'!$A$4:$C$12,2,FALSE)</f>
        <v>Bankia</v>
      </c>
      <c r="H45" s="3" t="str">
        <f>VLOOKUP(Table1[[#This Row],[Customer ID]],'Customer Info Working Sheet'!$A$4:$C$12,3,FALSE)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5" t="str">
        <f>IF(Table1[[#This Row],[Number]]&gt;=20,"Yes","No")</f>
        <v>Yes</v>
      </c>
      <c r="P45" s="5">
        <f>IF(Table1[[#This Row],[Number]]&gt;20,0.95 * Table1[[#This Row],[Total]],Table1[[#This Row],[Total]])</f>
        <v>10687.5</v>
      </c>
    </row>
    <row r="46" spans="1:16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 Working Sheet'!$A$4:$C$12,2,FALSE)</f>
        <v>Affinity</v>
      </c>
      <c r="H46" s="3" t="str">
        <f>VLOOKUP(Table1[[#This Row],[Customer ID]],'Customer Info Working Sheet'!$A$4:$C$12,3,FALSE)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5" t="str">
        <f>IF(Table1[[#This Row],[Number]]&gt;=20,"Yes","No")</f>
        <v>No</v>
      </c>
      <c r="P46" s="5">
        <f>IF(Table1[[#This Row],[Number]]&gt;20,0.95 * Table1[[#This Row],[Total]],Table1[[#This Row],[Total]])</f>
        <v>3900</v>
      </c>
    </row>
    <row r="47" spans="1:16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 Working Sheet'!$A$4:$C$12,2,FALSE)</f>
        <v>MarkPlus</v>
      </c>
      <c r="H47" s="3" t="str">
        <f>VLOOKUP(Table1[[#This Row],[Customer ID]],'Customer Info Working Sheet'!$A$4:$C$12,3,FALSE)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5" t="str">
        <f>IF(Table1[[#This Row],[Number]]&gt;=20,"Yes","No")</f>
        <v>No</v>
      </c>
      <c r="P47" s="5">
        <f>IF(Table1[[#This Row],[Number]]&gt;20,0.95 * Table1[[#This Row],[Total]],Table1[[#This Row],[Total]])</f>
        <v>5625</v>
      </c>
    </row>
    <row r="48" spans="1:16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 Working Sheet'!$A$4:$C$12,2,FALSE)</f>
        <v>Milago</v>
      </c>
      <c r="H48" s="3" t="str">
        <f>VLOOKUP(Table1[[#This Row],[Customer ID]],'Customer Info Working Sheet'!$A$4:$C$12,3,FALSE)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5" t="str">
        <f>IF(Table1[[#This Row],[Number]]&gt;=20,"Yes","No")</f>
        <v>Yes</v>
      </c>
      <c r="P48" s="5">
        <f>IF(Table1[[#This Row],[Number]]&gt;20,0.95 * Table1[[#This Row],[Total]],Table1[[#This Row],[Total]])</f>
        <v>11770.5</v>
      </c>
    </row>
    <row r="49" spans="1:16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 Working Sheet'!$A$4:$C$12,2,FALSE)</f>
        <v>Bankia</v>
      </c>
      <c r="H49" s="3" t="str">
        <f>VLOOKUP(Table1[[#This Row],[Customer ID]],'Customer Info Working Sheet'!$A$4:$C$12,3,FALSE)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5" t="str">
        <f>IF(Table1[[#This Row],[Number]]&gt;=20,"Yes","No")</f>
        <v>Yes</v>
      </c>
      <c r="P49" s="5">
        <f>IF(Table1[[#This Row],[Number]]&gt;20,0.95 * Table1[[#This Row],[Total]],Table1[[#This Row],[Total]])</f>
        <v>8645</v>
      </c>
    </row>
    <row r="50" spans="1:16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 Working Sheet'!$A$4:$C$12,2,FALSE)</f>
        <v>Cruise</v>
      </c>
      <c r="H50" s="3" t="str">
        <f>VLOOKUP(Table1[[#This Row],[Customer ID]],'Customer Info Working Sheet'!$A$4:$C$12,3,FALSE)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5" t="str">
        <f>IF(Table1[[#This Row],[Number]]&gt;=20,"Yes","No")</f>
        <v>Yes</v>
      </c>
      <c r="P50" s="5">
        <f>IF(Table1[[#This Row],[Number]]&gt;20,0.95 * Table1[[#This Row],[Total]],Table1[[#This Row],[Total]])</f>
        <v>8645</v>
      </c>
    </row>
    <row r="51" spans="1:16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 Working Sheet'!$A$4:$C$12,2,FALSE)</f>
        <v>Affinity</v>
      </c>
      <c r="H51" s="3" t="str">
        <f>VLOOKUP(Table1[[#This Row],[Customer ID]],'Customer Info Working Sheet'!$A$4:$C$12,3,FALSE)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5" t="str">
        <f>IF(Table1[[#This Row],[Number]]&gt;=20,"Yes","No")</f>
        <v>Yes</v>
      </c>
      <c r="P51" s="5">
        <f>IF(Table1[[#This Row],[Number]]&gt;20,0.95 * Table1[[#This Row],[Total]],Table1[[#This Row],[Total]])</f>
        <v>6688</v>
      </c>
    </row>
    <row r="52" spans="1:16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 Working Sheet'!$A$4:$C$12,2,FALSE)</f>
        <v>Bankia</v>
      </c>
      <c r="H52" s="3" t="str">
        <f>VLOOKUP(Table1[[#This Row],[Customer ID]],'Customer Info Working Sheet'!$A$4:$C$12,3,FALSE)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5" t="str">
        <f>IF(Table1[[#This Row],[Number]]&gt;=20,"Yes","No")</f>
        <v>No</v>
      </c>
      <c r="P52" s="5">
        <f>IF(Table1[[#This Row],[Number]]&gt;20,0.95 * Table1[[#This Row],[Total]],Table1[[#This Row],[Total]])</f>
        <v>5310</v>
      </c>
    </row>
    <row r="53" spans="1:16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 Working Sheet'!$A$4:$C$12,2,FALSE)</f>
        <v>Milago</v>
      </c>
      <c r="H53" s="3" t="str">
        <f>VLOOKUP(Table1[[#This Row],[Customer ID]],'Customer Info Working Sheet'!$A$4:$C$12,3,FALSE)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5" t="str">
        <f>IF(Table1[[#This Row],[Number]]&gt;=20,"Yes","No")</f>
        <v>Yes</v>
      </c>
      <c r="P53" s="5">
        <f>IF(Table1[[#This Row],[Number]]&gt;20,0.95 * Table1[[#This Row],[Total]],Table1[[#This Row],[Total]])</f>
        <v>7315</v>
      </c>
    </row>
    <row r="54" spans="1:16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 Working Sheet'!$A$4:$C$12,2,FALSE)</f>
        <v>Cruise</v>
      </c>
      <c r="H54" s="3" t="str">
        <f>VLOOKUP(Table1[[#This Row],[Customer ID]],'Customer Info Working Sheet'!$A$4:$C$12,3,FALSE)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5" t="str">
        <f>IF(Table1[[#This Row],[Number]]&gt;=20,"Yes","No")</f>
        <v>Yes</v>
      </c>
      <c r="P54" s="5">
        <f>IF(Table1[[#This Row],[Number]]&gt;20,0.95 * Table1[[#This Row],[Total]],Table1[[#This Row],[Total]])</f>
        <v>8483.5</v>
      </c>
    </row>
    <row r="55" spans="1:16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 Working Sheet'!$A$4:$C$12,2,FALSE)</f>
        <v>Milago</v>
      </c>
      <c r="H55" s="3" t="str">
        <f>VLOOKUP(Table1[[#This Row],[Customer ID]],'Customer Info Working Sheet'!$A$4:$C$12,3,FALSE)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5" t="str">
        <f>IF(Table1[[#This Row],[Number]]&gt;=20,"Yes","No")</f>
        <v>Yes</v>
      </c>
      <c r="P55" s="5">
        <f>IF(Table1[[#This Row],[Number]]&gt;20,0.95 * Table1[[#This Row],[Total]],Table1[[#This Row],[Total]])</f>
        <v>8778</v>
      </c>
    </row>
    <row r="56" spans="1:16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 Working Sheet'!$A$4:$C$12,2,FALSE)</f>
        <v>Cruise</v>
      </c>
      <c r="H56" s="3" t="str">
        <f>VLOOKUP(Table1[[#This Row],[Customer ID]],'Customer Info Working Sheet'!$A$4:$C$12,3,FALSE)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5" t="str">
        <f>IF(Table1[[#This Row],[Number]]&gt;=20,"Yes","No")</f>
        <v>No</v>
      </c>
      <c r="P56" s="5">
        <f>IF(Table1[[#This Row],[Number]]&gt;20,0.95 * Table1[[#This Row],[Total]],Table1[[#This Row],[Total]])</f>
        <v>4425</v>
      </c>
    </row>
    <row r="57" spans="1:16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 Working Sheet'!$A$4:$C$12,2,FALSE)</f>
        <v>Telmark</v>
      </c>
      <c r="H57" s="3" t="str">
        <f>VLOOKUP(Table1[[#This Row],[Customer ID]],'Customer Info Working Sheet'!$A$4:$C$12,3,FALSE)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5" t="str">
        <f>IF(Table1[[#This Row],[Number]]&gt;=20,"Yes","No")</f>
        <v>No</v>
      </c>
      <c r="P57" s="5">
        <f>IF(Table1[[#This Row],[Number]]&gt;20,0.95 * Table1[[#This Row],[Total]],Table1[[#This Row],[Total]])</f>
        <v>3750</v>
      </c>
    </row>
    <row r="58" spans="1:16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 Working Sheet'!$A$4:$C$12,2,FALSE)</f>
        <v>Telmark</v>
      </c>
      <c r="H58" s="3" t="str">
        <f>VLOOKUP(Table1[[#This Row],[Customer ID]],'Customer Info Working Sheet'!$A$4:$C$12,3,FALSE)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5" t="str">
        <f>IF(Table1[[#This Row],[Number]]&gt;=20,"Yes","No")</f>
        <v>Yes</v>
      </c>
      <c r="P58" s="5">
        <f>IF(Table1[[#This Row],[Number]]&gt;20,0.95 * Table1[[#This Row],[Total]],Table1[[#This Row],[Total]])</f>
        <v>5804.5</v>
      </c>
    </row>
    <row r="59" spans="1:16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 Working Sheet'!$A$4:$C$12,2,FALSE)</f>
        <v>Secspace</v>
      </c>
      <c r="H59" s="3" t="str">
        <f>VLOOKUP(Table1[[#This Row],[Customer ID]],'Customer Info Working Sheet'!$A$4:$C$12,3,FALSE)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5" t="str">
        <f>IF(Table1[[#This Row],[Number]]&gt;=20,"Yes","No")</f>
        <v>Yes</v>
      </c>
      <c r="P59" s="5">
        <f>IF(Table1[[#This Row],[Number]]&gt;20,0.95 * Table1[[#This Row],[Total]],Table1[[#This Row],[Total]])</f>
        <v>8930</v>
      </c>
    </row>
    <row r="60" spans="1:16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 Working Sheet'!$A$4:$C$12,2,FALSE)</f>
        <v>Milago</v>
      </c>
      <c r="H60" s="3" t="str">
        <f>VLOOKUP(Table1[[#This Row],[Customer ID]],'Customer Info Working Sheet'!$A$4:$C$12,3,FALSE)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5" t="str">
        <f>IF(Table1[[#This Row],[Number]]&gt;=20,"Yes","No")</f>
        <v>Yes</v>
      </c>
      <c r="P60" s="5">
        <f>IF(Table1[[#This Row],[Number]]&gt;20,0.95 * Table1[[#This Row],[Total]],Table1[[#This Row],[Total]])</f>
        <v>7410</v>
      </c>
    </row>
    <row r="61" spans="1:16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 Working Sheet'!$A$4:$C$12,2,FALSE)</f>
        <v>Secspace</v>
      </c>
      <c r="H61" s="3" t="str">
        <f>VLOOKUP(Table1[[#This Row],[Customer ID]],'Customer Info Working Sheet'!$A$4:$C$12,3,FALSE)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5" t="str">
        <f>IF(Table1[[#This Row],[Number]]&gt;=20,"Yes","No")</f>
        <v>Yes</v>
      </c>
      <c r="P61" s="5">
        <f>IF(Table1[[#This Row],[Number]]&gt;20,0.95 * Table1[[#This Row],[Total]],Table1[[#This Row],[Total]])</f>
        <v>8645</v>
      </c>
    </row>
    <row r="62" spans="1:16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 Working Sheet'!$A$4:$C$12,2,FALSE)</f>
        <v>Bankia</v>
      </c>
      <c r="H62" s="3" t="str">
        <f>VLOOKUP(Table1[[#This Row],[Customer ID]],'Customer Info Working Sheet'!$A$4:$C$12,3,FALSE)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5" t="str">
        <f>IF(Table1[[#This Row],[Number]]&gt;=20,"Yes","No")</f>
        <v>No</v>
      </c>
      <c r="P62" s="5">
        <f>IF(Table1[[#This Row],[Number]]&gt;20,0.95 * Table1[[#This Row],[Total]],Table1[[#This Row],[Total]])</f>
        <v>5310</v>
      </c>
    </row>
    <row r="63" spans="1:16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 Working Sheet'!$A$4:$C$12,2,FALSE)</f>
        <v>Milago</v>
      </c>
      <c r="H63" s="3" t="str">
        <f>VLOOKUP(Table1[[#This Row],[Customer ID]],'Customer Info Working Sheet'!$A$4:$C$12,3,FALSE)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5" t="str">
        <f>IF(Table1[[#This Row],[Number]]&gt;=20,"Yes","No")</f>
        <v>Yes</v>
      </c>
      <c r="P63" s="5">
        <f>IF(Table1[[#This Row],[Number]]&gt;20,0.95 * Table1[[#This Row],[Total]],Table1[[#This Row],[Total]])</f>
        <v>4911.5</v>
      </c>
    </row>
    <row r="64" spans="1:16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 Working Sheet'!$A$4:$C$12,2,FALSE)</f>
        <v>Affinity</v>
      </c>
      <c r="H64" s="3" t="str">
        <f>VLOOKUP(Table1[[#This Row],[Customer ID]],'Customer Info Working Sheet'!$A$4:$C$12,3,FALSE)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5" t="str">
        <f>IF(Table1[[#This Row],[Number]]&gt;=20,"Yes","No")</f>
        <v>Yes</v>
      </c>
      <c r="P64" s="5">
        <f>IF(Table1[[#This Row],[Number]]&gt;20,0.95 * Table1[[#This Row],[Total]],Table1[[#This Row],[Total]])</f>
        <v>13965</v>
      </c>
    </row>
    <row r="65" spans="1:16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 Working Sheet'!$A$4:$C$12,2,FALSE)</f>
        <v>Cruise</v>
      </c>
      <c r="H65" s="3" t="str">
        <f>VLOOKUP(Table1[[#This Row],[Customer ID]],'Customer Info Working Sheet'!$A$4:$C$12,3,FALSE)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5" t="str">
        <f>IF(Table1[[#This Row],[Number]]&gt;=20,"Yes","No")</f>
        <v>Yes</v>
      </c>
      <c r="P65" s="5">
        <f>IF(Table1[[#This Row],[Number]]&gt;20,0.95 * Table1[[#This Row],[Total]],Table1[[#This Row],[Total]])</f>
        <v>14962.5</v>
      </c>
    </row>
    <row r="66" spans="1:16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 Working Sheet'!$A$4:$C$12,2,FALSE)</f>
        <v>Bankia</v>
      </c>
      <c r="H66" s="3" t="str">
        <f>VLOOKUP(Table1[[#This Row],[Customer ID]],'Customer Info Working Sheet'!$A$4:$C$12,3,FALSE)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5" t="str">
        <f>IF(Table1[[#This Row],[Number]]&gt;=20,"Yes","No")</f>
        <v>Yes</v>
      </c>
      <c r="P66" s="5">
        <f>IF(Table1[[#This Row],[Number]]&gt;20,0.95 * Table1[[#This Row],[Total]],Table1[[#This Row],[Total]])</f>
        <v>5900</v>
      </c>
    </row>
    <row r="67" spans="1:16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 Working Sheet'!$A$4:$C$12,2,FALSE)</f>
        <v>Telmark</v>
      </c>
      <c r="H67" s="3" t="str">
        <f>VLOOKUP(Table1[[#This Row],[Customer ID]],'Customer Info Working Sheet'!$A$4:$C$12,3,FALSE)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5" t="str">
        <f>IF(Table1[[#This Row],[Number]]&gt;=20,"Yes","No")</f>
        <v>Yes</v>
      </c>
      <c r="P67" s="5">
        <f>IF(Table1[[#This Row],[Number]]&gt;20,0.95 * Table1[[#This Row],[Total]],Table1[[#This Row],[Total]])</f>
        <v>6165.5</v>
      </c>
    </row>
    <row r="68" spans="1:16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 Working Sheet'!$A$4:$C$12,2,FALSE)</f>
        <v>MarkPlus</v>
      </c>
      <c r="H68" s="3" t="str">
        <f>VLOOKUP(Table1[[#This Row],[Customer ID]],'Customer Info Working Sheet'!$A$4:$C$12,3,FALSE)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5" t="str">
        <f>IF(Table1[[#This Row],[Number]]&gt;=20,"Yes","No")</f>
        <v>No</v>
      </c>
      <c r="P68" s="5">
        <f>IF(Table1[[#This Row],[Number]]&gt;20,0.95 * Table1[[#This Row],[Total]],Table1[[#This Row],[Total]])</f>
        <v>3300</v>
      </c>
    </row>
    <row r="69" spans="1:16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 Working Sheet'!$A$4:$C$12,2,FALSE)</f>
        <v>Bankia</v>
      </c>
      <c r="H69" s="3" t="str">
        <f>VLOOKUP(Table1[[#This Row],[Customer ID]],'Customer Info Working Sheet'!$A$4:$C$12,3,FALSE)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5" t="str">
        <f>IF(Table1[[#This Row],[Number]]&gt;=20,"Yes","No")</f>
        <v>Yes</v>
      </c>
      <c r="P69" s="5">
        <f>IF(Table1[[#This Row],[Number]]&gt;20,0.95 * Table1[[#This Row],[Total]],Table1[[#This Row],[Total]])</f>
        <v>7813.75</v>
      </c>
    </row>
    <row r="70" spans="1:16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 Working Sheet'!$A$4:$C$12,2,FALSE)</f>
        <v>Vento</v>
      </c>
      <c r="H70" s="3" t="str">
        <f>VLOOKUP(Table1[[#This Row],[Customer ID]],'Customer Info Working Sheet'!$A$4:$C$12,3,FALSE)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5" t="str">
        <f>IF(Table1[[#This Row],[Number]]&gt;=20,"Yes","No")</f>
        <v>Yes</v>
      </c>
      <c r="P70" s="5">
        <f>IF(Table1[[#This Row],[Number]]&gt;20,0.95 * Table1[[#This Row],[Total]],Table1[[#This Row],[Total]])</f>
        <v>11756.25</v>
      </c>
    </row>
    <row r="71" spans="1:16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 Working Sheet'!$A$4:$C$12,2,FALSE)</f>
        <v>Affinity</v>
      </c>
      <c r="H71" s="3" t="str">
        <f>VLOOKUP(Table1[[#This Row],[Customer ID]],'Customer Info Working Sheet'!$A$4:$C$12,3,FALSE)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5" t="str">
        <f>IF(Table1[[#This Row],[Number]]&gt;=20,"Yes","No")</f>
        <v>Yes</v>
      </c>
      <c r="P71" s="5">
        <f>IF(Table1[[#This Row],[Number]]&gt;20,0.95 * Table1[[#This Row],[Total]],Table1[[#This Row],[Total]])</f>
        <v>5434</v>
      </c>
    </row>
    <row r="72" spans="1:16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 Working Sheet'!$A$4:$C$12,2,FALSE)</f>
        <v>Telmark</v>
      </c>
      <c r="H72" s="3" t="str">
        <f>VLOOKUP(Table1[[#This Row],[Customer ID]],'Customer Info Working Sheet'!$A$4:$C$12,3,FALSE)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5" t="str">
        <f>IF(Table1[[#This Row],[Number]]&gt;=20,"Yes","No")</f>
        <v>Yes</v>
      </c>
      <c r="P72" s="5">
        <f>IF(Table1[[#This Row],[Number]]&gt;20,0.95 * Table1[[#This Row],[Total]],Table1[[#This Row],[Total]])</f>
        <v>6422</v>
      </c>
    </row>
    <row r="73" spans="1:16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 Working Sheet'!$A$4:$C$12,2,FALSE)</f>
        <v>Bankia</v>
      </c>
      <c r="H73" s="3" t="str">
        <f>VLOOKUP(Table1[[#This Row],[Customer ID]],'Customer Info Working Sheet'!$A$4:$C$12,3,FALSE)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5" t="str">
        <f>IF(Table1[[#This Row],[Number]]&gt;=20,"Yes","No")</f>
        <v>No</v>
      </c>
      <c r="P73" s="5">
        <f>IF(Table1[[#This Row],[Number]]&gt;20,0.95 * Table1[[#This Row],[Total]],Table1[[#This Row],[Total]])</f>
        <v>3520</v>
      </c>
    </row>
    <row r="74" spans="1:16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 Working Sheet'!$A$4:$C$12,2,FALSE)</f>
        <v>Vento</v>
      </c>
      <c r="H74" s="3" t="str">
        <f>VLOOKUP(Table1[[#This Row],[Customer ID]],'Customer Info Working Sheet'!$A$4:$C$12,3,FALSE)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5" t="str">
        <f>IF(Table1[[#This Row],[Number]]&gt;=20,"Yes","No")</f>
        <v>No</v>
      </c>
      <c r="P74" s="5">
        <f>IF(Table1[[#This Row],[Number]]&gt;20,0.95 * Table1[[#This Row],[Total]],Table1[[#This Row],[Total]])</f>
        <v>2950</v>
      </c>
    </row>
    <row r="75" spans="1:16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 Working Sheet'!$A$4:$C$12,2,FALSE)</f>
        <v>Cruise</v>
      </c>
      <c r="H75" s="3" t="str">
        <f>VLOOKUP(Table1[[#This Row],[Customer ID]],'Customer Info Working Sheet'!$A$4:$C$12,3,FALSE)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5" t="str">
        <f>IF(Table1[[#This Row],[Number]]&gt;=20,"Yes","No")</f>
        <v>Yes</v>
      </c>
      <c r="P75" s="5">
        <f>IF(Table1[[#This Row],[Number]]&gt;20,0.95 * Table1[[#This Row],[Total]],Table1[[#This Row],[Total]])</f>
        <v>9880</v>
      </c>
    </row>
    <row r="76" spans="1:16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 Working Sheet'!$A$4:$C$12,2,FALSE)</f>
        <v>MarkPlus</v>
      </c>
      <c r="H76" s="3" t="str">
        <f>VLOOKUP(Table1[[#This Row],[Customer ID]],'Customer Info Working Sheet'!$A$4:$C$12,3,FALSE)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5" t="str">
        <f>IF(Table1[[#This Row],[Number]]&gt;=20,"Yes","No")</f>
        <v>No</v>
      </c>
      <c r="P76" s="5">
        <f>IF(Table1[[#This Row],[Number]]&gt;20,0.95 * Table1[[#This Row],[Total]],Table1[[#This Row],[Total]])</f>
        <v>3525</v>
      </c>
    </row>
    <row r="77" spans="1:16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 Working Sheet'!$A$4:$C$12,2,FALSE)</f>
        <v>Bankia</v>
      </c>
      <c r="H77" s="3" t="str">
        <f>VLOOKUP(Table1[[#This Row],[Customer ID]],'Customer Info Working Sheet'!$A$4:$C$12,3,FALSE)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5" t="str">
        <f>IF(Table1[[#This Row],[Number]]&gt;=20,"Yes","No")</f>
        <v>Yes</v>
      </c>
      <c r="P77" s="5">
        <f>IF(Table1[[#This Row],[Number]]&gt;20,0.95 * Table1[[#This Row],[Total]],Table1[[#This Row],[Total]])</f>
        <v>8906.25</v>
      </c>
    </row>
    <row r="78" spans="1:16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 Working Sheet'!$A$4:$C$12,2,FALSE)</f>
        <v>Affinity</v>
      </c>
      <c r="H78" s="3" t="str">
        <f>VLOOKUP(Table1[[#This Row],[Customer ID]],'Customer Info Working Sheet'!$A$4:$C$12,3,FALSE)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5" t="str">
        <f>IF(Table1[[#This Row],[Number]]&gt;=20,"Yes","No")</f>
        <v>Yes</v>
      </c>
      <c r="P78" s="5">
        <f>IF(Table1[[#This Row],[Number]]&gt;20,0.95 * Table1[[#This Row],[Total]],Table1[[#This Row],[Total]])</f>
        <v>5900</v>
      </c>
    </row>
    <row r="79" spans="1:16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 Working Sheet'!$A$4:$C$12,2,FALSE)</f>
        <v>Port Royale</v>
      </c>
      <c r="H79" s="3" t="str">
        <f>VLOOKUP(Table1[[#This Row],[Customer ID]],'Customer Info Working Sheet'!$A$4:$C$12,3,FALSE)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5" t="str">
        <f>IF(Table1[[#This Row],[Number]]&gt;=20,"Yes","No")</f>
        <v>Yes</v>
      </c>
      <c r="P79" s="5">
        <f>IF(Table1[[#This Row],[Number]]&gt;20,0.95 * Table1[[#This Row],[Total]],Table1[[#This Row],[Total]])</f>
        <v>8645</v>
      </c>
    </row>
    <row r="80" spans="1:16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 Working Sheet'!$A$4:$C$12,2,FALSE)</f>
        <v>Vento</v>
      </c>
      <c r="H80" s="3" t="str">
        <f>VLOOKUP(Table1[[#This Row],[Customer ID]],'Customer Info Working Sheet'!$A$4:$C$12,3,FALSE)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5" t="str">
        <f>IF(Table1[[#This Row],[Number]]&gt;=20,"Yes","No")</f>
        <v>Yes</v>
      </c>
      <c r="P80" s="5">
        <f>IF(Table1[[#This Row],[Number]]&gt;20,0.95 * Table1[[#This Row],[Total]],Table1[[#This Row],[Total]])</f>
        <v>7315</v>
      </c>
    </row>
    <row r="81" spans="1:16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 Working Sheet'!$A$4:$C$12,2,FALSE)</f>
        <v>Port Royale</v>
      </c>
      <c r="H81" s="3" t="str">
        <f>VLOOKUP(Table1[[#This Row],[Customer ID]],'Customer Info Working Sheet'!$A$4:$C$12,3,FALSE)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5" t="str">
        <f>IF(Table1[[#This Row],[Number]]&gt;=20,"Yes","No")</f>
        <v>No</v>
      </c>
      <c r="P81" s="5">
        <f>IF(Table1[[#This Row],[Number]]&gt;20,0.95 * Table1[[#This Row],[Total]],Table1[[#This Row],[Total]])</f>
        <v>3520</v>
      </c>
    </row>
    <row r="82" spans="1:16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 Working Sheet'!$A$4:$C$12,2,FALSE)</f>
        <v>Cruise</v>
      </c>
      <c r="H82" s="3" t="str">
        <f>VLOOKUP(Table1[[#This Row],[Customer ID]],'Customer Info Working Sheet'!$A$4:$C$12,3,FALSE)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5" t="str">
        <f>IF(Table1[[#This Row],[Number]]&gt;=20,"Yes","No")</f>
        <v>Yes</v>
      </c>
      <c r="P82" s="5">
        <f>IF(Table1[[#This Row],[Number]]&gt;20,0.95 * Table1[[#This Row],[Total]],Table1[[#This Row],[Total]])</f>
        <v>14012.5</v>
      </c>
    </row>
    <row r="83" spans="1:16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 Working Sheet'!$A$4:$C$12,2,FALSE)</f>
        <v>Vento</v>
      </c>
      <c r="H83" s="3" t="str">
        <f>VLOOKUP(Table1[[#This Row],[Customer ID]],'Customer Info Working Sheet'!$A$4:$C$12,3,FALSE)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5" t="str">
        <f>IF(Table1[[#This Row],[Number]]&gt;=20,"Yes","No")</f>
        <v>Yes</v>
      </c>
      <c r="P83" s="5">
        <f>IF(Table1[[#This Row],[Number]]&gt;20,0.95 * Table1[[#This Row],[Total]],Table1[[#This Row],[Total]])</f>
        <v>11400</v>
      </c>
    </row>
    <row r="84" spans="1:16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 Working Sheet'!$A$4:$C$12,2,FALSE)</f>
        <v>Telmark</v>
      </c>
      <c r="H84" s="3" t="str">
        <f>VLOOKUP(Table1[[#This Row],[Customer ID]],'Customer Info Working Sheet'!$A$4:$C$12,3,FALSE)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5" t="str">
        <f>IF(Table1[[#This Row],[Number]]&gt;=20,"Yes","No")</f>
        <v>No</v>
      </c>
      <c r="P84" s="5">
        <f>IF(Table1[[#This Row],[Number]]&gt;20,0.95 * 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topLeftCell="E1" workbookViewId="0">
      <selection activeCell="A4" sqref="A4:C12"/>
    </sheetView>
  </sheetViews>
  <sheetFormatPr defaultColWidth="11.42578125" defaultRowHeight="15"/>
  <cols>
    <col min="1" max="1" width="18.85546875" customWidth="1"/>
    <col min="2" max="2" width="18.7109375" customWidth="1"/>
    <col min="3" max="3" width="15.140625" customWidth="1"/>
  </cols>
  <sheetData>
    <row r="1" spans="1:3" ht="21">
      <c r="A1" s="7" t="s">
        <v>66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67</v>
      </c>
      <c r="C3" s="9" t="s">
        <v>68</v>
      </c>
    </row>
    <row r="4" spans="1:3">
      <c r="A4" s="10">
        <v>132</v>
      </c>
      <c r="B4" s="10" t="s">
        <v>69</v>
      </c>
      <c r="C4" s="11" t="s">
        <v>70</v>
      </c>
    </row>
    <row r="5" spans="1:3">
      <c r="A5" s="12">
        <v>136</v>
      </c>
      <c r="B5" s="12" t="s">
        <v>71</v>
      </c>
      <c r="C5" s="13" t="s">
        <v>72</v>
      </c>
    </row>
    <row r="6" spans="1:3">
      <c r="A6" s="12">
        <v>144</v>
      </c>
      <c r="B6" s="12" t="s">
        <v>73</v>
      </c>
      <c r="C6" s="13" t="s">
        <v>74</v>
      </c>
    </row>
    <row r="7" spans="1:3">
      <c r="A7" s="12">
        <v>152</v>
      </c>
      <c r="B7" s="12" t="s">
        <v>75</v>
      </c>
      <c r="C7" s="13" t="s">
        <v>76</v>
      </c>
    </row>
    <row r="8" spans="1:3">
      <c r="A8" s="12">
        <v>157</v>
      </c>
      <c r="B8" s="12" t="s">
        <v>77</v>
      </c>
      <c r="C8" s="13" t="s">
        <v>78</v>
      </c>
    </row>
    <row r="9" spans="1:3">
      <c r="A9" s="12">
        <v>162</v>
      </c>
      <c r="B9" s="12" t="s">
        <v>79</v>
      </c>
      <c r="C9" s="13" t="s">
        <v>80</v>
      </c>
    </row>
    <row r="10" spans="1:3">
      <c r="A10" s="12">
        <v>166</v>
      </c>
      <c r="B10" s="12" t="s">
        <v>81</v>
      </c>
      <c r="C10" s="13" t="s">
        <v>82</v>
      </c>
    </row>
    <row r="11" spans="1:3">
      <c r="A11" s="12">
        <v>178</v>
      </c>
      <c r="B11" s="12" t="s">
        <v>83</v>
      </c>
      <c r="C11" s="13" t="s">
        <v>84</v>
      </c>
    </row>
    <row r="12" spans="1:3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8316-E3BC-481D-B31F-FC7A1F616E95}">
  <dimension ref="A4:H24"/>
  <sheetViews>
    <sheetView topLeftCell="A16" workbookViewId="0">
      <selection activeCell="A16" sqref="A16"/>
    </sheetView>
  </sheetViews>
  <sheetFormatPr defaultRowHeight="15"/>
  <cols>
    <col min="1" max="1" width="14.85546875" bestFit="1" customWidth="1"/>
    <col min="2" max="2" width="10" bestFit="1" customWidth="1"/>
    <col min="3" max="3" width="8.85546875" bestFit="1" customWidth="1"/>
    <col min="4" max="4" width="6.5703125" bestFit="1" customWidth="1"/>
    <col min="5" max="5" width="5.140625" bestFit="1" customWidth="1"/>
    <col min="6" max="6" width="4.85546875" bestFit="1" customWidth="1"/>
    <col min="7" max="7" width="5" bestFit="1" customWidth="1"/>
    <col min="8" max="8" width="11.42578125" bestFit="1" customWidth="1"/>
    <col min="9" max="9" width="14.85546875" bestFit="1" customWidth="1"/>
    <col min="10" max="10" width="17.7109375" bestFit="1" customWidth="1"/>
    <col min="11" max="11" width="14.85546875" bestFit="1" customWidth="1"/>
    <col min="12" max="12" width="17.7109375" bestFit="1" customWidth="1"/>
    <col min="13" max="13" width="14.85546875" bestFit="1" customWidth="1"/>
    <col min="14" max="14" width="22.7109375" bestFit="1" customWidth="1"/>
    <col min="15" max="15" width="19.85546875" bestFit="1" customWidth="1"/>
  </cols>
  <sheetData>
    <row r="4" spans="1:8">
      <c r="A4" s="16" t="s">
        <v>89</v>
      </c>
      <c r="B4" s="16" t="s">
        <v>4</v>
      </c>
    </row>
    <row r="5" spans="1:8">
      <c r="A5" s="16" t="s">
        <v>5</v>
      </c>
      <c r="B5" t="s">
        <v>14</v>
      </c>
      <c r="C5" t="s">
        <v>42</v>
      </c>
      <c r="D5" t="s">
        <v>50</v>
      </c>
      <c r="E5" t="s">
        <v>58</v>
      </c>
      <c r="F5" t="s">
        <v>60</v>
      </c>
      <c r="G5" t="s">
        <v>65</v>
      </c>
      <c r="H5" t="s">
        <v>90</v>
      </c>
    </row>
    <row r="6" spans="1:8">
      <c r="A6" t="s">
        <v>20</v>
      </c>
      <c r="B6" s="5">
        <v>10345.5</v>
      </c>
      <c r="C6" s="5">
        <v>14180</v>
      </c>
      <c r="D6" s="5">
        <v>10763.5</v>
      </c>
      <c r="E6" s="5">
        <v>10641</v>
      </c>
      <c r="F6" s="5"/>
      <c r="G6" s="5">
        <v>10335</v>
      </c>
      <c r="H6" s="5">
        <v>56265</v>
      </c>
    </row>
    <row r="7" spans="1:8">
      <c r="A7" t="s">
        <v>37</v>
      </c>
      <c r="B7" s="5">
        <v>13972.5</v>
      </c>
      <c r="C7" s="5">
        <v>7813.75</v>
      </c>
      <c r="D7" s="5"/>
      <c r="E7" s="5">
        <v>8483.5</v>
      </c>
      <c r="F7" s="5">
        <v>10710</v>
      </c>
      <c r="G7" s="5">
        <v>26823.25</v>
      </c>
      <c r="H7" s="5">
        <v>67803</v>
      </c>
    </row>
    <row r="8" spans="1:8">
      <c r="A8" t="s">
        <v>45</v>
      </c>
      <c r="B8" s="5"/>
      <c r="C8" s="5">
        <v>11115</v>
      </c>
      <c r="D8" s="5">
        <v>18460</v>
      </c>
      <c r="E8" s="5">
        <v>24797.5</v>
      </c>
      <c r="F8" s="5">
        <v>19387.5</v>
      </c>
      <c r="G8" s="5">
        <v>2950</v>
      </c>
      <c r="H8" s="5">
        <v>76710</v>
      </c>
    </row>
    <row r="9" spans="1:8">
      <c r="A9" t="s">
        <v>15</v>
      </c>
      <c r="B9" s="5">
        <v>20805.5</v>
      </c>
      <c r="C9" s="5">
        <v>7910</v>
      </c>
      <c r="D9" s="5">
        <v>14233.75</v>
      </c>
      <c r="E9" s="5">
        <v>20415.5</v>
      </c>
      <c r="F9" s="5">
        <v>14943.5</v>
      </c>
      <c r="G9" s="5">
        <v>9420</v>
      </c>
      <c r="H9" s="5">
        <v>87728.25</v>
      </c>
    </row>
    <row r="10" spans="1:8">
      <c r="A10" t="s">
        <v>28</v>
      </c>
      <c r="B10" s="5">
        <v>6697.5</v>
      </c>
      <c r="C10" s="5">
        <v>27985</v>
      </c>
      <c r="D10" s="5">
        <v>14500</v>
      </c>
      <c r="E10" s="5">
        <v>24928</v>
      </c>
      <c r="F10" s="5">
        <v>32260</v>
      </c>
      <c r="G10" s="5">
        <v>12749</v>
      </c>
      <c r="H10" s="5">
        <v>119119.5</v>
      </c>
    </row>
    <row r="11" spans="1:8">
      <c r="A11" t="s">
        <v>25</v>
      </c>
      <c r="B11" s="5">
        <v>15480</v>
      </c>
      <c r="C11" s="5">
        <v>2200</v>
      </c>
      <c r="D11" s="5">
        <v>8906.25</v>
      </c>
      <c r="E11" s="5">
        <v>9880</v>
      </c>
      <c r="F11" s="5">
        <v>10716</v>
      </c>
      <c r="G11" s="5">
        <v>23892.5</v>
      </c>
      <c r="H11" s="5">
        <v>71074.75</v>
      </c>
    </row>
    <row r="12" spans="1:8">
      <c r="A12" t="s">
        <v>35</v>
      </c>
      <c r="B12" s="5">
        <v>4900</v>
      </c>
      <c r="C12" s="5">
        <v>3500</v>
      </c>
      <c r="D12" s="5">
        <v>11605</v>
      </c>
      <c r="E12" s="5">
        <v>22359.25</v>
      </c>
      <c r="F12" s="5">
        <v>22053.75</v>
      </c>
      <c r="G12" s="5">
        <v>20306.25</v>
      </c>
      <c r="H12" s="5">
        <v>84724.25</v>
      </c>
    </row>
    <row r="13" spans="1:8">
      <c r="A13" t="s">
        <v>90</v>
      </c>
      <c r="B13" s="5">
        <v>72201</v>
      </c>
      <c r="C13" s="5">
        <v>74703.75</v>
      </c>
      <c r="D13" s="5">
        <v>78468.5</v>
      </c>
      <c r="E13" s="5">
        <v>121504.75</v>
      </c>
      <c r="F13" s="5">
        <v>110070.75</v>
      </c>
      <c r="G13" s="5">
        <v>106476</v>
      </c>
      <c r="H13" s="5">
        <v>563424.75</v>
      </c>
    </row>
    <row r="16" spans="1:8">
      <c r="A16" s="16" t="s">
        <v>91</v>
      </c>
      <c r="B16" s="16" t="s">
        <v>4</v>
      </c>
    </row>
    <row r="17" spans="1:8">
      <c r="A17" s="16" t="s">
        <v>8</v>
      </c>
      <c r="B17" t="s">
        <v>14</v>
      </c>
      <c r="C17" t="s">
        <v>42</v>
      </c>
      <c r="D17" t="s">
        <v>50</v>
      </c>
      <c r="E17" t="s">
        <v>58</v>
      </c>
      <c r="F17" t="s">
        <v>60</v>
      </c>
      <c r="G17" t="s">
        <v>65</v>
      </c>
      <c r="H17" t="s">
        <v>90</v>
      </c>
    </row>
    <row r="18" spans="1:8">
      <c r="A18" t="s">
        <v>47</v>
      </c>
      <c r="B18" s="18"/>
      <c r="C18" s="18">
        <v>10</v>
      </c>
      <c r="D18" s="18">
        <v>83</v>
      </c>
      <c r="E18" s="18">
        <v>56</v>
      </c>
      <c r="F18" s="18">
        <v>57</v>
      </c>
      <c r="G18" s="18">
        <v>32</v>
      </c>
      <c r="H18" s="18">
        <v>238</v>
      </c>
    </row>
    <row r="19" spans="1:8">
      <c r="A19" t="s">
        <v>38</v>
      </c>
      <c r="B19" s="18">
        <v>8</v>
      </c>
      <c r="C19" s="18">
        <v>50</v>
      </c>
      <c r="D19" s="18">
        <v>45</v>
      </c>
      <c r="E19" s="18">
        <v>60</v>
      </c>
      <c r="F19" s="18">
        <v>10</v>
      </c>
      <c r="G19" s="18">
        <v>90</v>
      </c>
      <c r="H19" s="18">
        <v>263</v>
      </c>
    </row>
    <row r="20" spans="1:8">
      <c r="A20" t="s">
        <v>26</v>
      </c>
      <c r="B20" s="18">
        <v>88</v>
      </c>
      <c r="C20" s="18">
        <v>70</v>
      </c>
      <c r="D20" s="18">
        <v>20</v>
      </c>
      <c r="E20" s="18">
        <v>62</v>
      </c>
      <c r="F20" s="18">
        <v>113</v>
      </c>
      <c r="G20" s="18">
        <v>22</v>
      </c>
      <c r="H20" s="18">
        <v>375</v>
      </c>
    </row>
    <row r="21" spans="1:8">
      <c r="A21" t="s">
        <v>17</v>
      </c>
      <c r="B21" s="18">
        <v>67</v>
      </c>
      <c r="C21" s="18">
        <v>35</v>
      </c>
      <c r="D21" s="18">
        <v>48</v>
      </c>
      <c r="E21" s="18">
        <v>83</v>
      </c>
      <c r="F21" s="18">
        <v>123</v>
      </c>
      <c r="G21" s="18">
        <v>29</v>
      </c>
      <c r="H21" s="18">
        <v>385</v>
      </c>
    </row>
    <row r="22" spans="1:8">
      <c r="A22" t="s">
        <v>22</v>
      </c>
      <c r="B22" s="18">
        <v>62</v>
      </c>
      <c r="C22" s="18">
        <v>61</v>
      </c>
      <c r="D22" s="18">
        <v>50</v>
      </c>
      <c r="E22" s="18">
        <v>90</v>
      </c>
      <c r="F22" s="18">
        <v>30</v>
      </c>
      <c r="G22" s="18">
        <v>123</v>
      </c>
      <c r="H22" s="18">
        <v>416</v>
      </c>
    </row>
    <row r="23" spans="1:8">
      <c r="A23" t="s">
        <v>32</v>
      </c>
      <c r="B23" s="18">
        <v>32</v>
      </c>
      <c r="C23" s="18">
        <v>27</v>
      </c>
      <c r="D23" s="18">
        <v>50</v>
      </c>
      <c r="E23" s="18">
        <v>92</v>
      </c>
      <c r="F23" s="18">
        <v>75</v>
      </c>
      <c r="G23" s="18">
        <v>80</v>
      </c>
      <c r="H23" s="18">
        <v>356</v>
      </c>
    </row>
    <row r="24" spans="1:8">
      <c r="A24" t="s">
        <v>90</v>
      </c>
      <c r="B24" s="18">
        <v>257</v>
      </c>
      <c r="C24" s="18">
        <v>253</v>
      </c>
      <c r="D24" s="18">
        <v>296</v>
      </c>
      <c r="E24" s="18">
        <v>443</v>
      </c>
      <c r="F24" s="18">
        <v>408</v>
      </c>
      <c r="G24" s="18">
        <v>376</v>
      </c>
      <c r="H24" s="18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Gaurang Patel</cp:lastModifiedBy>
  <cp:revision/>
  <dcterms:created xsi:type="dcterms:W3CDTF">2021-09-09T16:24:17Z</dcterms:created>
  <dcterms:modified xsi:type="dcterms:W3CDTF">2025-01-16T05:53:11Z</dcterms:modified>
  <cp:category/>
  <cp:contentStatus/>
</cp:coreProperties>
</file>