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vi\OneDrive\Työpöytä\Project\"/>
    </mc:Choice>
  </mc:AlternateContent>
  <xr:revisionPtr revIDLastSave="0" documentId="13_ncr:1_{EFDB3D24-3179-4965-87C1-8D00D52B908B}" xr6:coauthVersionLast="47" xr6:coauthVersionMax="47" xr10:uidLastSave="{00000000-0000-0000-0000-000000000000}"/>
  <bookViews>
    <workbookView xWindow="-110" yWindow="-110" windowWidth="25820" windowHeight="15620" tabRatio="670" activeTab="8" xr2:uid="{8BCC077C-9BFF-400D-B4E4-B01BB27980E9}"/>
  </bookViews>
  <sheets>
    <sheet name="WorkersDoJobs" sheetId="6" r:id="rId1"/>
    <sheet name="Posti" sheetId="1" r:id="rId2"/>
    <sheet name="Buy_Order" sheetId="7" r:id="rId3"/>
    <sheet name="Order_item" sheetId="4" r:id="rId4"/>
    <sheet name="Purchase_Order" sheetId="3" r:id="rId5"/>
    <sheet name="Customer" sheetId="2" r:id="rId6"/>
    <sheet name="Products" sheetId="5" r:id="rId7"/>
    <sheet name="Worker" sheetId="9" r:id="rId8"/>
    <sheet name="Location" sheetId="8" r:id="rId9"/>
    <sheet name="Store" sheetId="10" r:id="rId10"/>
    <sheet name="Warehous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7" l="1"/>
  <c r="D2" i="10"/>
  <c r="H2" i="9"/>
  <c r="H3" i="9"/>
  <c r="H4" i="9"/>
  <c r="H5" i="9"/>
  <c r="H6" i="9"/>
  <c r="H7" i="9"/>
  <c r="H8" i="9"/>
  <c r="H9" i="9"/>
  <c r="H10" i="9"/>
  <c r="D3" i="10"/>
  <c r="D4" i="10"/>
  <c r="D5" i="10"/>
  <c r="D6" i="10"/>
  <c r="D7" i="10"/>
  <c r="F3" i="7"/>
  <c r="F4" i="7"/>
  <c r="F5" i="7"/>
  <c r="F6" i="7"/>
  <c r="F7" i="7"/>
  <c r="F8" i="7"/>
  <c r="F9" i="7"/>
  <c r="F10" i="7"/>
  <c r="D8" i="11"/>
  <c r="D9" i="11"/>
  <c r="D10" i="11"/>
  <c r="D8" i="6"/>
  <c r="D9" i="6"/>
  <c r="D10" i="6"/>
  <c r="C8" i="1"/>
  <c r="C9" i="1"/>
  <c r="C10" i="1"/>
  <c r="C8" i="4"/>
  <c r="C9" i="4"/>
  <c r="C10" i="4"/>
  <c r="I4" i="3"/>
  <c r="I5" i="3"/>
  <c r="I3" i="3"/>
  <c r="H8" i="2"/>
  <c r="H9" i="2"/>
  <c r="H10" i="2"/>
  <c r="E8" i="5"/>
  <c r="E9" i="5"/>
  <c r="E10" i="5"/>
  <c r="H3" i="2"/>
  <c r="H4" i="2"/>
  <c r="H5" i="2"/>
  <c r="H6" i="2"/>
  <c r="H7" i="2"/>
  <c r="H2" i="2"/>
  <c r="I2" i="3"/>
  <c r="D3" i="11"/>
  <c r="D4" i="11"/>
  <c r="D5" i="11"/>
  <c r="D6" i="11"/>
  <c r="D7" i="11"/>
  <c r="D2" i="11"/>
  <c r="I6" i="3"/>
  <c r="I7" i="3"/>
  <c r="I8" i="3"/>
  <c r="I9" i="3"/>
  <c r="I10" i="3"/>
  <c r="E3" i="8"/>
  <c r="E4" i="8"/>
  <c r="E5" i="8"/>
  <c r="E6" i="8"/>
  <c r="E7" i="8"/>
  <c r="E2" i="8"/>
  <c r="C3" i="4"/>
  <c r="C4" i="4"/>
  <c r="C5" i="4"/>
  <c r="C6" i="4"/>
  <c r="C7" i="4"/>
  <c r="C2" i="4"/>
  <c r="C3" i="1"/>
  <c r="C4" i="1"/>
  <c r="C5" i="1"/>
  <c r="C6" i="1"/>
  <c r="C7" i="1"/>
  <c r="C2" i="1"/>
  <c r="D3" i="6"/>
  <c r="D4" i="6"/>
  <c r="D5" i="6"/>
  <c r="D6" i="6"/>
  <c r="D7" i="6"/>
  <c r="D2" i="6"/>
  <c r="E3" i="5"/>
  <c r="E4" i="5"/>
  <c r="E5" i="5"/>
  <c r="E6" i="5"/>
  <c r="E7" i="5"/>
  <c r="E2" i="5"/>
</calcChain>
</file>

<file path=xl/sharedStrings.xml><?xml version="1.0" encoding="utf-8"?>
<sst xmlns="http://schemas.openxmlformats.org/spreadsheetml/2006/main" count="273" uniqueCount="175">
  <si>
    <t>BO_ID</t>
  </si>
  <si>
    <t>Customer_ID</t>
  </si>
  <si>
    <t>street</t>
  </si>
  <si>
    <t>city</t>
  </si>
  <si>
    <t>zip_code</t>
  </si>
  <si>
    <t>phone_number</t>
  </si>
  <si>
    <t>PO_ID</t>
  </si>
  <si>
    <t>order_date</t>
  </si>
  <si>
    <t>Customer_street</t>
  </si>
  <si>
    <t>Customer_city</t>
  </si>
  <si>
    <t>Customer_zip_code</t>
  </si>
  <si>
    <t>quantity</t>
  </si>
  <si>
    <t>Products_ID</t>
  </si>
  <si>
    <t>Products_name</t>
  </si>
  <si>
    <t>Products_description</t>
  </si>
  <si>
    <t>Worker_ID</t>
  </si>
  <si>
    <t>Location_ID</t>
  </si>
  <si>
    <t>postal_code</t>
  </si>
  <si>
    <t>phone</t>
  </si>
  <si>
    <t>email</t>
  </si>
  <si>
    <t>job_title</t>
  </si>
  <si>
    <t>IKEA Kuopio</t>
  </si>
  <si>
    <t>IKEA Jyväskylä</t>
  </si>
  <si>
    <t>IKEA Tampere</t>
  </si>
  <si>
    <t>IKEA Raisio</t>
  </si>
  <si>
    <t>IKEA Vantaa</t>
  </si>
  <si>
    <t>IKEA Espoo</t>
  </si>
  <si>
    <t>KUO</t>
  </si>
  <si>
    <t>ESP</t>
  </si>
  <si>
    <t>TRE</t>
  </si>
  <si>
    <t>JKL</t>
  </si>
  <si>
    <t>RSO</t>
  </si>
  <si>
    <t>VTA</t>
  </si>
  <si>
    <t>Porttisuontie 18</t>
  </si>
  <si>
    <t>01200</t>
  </si>
  <si>
    <t>Vantaa</t>
  </si>
  <si>
    <t>Espoontie 21</t>
  </si>
  <si>
    <t>02740</t>
  </si>
  <si>
    <t>Espoo</t>
  </si>
  <si>
    <t>Leppästensuonkatu 4</t>
  </si>
  <si>
    <t>Tampere</t>
  </si>
  <si>
    <t>Itäniityntie 15</t>
  </si>
  <si>
    <t>Raisio</t>
  </si>
  <si>
    <t>Ratarinteenkatu 2</t>
  </si>
  <si>
    <t>Kuopio</t>
  </si>
  <si>
    <t>Kauppakatu 24</t>
  </si>
  <si>
    <t>Jyväskylä</t>
  </si>
  <si>
    <t>0469553867</t>
  </si>
  <si>
    <t>logistics worker</t>
  </si>
  <si>
    <t>0469554613</t>
  </si>
  <si>
    <t>0469551264</t>
  </si>
  <si>
    <t>0469558743</t>
  </si>
  <si>
    <t>0469551694</t>
  </si>
  <si>
    <t>0469557843</t>
  </si>
  <si>
    <t>Nghia.Nguyen@gmail.com</t>
  </si>
  <si>
    <t>Heikkinen.Jasmin@gmail.com</t>
  </si>
  <si>
    <t>Luoma.Elias@gmail.com</t>
  </si>
  <si>
    <t>Cranston.Jeremy@gmail.com</t>
  </si>
  <si>
    <t>kakanen.Joni@gmail.com</t>
  </si>
  <si>
    <t>Janne.Pulkinen@gmail.com</t>
  </si>
  <si>
    <t>UTRUSTA hl skmk 68 puukuvioitu musta</t>
  </si>
  <si>
    <t>ME ptk rn 40x37x80 puukuvioitu musta</t>
  </si>
  <si>
    <t>Hyllylevy seinäkulmakaappiin</t>
  </si>
  <si>
    <t>HEMNES SOSNRN+3LT 80X200 HAR</t>
  </si>
  <si>
    <t>ASKERSUND pelv 39x240 vaalea saarnikuvio</t>
  </si>
  <si>
    <t>PAX lis kulmaos+4 hy 53x58x201 valkoinen</t>
  </si>
  <si>
    <t>Sohvasängynrunko</t>
  </si>
  <si>
    <t>Peitelevy</t>
  </si>
  <si>
    <t>Lisättävä kulmaosa + 4 hyllyä</t>
  </si>
  <si>
    <t>Pöytäkaapin runko</t>
  </si>
  <si>
    <t>GRUPPSPEL pelituoli  GUNNARED musta/harmaa</t>
  </si>
  <si>
    <t>Pelituoli</t>
  </si>
  <si>
    <t>0469557894</t>
  </si>
  <si>
    <t>0469557896</t>
  </si>
  <si>
    <t>0469557891</t>
  </si>
  <si>
    <t>0469557892</t>
  </si>
  <si>
    <t>0469557893</t>
  </si>
  <si>
    <t>0469557890</t>
  </si>
  <si>
    <t>Kolmisopentie 1</t>
  </si>
  <si>
    <t>Vasarakatu 29</t>
  </si>
  <si>
    <t>Martinpojankatu 4</t>
  </si>
  <si>
    <t>Vantaanportinkatu 3</t>
  </si>
  <si>
    <t xml:space="preserve"> Piispansilta 11</t>
  </si>
  <si>
    <t>02230</t>
  </si>
  <si>
    <t>Markulantie 150</t>
  </si>
  <si>
    <t>PO00123</t>
  </si>
  <si>
    <t>PO00456</t>
  </si>
  <si>
    <t>PO00789</t>
  </si>
  <si>
    <t>PO00147</t>
  </si>
  <si>
    <t>PO00852</t>
  </si>
  <si>
    <t>PO00963</t>
  </si>
  <si>
    <t>BO00123</t>
  </si>
  <si>
    <t>BO00456</t>
  </si>
  <si>
    <t>BO00789</t>
  </si>
  <si>
    <t>BO00741</t>
  </si>
  <si>
    <t>BO00852</t>
  </si>
  <si>
    <t>BO00963</t>
  </si>
  <si>
    <t>Insert into WorkersDoJobs (BO_ID, Worker_ID, Products_ID) values</t>
  </si>
  <si>
    <t>Insert into Posti (BO_ID, Customer_ID) values</t>
  </si>
  <si>
    <t>Insert into Location (Location_ID, street, postal_code, city) values</t>
  </si>
  <si>
    <t>Insert into Order_items (PO_ID, Products_ID) values</t>
  </si>
  <si>
    <t>estimate_delivery_date</t>
  </si>
  <si>
    <t>actual_delivery date</t>
  </si>
  <si>
    <t>Insert into Purchase_Order (PO_ID, Customer_ID, order_date, Customer_street, Customer_city, Customer_zip_code, quantity,estimate_delivery_date) values</t>
  </si>
  <si>
    <t>last_name</t>
  </si>
  <si>
    <t>first_name</t>
  </si>
  <si>
    <t>Purhonen</t>
  </si>
  <si>
    <t>Marttinen</t>
  </si>
  <si>
    <t>Virtanen</t>
  </si>
  <si>
    <t>Reijonen</t>
  </si>
  <si>
    <t>Kortelainen</t>
  </si>
  <si>
    <t>Aimasmäki</t>
  </si>
  <si>
    <t>Roope</t>
  </si>
  <si>
    <t>Erkka</t>
  </si>
  <si>
    <t>Aleksi</t>
  </si>
  <si>
    <t>Pasi</t>
  </si>
  <si>
    <t>Saara</t>
  </si>
  <si>
    <t>Elisa</t>
  </si>
  <si>
    <t>Insert into Customer (Customer_ID,first_name, last_name,street, city, zip_code,phone_number) values</t>
  </si>
  <si>
    <t xml:space="preserve">Nghia </t>
  </si>
  <si>
    <t>Nguyen</t>
  </si>
  <si>
    <t>Jasmin</t>
  </si>
  <si>
    <t>Elias</t>
  </si>
  <si>
    <t>Jeremy</t>
  </si>
  <si>
    <t>Joni</t>
  </si>
  <si>
    <t>Pulkinen</t>
  </si>
  <si>
    <t>Heikkinen</t>
  </si>
  <si>
    <t>Luoma</t>
  </si>
  <si>
    <t>Cranston</t>
  </si>
  <si>
    <t>kakanen</t>
  </si>
  <si>
    <t xml:space="preserve">Janne </t>
  </si>
  <si>
    <t>BLÄDDRARE lok 7lo 30x30x90 harmaa/kuvioitu</t>
  </si>
  <si>
    <t>Lokerikko</t>
  </si>
  <si>
    <t>Sylitaso</t>
  </si>
  <si>
    <t>BYLLAN sylita Ebbarp musta/valkoinen</t>
  </si>
  <si>
    <t>EDSBRUK ke/kehyska 30x40 valkoinen</t>
  </si>
  <si>
    <t>Kehys ja kehyskartonki</t>
  </si>
  <si>
    <t>0469557844</t>
  </si>
  <si>
    <t>0469557845</t>
  </si>
  <si>
    <t>0469557846</t>
  </si>
  <si>
    <t>Aho</t>
  </si>
  <si>
    <t>Ada</t>
  </si>
  <si>
    <t>Toni</t>
  </si>
  <si>
    <t>Keturi</t>
  </si>
  <si>
    <t>Jiri</t>
  </si>
  <si>
    <t>Leinonen</t>
  </si>
  <si>
    <t>Ada.Aho@gmail.com</t>
  </si>
  <si>
    <t>Toni.Keturi@gmail.com</t>
  </si>
  <si>
    <t>Jiri.Leinonen@gmail.com</t>
  </si>
  <si>
    <t>BO00964</t>
  </si>
  <si>
    <t>BO00965</t>
  </si>
  <si>
    <t>BO00966</t>
  </si>
  <si>
    <t>Arttu</t>
  </si>
  <si>
    <t>Laura</t>
  </si>
  <si>
    <t>Koponen</t>
  </si>
  <si>
    <t>Janne</t>
  </si>
  <si>
    <t>Voutilainen</t>
  </si>
  <si>
    <t>Päivärannantie 18</t>
  </si>
  <si>
    <t>0469551478</t>
  </si>
  <si>
    <t>0469552589</t>
  </si>
  <si>
    <t>0469553698</t>
  </si>
  <si>
    <t>Kukkaroniementie 3</t>
  </si>
  <si>
    <t>Pieksämäki</t>
  </si>
  <si>
    <t>Varkaus</t>
  </si>
  <si>
    <t>Relanderinkatu 30</t>
  </si>
  <si>
    <t>PO00964</t>
  </si>
  <si>
    <t>PO00965</t>
  </si>
  <si>
    <t>PO00966</t>
  </si>
  <si>
    <t>Insert into Buy_Order(BO_ID,Products_ID, Worker_ID, actual_delivery_date, order_date) values</t>
  </si>
  <si>
    <t>Store_ID</t>
  </si>
  <si>
    <t>Store_name</t>
  </si>
  <si>
    <t>Insert into Worker (Worker_ID, Store_ID, first_name, last_name,phone, email, job_title) values</t>
  </si>
  <si>
    <t>Insert into Products (Products_ID, Store_ID, Products_name, Products_description) values</t>
  </si>
  <si>
    <t>Insert into Warehouse (Store_ID, Products_ID, PO_ID) values</t>
  </si>
  <si>
    <t>Insert into Store (Store_ID, Location_ID, Store_name)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</si>
</sst>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6">
    <xf numFmtId="0" fontId="0" fillId="0" borderId="0" xfId="0"/>
    <xf numFmtId="49" fontId="1" fillId="3" borderId="1" xfId="2" applyNumberFormat="1" applyBorder="1"/>
    <xf numFmtId="0" fontId="1" fillId="3" borderId="1" xfId="2" applyBorder="1"/>
    <xf numFmtId="0" fontId="1" fillId="3" borderId="1" xfId="2" applyNumberFormat="1" applyBorder="1"/>
    <xf numFmtId="0" fontId="2" fillId="2" borderId="1" xfId="1" applyBorder="1" applyAlignment="1">
      <alignment horizontal="center"/>
    </xf>
    <xf numFmtId="0" fontId="2" fillId="2" borderId="1" xfId="1" applyBorder="1" applyAlignment="1">
      <alignment horizontal="left"/>
    </xf>
    <xf numFmtId="0" fontId="2" fillId="2" borderId="1" xfId="1" applyBorder="1"/>
    <xf numFmtId="0" fontId="2" fillId="2" borderId="1" xfId="1" quotePrefix="1" applyBorder="1" applyAlignment="1">
      <alignment horizontal="center"/>
    </xf>
    <xf numFmtId="0" fontId="1" fillId="3" borderId="1" xfId="2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2" applyNumberFormat="1" applyBorder="1" applyAlignment="1">
      <alignment horizontal="center"/>
    </xf>
    <xf numFmtId="0" fontId="1" fillId="4" borderId="1" xfId="3" applyBorder="1" applyAlignment="1">
      <alignment horizontal="center"/>
    </xf>
    <xf numFmtId="0" fontId="1" fillId="4" borderId="1" xfId="3" applyBorder="1"/>
    <xf numFmtId="164" fontId="2" fillId="2" borderId="1" xfId="1" applyNumberFormat="1" applyBorder="1" applyAlignment="1">
      <alignment horizontal="center"/>
    </xf>
    <xf numFmtId="0" fontId="2" fillId="2" borderId="1" xfId="1" applyNumberFormat="1" applyBorder="1" applyAlignment="1">
      <alignment horizontal="center"/>
    </xf>
    <xf numFmtId="0" fontId="1" fillId="4" borderId="1" xfId="3" applyNumberFormat="1" applyBorder="1" applyAlignment="1">
      <alignment horizontal="center"/>
    </xf>
  </cellXfs>
  <cellStyles count="4">
    <cellStyle name="40% - Accent5" xfId="2" builtinId="47"/>
    <cellStyle name="40% - Accent6" xfId="3" builtinId="51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Toni.Keturi@gmail.com" TargetMode="External"/><Relationship Id="rId3" Type="http://schemas.openxmlformats.org/officeDocument/2006/relationships/hyperlink" Target="mailto:Luoma.Elias@gmail.com" TargetMode="External"/><Relationship Id="rId7" Type="http://schemas.openxmlformats.org/officeDocument/2006/relationships/hyperlink" Target="mailto:Ada.Aho@gmail.com" TargetMode="External"/><Relationship Id="rId2" Type="http://schemas.openxmlformats.org/officeDocument/2006/relationships/hyperlink" Target="mailto:Heikkinen.Jasmin@gmail.com" TargetMode="External"/><Relationship Id="rId1" Type="http://schemas.openxmlformats.org/officeDocument/2006/relationships/hyperlink" Target="mailto:Nghia.Nguyen@gmail.com" TargetMode="External"/><Relationship Id="rId6" Type="http://schemas.openxmlformats.org/officeDocument/2006/relationships/hyperlink" Target="mailto:Janne.Pulkinen@gmail.com" TargetMode="External"/><Relationship Id="rId5" Type="http://schemas.openxmlformats.org/officeDocument/2006/relationships/hyperlink" Target="mailto:kakanen.Joni@gmail.com" TargetMode="External"/><Relationship Id="rId4" Type="http://schemas.openxmlformats.org/officeDocument/2006/relationships/hyperlink" Target="mailto:Cranston.Jeremy@gmail.com" TargetMode="External"/><Relationship Id="rId9" Type="http://schemas.openxmlformats.org/officeDocument/2006/relationships/hyperlink" Target="mailto:Jiri.Leinon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52B5-4959-4ED2-AABA-72AF9B6002FD}">
  <dimension ref="A1:D10"/>
  <sheetViews>
    <sheetView showGridLines="0" zoomScale="145" zoomScaleNormal="145" workbookViewId="0">
      <selection activeCell="D21" sqref="D21"/>
    </sheetView>
  </sheetViews>
  <sheetFormatPr defaultRowHeight="14.5" x14ac:dyDescent="0.35"/>
  <cols>
    <col min="1" max="1" width="8.36328125" bestFit="1" customWidth="1"/>
    <col min="2" max="2" width="12.26953125" bestFit="1" customWidth="1"/>
    <col min="3" max="3" width="13.36328125" style="9" bestFit="1" customWidth="1"/>
    <col min="4" max="4" width="60.7265625" bestFit="1" customWidth="1"/>
  </cols>
  <sheetData>
    <row r="1" spans="1:4" s="9" customFormat="1" x14ac:dyDescent="0.35">
      <c r="A1" s="11" t="s">
        <v>0</v>
      </c>
      <c r="B1" s="11" t="s">
        <v>15</v>
      </c>
      <c r="C1" s="11" t="s">
        <v>12</v>
      </c>
      <c r="D1" s="11" t="s">
        <v>97</v>
      </c>
    </row>
    <row r="2" spans="1:4" x14ac:dyDescent="0.35">
      <c r="A2" s="12" t="s">
        <v>91</v>
      </c>
      <c r="B2" s="11">
        <v>44006346</v>
      </c>
      <c r="C2" s="11">
        <v>40205660</v>
      </c>
      <c r="D2" s="12" t="str">
        <f>"('"&amp;A2&amp;"',"&amp;B2&amp;","&amp;C2&amp;"),"</f>
        <v>('BO00123',44006346,40205660),</v>
      </c>
    </row>
    <row r="3" spans="1:4" x14ac:dyDescent="0.35">
      <c r="A3" s="12" t="s">
        <v>149</v>
      </c>
      <c r="B3" s="11">
        <v>44006123</v>
      </c>
      <c r="C3" s="11">
        <v>60372276</v>
      </c>
      <c r="D3" s="12" t="str">
        <f t="shared" ref="D3:D10" si="0">"('"&amp;A3&amp;"',"&amp;B3&amp;","&amp;C3&amp;"),"</f>
        <v>('BO00964',44006123,60372276),</v>
      </c>
    </row>
    <row r="4" spans="1:4" x14ac:dyDescent="0.35">
      <c r="A4" s="12" t="s">
        <v>150</v>
      </c>
      <c r="B4" s="11">
        <v>44006231</v>
      </c>
      <c r="C4" s="11">
        <v>80331845</v>
      </c>
      <c r="D4" s="12" t="str">
        <f t="shared" si="0"/>
        <v>('BO00965',44006231,80331845),</v>
      </c>
    </row>
    <row r="5" spans="1:4" x14ac:dyDescent="0.35">
      <c r="A5" s="12" t="s">
        <v>151</v>
      </c>
      <c r="B5" s="11">
        <v>44005643</v>
      </c>
      <c r="C5" s="11">
        <v>10507584</v>
      </c>
      <c r="D5" s="12" t="str">
        <f t="shared" si="0"/>
        <v>('BO00966',44005643,10507584),</v>
      </c>
    </row>
    <row r="6" spans="1:4" x14ac:dyDescent="0.35">
      <c r="A6" s="12" t="s">
        <v>92</v>
      </c>
      <c r="B6" s="11">
        <v>44008645</v>
      </c>
      <c r="C6" s="11">
        <v>70346932</v>
      </c>
      <c r="D6" s="12" t="str">
        <f t="shared" si="0"/>
        <v>('BO00456',44008645,70346932),</v>
      </c>
    </row>
    <row r="7" spans="1:4" x14ac:dyDescent="0.35">
      <c r="A7" s="12" t="s">
        <v>93</v>
      </c>
      <c r="B7" s="11">
        <v>44007823</v>
      </c>
      <c r="C7" s="11">
        <v>80205644</v>
      </c>
      <c r="D7" s="12" t="str">
        <f t="shared" si="0"/>
        <v>('BO00789',44007823,80205644),</v>
      </c>
    </row>
    <row r="8" spans="1:4" x14ac:dyDescent="0.35">
      <c r="A8" s="12" t="s">
        <v>94</v>
      </c>
      <c r="B8" s="11">
        <v>44006346</v>
      </c>
      <c r="C8" s="15">
        <v>10474404</v>
      </c>
      <c r="D8" s="12" t="str">
        <f t="shared" si="0"/>
        <v>('BO00741',44006346,10474404),</v>
      </c>
    </row>
    <row r="9" spans="1:4" x14ac:dyDescent="0.35">
      <c r="A9" s="12" t="s">
        <v>95</v>
      </c>
      <c r="B9" s="11">
        <v>44005678</v>
      </c>
      <c r="C9" s="15">
        <v>70403512</v>
      </c>
      <c r="D9" s="12" t="str">
        <f t="shared" si="0"/>
        <v>('BO00852',44005678,70403512),</v>
      </c>
    </row>
    <row r="10" spans="1:4" x14ac:dyDescent="0.35">
      <c r="A10" s="12" t="s">
        <v>96</v>
      </c>
      <c r="B10" s="11">
        <v>44009012</v>
      </c>
      <c r="C10" s="15">
        <v>30427322</v>
      </c>
      <c r="D10" s="12" t="str">
        <f t="shared" si="0"/>
        <v>('BO00963',44009012,30427322),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C3A5F-5C9C-46F4-A5C7-079F59B902A2}">
  <dimension ref="A1:D7"/>
  <sheetViews>
    <sheetView showGridLines="0" zoomScale="115" zoomScaleNormal="115" workbookViewId="0">
      <selection activeCell="A2" sqref="A2"/>
    </sheetView>
  </sheetViews>
  <sheetFormatPr defaultRowHeight="14.5" x14ac:dyDescent="0.35"/>
  <cols>
    <col min="1" max="1" width="14.6328125" customWidth="1"/>
    <col min="2" max="2" width="12.08984375" customWidth="1"/>
    <col min="3" max="3" width="17.36328125" customWidth="1"/>
    <col min="4" max="4" width="78.90625" bestFit="1" customWidth="1"/>
  </cols>
  <sheetData>
    <row r="1" spans="1:4" x14ac:dyDescent="0.35">
      <c r="A1" s="4" t="s">
        <v>169</v>
      </c>
      <c r="B1" s="4" t="s">
        <v>16</v>
      </c>
      <c r="C1" s="4" t="s">
        <v>170</v>
      </c>
      <c r="D1" s="4" t="s">
        <v>174</v>
      </c>
    </row>
    <row r="2" spans="1:4" x14ac:dyDescent="0.35">
      <c r="A2" s="4">
        <v>1005669</v>
      </c>
      <c r="B2" s="5" t="s">
        <v>27</v>
      </c>
      <c r="C2" s="5" t="s">
        <v>21</v>
      </c>
      <c r="D2" s="4" t="str">
        <f>"("&amp;A2&amp;",'"&amp;B2&amp;"','"&amp;C2&amp;"'),"</f>
        <v>(1005669,'KUO','IKEA Kuopio'),</v>
      </c>
    </row>
    <row r="3" spans="1:4" x14ac:dyDescent="0.35">
      <c r="A3" s="4">
        <v>1005495</v>
      </c>
      <c r="B3" s="5" t="s">
        <v>30</v>
      </c>
      <c r="C3" s="5" t="s">
        <v>22</v>
      </c>
      <c r="D3" s="4" t="str">
        <f t="shared" ref="D3:D7" si="0">"("&amp;A3&amp;",'"&amp;B3&amp;"','"&amp;C3&amp;"'),"</f>
        <v>(1005495,'JKL','IKEA Jyväskylä'),</v>
      </c>
    </row>
    <row r="4" spans="1:4" x14ac:dyDescent="0.35">
      <c r="A4" s="4">
        <v>1005982</v>
      </c>
      <c r="B4" s="5" t="s">
        <v>29</v>
      </c>
      <c r="C4" s="5" t="s">
        <v>23</v>
      </c>
      <c r="D4" s="4" t="str">
        <f t="shared" si="0"/>
        <v>(1005982,'TRE','IKEA Tampere'),</v>
      </c>
    </row>
    <row r="5" spans="1:4" x14ac:dyDescent="0.35">
      <c r="A5" s="4">
        <v>1005564</v>
      </c>
      <c r="B5" s="5" t="s">
        <v>31</v>
      </c>
      <c r="C5" s="5" t="s">
        <v>24</v>
      </c>
      <c r="D5" s="4" t="str">
        <f t="shared" si="0"/>
        <v>(1005564,'RSO','IKEA Raisio'),</v>
      </c>
    </row>
    <row r="6" spans="1:4" x14ac:dyDescent="0.35">
      <c r="A6" s="4">
        <v>1006842</v>
      </c>
      <c r="B6" s="5" t="s">
        <v>32</v>
      </c>
      <c r="C6" s="5" t="s">
        <v>25</v>
      </c>
      <c r="D6" s="4" t="str">
        <f t="shared" si="0"/>
        <v>(1006842,'VTA','IKEA Vantaa'),</v>
      </c>
    </row>
    <row r="7" spans="1:4" x14ac:dyDescent="0.35">
      <c r="A7" s="4">
        <v>1008543</v>
      </c>
      <c r="B7" s="5" t="s">
        <v>28</v>
      </c>
      <c r="C7" s="5" t="s">
        <v>26</v>
      </c>
      <c r="D7" s="4" t="str">
        <f t="shared" si="0"/>
        <v>(1008543,'ESP','IKEA Espoo'),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4E9A-4F85-4424-A850-104F9F881B76}">
  <dimension ref="A1:D10"/>
  <sheetViews>
    <sheetView showGridLines="0" workbookViewId="0">
      <selection activeCell="D1" sqref="D1:D10"/>
    </sheetView>
  </sheetViews>
  <sheetFormatPr defaultRowHeight="14.5" x14ac:dyDescent="0.35"/>
  <cols>
    <col min="1" max="1" width="15.26953125" customWidth="1"/>
    <col min="2" max="2" width="13.08984375" customWidth="1"/>
    <col min="4" max="4" width="56.54296875" bestFit="1" customWidth="1"/>
  </cols>
  <sheetData>
    <row r="1" spans="1:4" s="9" customFormat="1" x14ac:dyDescent="0.35">
      <c r="A1" s="4" t="s">
        <v>169</v>
      </c>
      <c r="B1" s="4" t="s">
        <v>12</v>
      </c>
      <c r="C1" s="4" t="s">
        <v>6</v>
      </c>
      <c r="D1" s="4" t="s">
        <v>173</v>
      </c>
    </row>
    <row r="2" spans="1:4" x14ac:dyDescent="0.35">
      <c r="A2" s="4">
        <v>1005669</v>
      </c>
      <c r="B2" s="4">
        <v>40205660</v>
      </c>
      <c r="C2" s="6" t="s">
        <v>85</v>
      </c>
      <c r="D2" s="6" t="str">
        <f>"("&amp;A2&amp;","&amp;B2&amp;",'"&amp;C2&amp;"'),"</f>
        <v>(1005669,40205660,'PO00123'),</v>
      </c>
    </row>
    <row r="3" spans="1:4" x14ac:dyDescent="0.35">
      <c r="A3" s="4">
        <v>1005669</v>
      </c>
      <c r="B3" s="4">
        <v>60372276</v>
      </c>
      <c r="C3" s="6" t="s">
        <v>86</v>
      </c>
      <c r="D3" s="6" t="str">
        <f t="shared" ref="D3:D10" si="0">"("&amp;A3&amp;","&amp;B3&amp;",'"&amp;C3&amp;"'),"</f>
        <v>(1005669,60372276,'PO00456'),</v>
      </c>
    </row>
    <row r="4" spans="1:4" x14ac:dyDescent="0.35">
      <c r="A4" s="4">
        <v>1005669</v>
      </c>
      <c r="B4" s="4">
        <v>80331845</v>
      </c>
      <c r="C4" s="6" t="s">
        <v>87</v>
      </c>
      <c r="D4" s="6" t="str">
        <f t="shared" si="0"/>
        <v>(1005669,80331845,'PO00789'),</v>
      </c>
    </row>
    <row r="5" spans="1:4" x14ac:dyDescent="0.35">
      <c r="A5" s="4">
        <v>1005669</v>
      </c>
      <c r="B5" s="4">
        <v>10507584</v>
      </c>
      <c r="C5" s="6" t="s">
        <v>88</v>
      </c>
      <c r="D5" s="6" t="str">
        <f t="shared" si="0"/>
        <v>(1005669,10507584,'PO00147'),</v>
      </c>
    </row>
    <row r="6" spans="1:4" x14ac:dyDescent="0.35">
      <c r="A6" s="4">
        <v>1005669</v>
      </c>
      <c r="B6" s="4">
        <v>70346932</v>
      </c>
      <c r="C6" s="6" t="s">
        <v>89</v>
      </c>
      <c r="D6" s="6" t="str">
        <f t="shared" si="0"/>
        <v>(1005669,70346932,'PO00852'),</v>
      </c>
    </row>
    <row r="7" spans="1:4" x14ac:dyDescent="0.35">
      <c r="A7" s="4">
        <v>1005669</v>
      </c>
      <c r="B7" s="4">
        <v>80205644</v>
      </c>
      <c r="C7" s="6" t="s">
        <v>90</v>
      </c>
      <c r="D7" s="6" t="str">
        <f t="shared" si="0"/>
        <v>(1005669,80205644,'PO00963'),</v>
      </c>
    </row>
    <row r="8" spans="1:4" x14ac:dyDescent="0.35">
      <c r="A8" s="4">
        <v>1005669</v>
      </c>
      <c r="B8" s="14">
        <v>10474404</v>
      </c>
      <c r="C8" s="6" t="s">
        <v>88</v>
      </c>
      <c r="D8" s="6" t="str">
        <f t="shared" si="0"/>
        <v>(1005669,10474404,'PO00147'),</v>
      </c>
    </row>
    <row r="9" spans="1:4" x14ac:dyDescent="0.35">
      <c r="A9" s="4">
        <v>1005669</v>
      </c>
      <c r="B9" s="14">
        <v>70403512</v>
      </c>
      <c r="C9" s="6" t="s">
        <v>89</v>
      </c>
      <c r="D9" s="6" t="str">
        <f t="shared" si="0"/>
        <v>(1005669,70403512,'PO00852'),</v>
      </c>
    </row>
    <row r="10" spans="1:4" x14ac:dyDescent="0.35">
      <c r="A10" s="4">
        <v>1005669</v>
      </c>
      <c r="B10" s="14">
        <v>30427322</v>
      </c>
      <c r="C10" s="6" t="s">
        <v>90</v>
      </c>
      <c r="D10" s="6" t="str">
        <f t="shared" si="0"/>
        <v>(1005669,30427322,'PO00963'),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D2E0-1B5F-4F95-9980-5C50D884F656}">
  <dimension ref="A1:D10"/>
  <sheetViews>
    <sheetView showGridLines="0" zoomScale="130" zoomScaleNormal="130" workbookViewId="0">
      <selection activeCell="A26" sqref="A26"/>
    </sheetView>
  </sheetViews>
  <sheetFormatPr defaultRowHeight="14.5" x14ac:dyDescent="0.35"/>
  <cols>
    <col min="1" max="1" width="8.453125" bestFit="1" customWidth="1"/>
    <col min="2" max="2" width="11.81640625" bestFit="1" customWidth="1"/>
    <col min="3" max="3" width="39.90625" bestFit="1" customWidth="1"/>
  </cols>
  <sheetData>
    <row r="1" spans="1:4" s="9" customFormat="1" x14ac:dyDescent="0.35">
      <c r="A1" s="4" t="s">
        <v>0</v>
      </c>
      <c r="B1" s="4" t="s">
        <v>1</v>
      </c>
      <c r="C1" s="4" t="s">
        <v>98</v>
      </c>
      <c r="D1"/>
    </row>
    <row r="2" spans="1:4" x14ac:dyDescent="0.35">
      <c r="A2" s="6" t="s">
        <v>91</v>
      </c>
      <c r="B2" s="4">
        <v>11222</v>
      </c>
      <c r="C2" s="6" t="str">
        <f>"('"&amp;A2&amp;"',"&amp;B2&amp;"),"</f>
        <v>('BO00123',11222),</v>
      </c>
    </row>
    <row r="3" spans="1:4" x14ac:dyDescent="0.35">
      <c r="A3" s="6" t="s">
        <v>149</v>
      </c>
      <c r="B3" s="4">
        <v>11888</v>
      </c>
      <c r="C3" s="6" t="str">
        <f t="shared" ref="C3:C10" si="0">"('"&amp;A3&amp;"',"&amp;B3&amp;"),"</f>
        <v>('BO00964',11888),</v>
      </c>
    </row>
    <row r="4" spans="1:4" x14ac:dyDescent="0.35">
      <c r="A4" s="6" t="s">
        <v>150</v>
      </c>
      <c r="B4" s="4">
        <v>11999</v>
      </c>
      <c r="C4" s="6" t="str">
        <f t="shared" si="0"/>
        <v>('BO00965',11999),</v>
      </c>
    </row>
    <row r="5" spans="1:4" x14ac:dyDescent="0.35">
      <c r="A5" s="6" t="s">
        <v>151</v>
      </c>
      <c r="B5" s="4">
        <v>11456</v>
      </c>
      <c r="C5" s="6" t="str">
        <f t="shared" si="0"/>
        <v>('BO00966',11456),</v>
      </c>
    </row>
    <row r="6" spans="1:4" x14ac:dyDescent="0.35">
      <c r="A6" s="6" t="s">
        <v>92</v>
      </c>
      <c r="B6" s="4">
        <v>11333</v>
      </c>
      <c r="C6" s="6" t="str">
        <f t="shared" si="0"/>
        <v>('BO00456',11333),</v>
      </c>
    </row>
    <row r="7" spans="1:4" x14ac:dyDescent="0.35">
      <c r="A7" s="6" t="s">
        <v>93</v>
      </c>
      <c r="B7" s="4">
        <v>11444</v>
      </c>
      <c r="C7" s="6" t="str">
        <f t="shared" si="0"/>
        <v>('BO00789',11444),</v>
      </c>
    </row>
    <row r="8" spans="1:4" x14ac:dyDescent="0.35">
      <c r="A8" s="6" t="s">
        <v>94</v>
      </c>
      <c r="B8" s="4">
        <v>11555</v>
      </c>
      <c r="C8" s="6" t="str">
        <f t="shared" si="0"/>
        <v>('BO00741',11555),</v>
      </c>
    </row>
    <row r="9" spans="1:4" x14ac:dyDescent="0.35">
      <c r="A9" s="6" t="s">
        <v>95</v>
      </c>
      <c r="B9" s="4">
        <v>11666</v>
      </c>
      <c r="C9" s="6" t="str">
        <f t="shared" si="0"/>
        <v>('BO00852',11666),</v>
      </c>
    </row>
    <row r="10" spans="1:4" x14ac:dyDescent="0.35">
      <c r="A10" s="6" t="s">
        <v>96</v>
      </c>
      <c r="B10" s="4">
        <v>11777</v>
      </c>
      <c r="C10" s="6" t="str">
        <f t="shared" si="0"/>
        <v>('BO00963',11777),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F4F5-2077-4C70-930C-137BE4A0F6F3}">
  <dimension ref="A1:F30"/>
  <sheetViews>
    <sheetView showGridLines="0" zoomScale="145" zoomScaleNormal="145" workbookViewId="0">
      <selection activeCell="D17" sqref="D17"/>
    </sheetView>
  </sheetViews>
  <sheetFormatPr defaultRowHeight="14.5" x14ac:dyDescent="0.35"/>
  <cols>
    <col min="1" max="1" width="8.36328125" bestFit="1" customWidth="1"/>
    <col min="2" max="2" width="13.36328125" style="9" bestFit="1" customWidth="1"/>
    <col min="3" max="3" width="12.26953125" bestFit="1" customWidth="1"/>
    <col min="4" max="4" width="17.90625" bestFit="1" customWidth="1"/>
    <col min="5" max="5" width="12.54296875" bestFit="1" customWidth="1"/>
    <col min="6" max="6" width="87.90625" bestFit="1" customWidth="1"/>
  </cols>
  <sheetData>
    <row r="1" spans="1:6" s="9" customFormat="1" x14ac:dyDescent="0.35">
      <c r="A1" s="4" t="s">
        <v>0</v>
      </c>
      <c r="B1" s="4" t="s">
        <v>12</v>
      </c>
      <c r="C1" s="4" t="s">
        <v>15</v>
      </c>
      <c r="D1" s="4" t="s">
        <v>102</v>
      </c>
      <c r="E1" s="4" t="s">
        <v>7</v>
      </c>
      <c r="F1" s="4" t="s">
        <v>168</v>
      </c>
    </row>
    <row r="2" spans="1:6" x14ac:dyDescent="0.35">
      <c r="A2" s="6" t="s">
        <v>91</v>
      </c>
      <c r="B2" s="4">
        <v>40205660</v>
      </c>
      <c r="C2" s="4">
        <v>44006346</v>
      </c>
      <c r="D2" s="13">
        <v>44219</v>
      </c>
      <c r="E2" s="13">
        <v>44214</v>
      </c>
      <c r="F2" s="6" t="str">
        <f>"('"&amp;A2&amp;"',"&amp;B2&amp;","&amp;C2&amp;",'"&amp;TEXT(D2,"YYYY-MM-DD")&amp;"','"&amp;TEXT(E2,"YYYY-MM-DD")&amp;"'),"</f>
        <v>('BO00123',40205660,44006346,'2021-01-23','2021-01-18'),</v>
      </c>
    </row>
    <row r="3" spans="1:6" x14ac:dyDescent="0.35">
      <c r="A3" s="6" t="s">
        <v>149</v>
      </c>
      <c r="B3" s="4">
        <v>60372276</v>
      </c>
      <c r="C3" s="4">
        <v>44006123</v>
      </c>
      <c r="D3" s="13">
        <v>44220</v>
      </c>
      <c r="E3" s="13">
        <v>44214</v>
      </c>
      <c r="F3" s="6" t="str">
        <f t="shared" ref="F3:F10" si="0">"('"&amp;A3&amp;"',"&amp;B3&amp;","&amp;C3&amp;",'"&amp;TEXT(D3,"YYYY-MM-DD")&amp;"','"&amp;TEXT(E3,"YYYY-MM-DD")&amp;"'),"</f>
        <v>('BO00964',60372276,44006123,'2021-01-24','2021-01-18'),</v>
      </c>
    </row>
    <row r="4" spans="1:6" x14ac:dyDescent="0.35">
      <c r="A4" s="6" t="s">
        <v>150</v>
      </c>
      <c r="B4" s="4">
        <v>80331845</v>
      </c>
      <c r="C4" s="4">
        <v>44006231</v>
      </c>
      <c r="D4" s="13">
        <v>44216</v>
      </c>
      <c r="E4" s="13">
        <v>44214</v>
      </c>
      <c r="F4" s="6" t="str">
        <f t="shared" si="0"/>
        <v>('BO00965',80331845,44006231,'2021-01-20','2021-01-18'),</v>
      </c>
    </row>
    <row r="5" spans="1:6" x14ac:dyDescent="0.35">
      <c r="A5" s="6" t="s">
        <v>151</v>
      </c>
      <c r="B5" s="4">
        <v>10507584</v>
      </c>
      <c r="C5" s="4">
        <v>44005643</v>
      </c>
      <c r="D5" s="13">
        <v>44221</v>
      </c>
      <c r="E5" s="13">
        <v>44214</v>
      </c>
      <c r="F5" s="6" t="str">
        <f t="shared" si="0"/>
        <v>('BO00966',10507584,44005643,'2021-01-25','2021-01-18'),</v>
      </c>
    </row>
    <row r="6" spans="1:6" x14ac:dyDescent="0.35">
      <c r="A6" s="6" t="s">
        <v>92</v>
      </c>
      <c r="B6" s="4">
        <v>70346932</v>
      </c>
      <c r="C6" s="4">
        <v>44008645</v>
      </c>
      <c r="D6" s="13">
        <v>44251</v>
      </c>
      <c r="E6" s="13">
        <v>44244</v>
      </c>
      <c r="F6" s="6" t="str">
        <f t="shared" si="0"/>
        <v>('BO00456',70346932,44008645,'2021-02-24','2021-02-17'),</v>
      </c>
    </row>
    <row r="7" spans="1:6" x14ac:dyDescent="0.35">
      <c r="A7" s="6" t="s">
        <v>93</v>
      </c>
      <c r="B7" s="4">
        <v>80205644</v>
      </c>
      <c r="C7" s="4">
        <v>44007823</v>
      </c>
      <c r="D7" s="13">
        <v>44277</v>
      </c>
      <c r="E7" s="13">
        <v>44270</v>
      </c>
      <c r="F7" s="6" t="str">
        <f t="shared" si="0"/>
        <v>('BO00789',80205644,44007823,'2021-03-22','2021-03-15'),</v>
      </c>
    </row>
    <row r="8" spans="1:6" x14ac:dyDescent="0.35">
      <c r="A8" s="6" t="s">
        <v>94</v>
      </c>
      <c r="B8" s="14">
        <v>10474404</v>
      </c>
      <c r="C8" s="4">
        <v>44006346</v>
      </c>
      <c r="D8" s="13">
        <v>44309</v>
      </c>
      <c r="E8" s="13">
        <v>44306</v>
      </c>
      <c r="F8" s="6" t="str">
        <f t="shared" si="0"/>
        <v>('BO00741',10474404,44006346,'2021-04-23','2021-04-20'),</v>
      </c>
    </row>
    <row r="9" spans="1:6" x14ac:dyDescent="0.35">
      <c r="A9" s="6" t="s">
        <v>95</v>
      </c>
      <c r="B9" s="14">
        <v>70403512</v>
      </c>
      <c r="C9" s="4">
        <v>44005678</v>
      </c>
      <c r="D9" s="13">
        <v>44343</v>
      </c>
      <c r="E9" s="13">
        <v>44336</v>
      </c>
      <c r="F9" s="6" t="str">
        <f t="shared" si="0"/>
        <v>('BO00852',70403512,44005678,'2021-05-27','2021-05-20'),</v>
      </c>
    </row>
    <row r="10" spans="1:6" x14ac:dyDescent="0.35">
      <c r="A10" s="6" t="s">
        <v>96</v>
      </c>
      <c r="B10" s="14">
        <v>30427322</v>
      </c>
      <c r="C10" s="4">
        <v>44009012</v>
      </c>
      <c r="D10" s="13">
        <v>44369</v>
      </c>
      <c r="E10" s="13">
        <v>44362</v>
      </c>
      <c r="F10" s="6" t="str">
        <f t="shared" si="0"/>
        <v>('BO00963',30427322,44009012,'2021-06-22','2021-06-15'),</v>
      </c>
    </row>
    <row r="11" spans="1:6" x14ac:dyDescent="0.35">
      <c r="B11"/>
    </row>
    <row r="12" spans="1:6" x14ac:dyDescent="0.35">
      <c r="B12"/>
    </row>
    <row r="13" spans="1:6" x14ac:dyDescent="0.35">
      <c r="B13"/>
    </row>
    <row r="14" spans="1:6" x14ac:dyDescent="0.35">
      <c r="B14"/>
    </row>
    <row r="15" spans="1:6" x14ac:dyDescent="0.35">
      <c r="B15"/>
    </row>
    <row r="16" spans="1:6" x14ac:dyDescent="0.35">
      <c r="B16"/>
    </row>
    <row r="17" spans="2:2" x14ac:dyDescent="0.35">
      <c r="B17"/>
    </row>
    <row r="18" spans="2:2" x14ac:dyDescent="0.35">
      <c r="B18"/>
    </row>
    <row r="19" spans="2:2" x14ac:dyDescent="0.35">
      <c r="B19"/>
    </row>
    <row r="20" spans="2:2" x14ac:dyDescent="0.35">
      <c r="B20"/>
    </row>
    <row r="21" spans="2:2" x14ac:dyDescent="0.35">
      <c r="B21"/>
    </row>
    <row r="22" spans="2:2" x14ac:dyDescent="0.35">
      <c r="B22"/>
    </row>
    <row r="23" spans="2:2" x14ac:dyDescent="0.35">
      <c r="B23"/>
    </row>
    <row r="24" spans="2:2" x14ac:dyDescent="0.35">
      <c r="B24"/>
    </row>
    <row r="25" spans="2:2" x14ac:dyDescent="0.35">
      <c r="B25"/>
    </row>
    <row r="26" spans="2:2" x14ac:dyDescent="0.35">
      <c r="B26"/>
    </row>
    <row r="27" spans="2:2" x14ac:dyDescent="0.35">
      <c r="B27"/>
    </row>
    <row r="28" spans="2:2" x14ac:dyDescent="0.35">
      <c r="B28"/>
    </row>
    <row r="29" spans="2:2" x14ac:dyDescent="0.35">
      <c r="B29"/>
    </row>
    <row r="30" spans="2:2" x14ac:dyDescent="0.35">
      <c r="B30"/>
    </row>
  </sheetData>
  <sortState xmlns:xlrd2="http://schemas.microsoft.com/office/spreadsheetml/2017/richdata2" ref="A2:F10">
    <sortCondition ref="E2:E10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DE62-34DF-43E8-B305-8E01241E2D09}">
  <dimension ref="A1:D10"/>
  <sheetViews>
    <sheetView showGridLines="0" zoomScale="160" zoomScaleNormal="160" workbookViewId="0">
      <selection activeCell="C15" sqref="C15"/>
    </sheetView>
  </sheetViews>
  <sheetFormatPr defaultRowHeight="14.5" x14ac:dyDescent="0.35"/>
  <cols>
    <col min="1" max="1" width="8.1796875" bestFit="1" customWidth="1"/>
    <col min="2" max="2" width="11.08984375" style="9" bestFit="1" customWidth="1"/>
    <col min="3" max="3" width="44.453125" bestFit="1" customWidth="1"/>
  </cols>
  <sheetData>
    <row r="1" spans="1:4" s="9" customFormat="1" x14ac:dyDescent="0.35">
      <c r="A1" s="4" t="s">
        <v>6</v>
      </c>
      <c r="B1" s="4" t="s">
        <v>12</v>
      </c>
      <c r="C1" s="4" t="s">
        <v>100</v>
      </c>
    </row>
    <row r="2" spans="1:4" x14ac:dyDescent="0.35">
      <c r="A2" s="6" t="s">
        <v>85</v>
      </c>
      <c r="B2" s="4">
        <v>40205660</v>
      </c>
      <c r="C2" s="6" t="str">
        <f>"('"&amp;A2&amp;"',"&amp;B2&amp;"),"</f>
        <v>('PO00123',40205660),</v>
      </c>
      <c r="D2" s="8"/>
    </row>
    <row r="3" spans="1:4" x14ac:dyDescent="0.35">
      <c r="A3" s="6" t="s">
        <v>165</v>
      </c>
      <c r="B3" s="4">
        <v>60372276</v>
      </c>
      <c r="C3" s="6" t="str">
        <f t="shared" ref="C3:C10" si="0">"('"&amp;A3&amp;"',"&amp;B3&amp;"),"</f>
        <v>('PO00964',60372276),</v>
      </c>
      <c r="D3" s="8"/>
    </row>
    <row r="4" spans="1:4" x14ac:dyDescent="0.35">
      <c r="A4" s="6" t="s">
        <v>166</v>
      </c>
      <c r="B4" s="4">
        <v>80331845</v>
      </c>
      <c r="C4" s="6" t="str">
        <f t="shared" si="0"/>
        <v>('PO00965',80331845),</v>
      </c>
      <c r="D4" s="8"/>
    </row>
    <row r="5" spans="1:4" x14ac:dyDescent="0.35">
      <c r="A5" s="6" t="s">
        <v>167</v>
      </c>
      <c r="B5" s="4">
        <v>10507584</v>
      </c>
      <c r="C5" s="6" t="str">
        <f t="shared" si="0"/>
        <v>('PO00966',10507584),</v>
      </c>
      <c r="D5" s="8"/>
    </row>
    <row r="6" spans="1:4" x14ac:dyDescent="0.35">
      <c r="A6" s="6" t="s">
        <v>86</v>
      </c>
      <c r="B6" s="4">
        <v>70346932</v>
      </c>
      <c r="C6" s="6" t="str">
        <f t="shared" si="0"/>
        <v>('PO00456',70346932),</v>
      </c>
      <c r="D6" s="8"/>
    </row>
    <row r="7" spans="1:4" x14ac:dyDescent="0.35">
      <c r="A7" s="6" t="s">
        <v>87</v>
      </c>
      <c r="B7" s="4">
        <v>80205644</v>
      </c>
      <c r="C7" s="6" t="str">
        <f t="shared" si="0"/>
        <v>('PO00789',80205644),</v>
      </c>
      <c r="D7" s="8"/>
    </row>
    <row r="8" spans="1:4" x14ac:dyDescent="0.35">
      <c r="A8" s="6" t="s">
        <v>88</v>
      </c>
      <c r="B8" s="14">
        <v>10474404</v>
      </c>
      <c r="C8" s="6" t="str">
        <f t="shared" si="0"/>
        <v>('PO00147',10474404),</v>
      </c>
      <c r="D8" s="10"/>
    </row>
    <row r="9" spans="1:4" x14ac:dyDescent="0.35">
      <c r="A9" s="6" t="s">
        <v>89</v>
      </c>
      <c r="B9" s="14">
        <v>70403512</v>
      </c>
      <c r="C9" s="6" t="str">
        <f t="shared" si="0"/>
        <v>('PO00852',70403512),</v>
      </c>
      <c r="D9" s="10"/>
    </row>
    <row r="10" spans="1:4" x14ac:dyDescent="0.35">
      <c r="A10" s="6" t="s">
        <v>90</v>
      </c>
      <c r="B10" s="14">
        <v>30427322</v>
      </c>
      <c r="C10" s="6" t="str">
        <f t="shared" si="0"/>
        <v>('PO00963',30427322),</v>
      </c>
      <c r="D1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126C3-9137-4E63-8B68-E041477E2C83}">
  <dimension ref="A1:I10"/>
  <sheetViews>
    <sheetView showGridLines="0" zoomScale="115" zoomScaleNormal="115" workbookViewId="0">
      <selection activeCell="E26" sqref="E26"/>
    </sheetView>
  </sheetViews>
  <sheetFormatPr defaultRowHeight="14.5" x14ac:dyDescent="0.35"/>
  <cols>
    <col min="1" max="1" width="8.1796875" bestFit="1" customWidth="1"/>
    <col min="2" max="2" width="11.81640625" bestFit="1" customWidth="1"/>
    <col min="3" max="3" width="10.453125" bestFit="1" customWidth="1"/>
    <col min="4" max="4" width="18.08984375" bestFit="1" customWidth="1"/>
    <col min="5" max="5" width="13" bestFit="1" customWidth="1"/>
    <col min="6" max="6" width="17.54296875" bestFit="1" customWidth="1"/>
    <col min="7" max="7" width="7.90625" bestFit="1" customWidth="1"/>
    <col min="8" max="8" width="20.7265625" bestFit="1" customWidth="1"/>
    <col min="9" max="9" width="114.90625" bestFit="1" customWidth="1"/>
  </cols>
  <sheetData>
    <row r="1" spans="1:9" s="9" customFormat="1" x14ac:dyDescent="0.35">
      <c r="A1" s="4" t="s">
        <v>6</v>
      </c>
      <c r="B1" s="4" t="s">
        <v>1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101</v>
      </c>
      <c r="I1" s="4" t="s">
        <v>103</v>
      </c>
    </row>
    <row r="2" spans="1:9" x14ac:dyDescent="0.35">
      <c r="A2" s="6" t="s">
        <v>85</v>
      </c>
      <c r="B2" s="4">
        <v>11222</v>
      </c>
      <c r="C2" s="13">
        <v>44214</v>
      </c>
      <c r="D2" s="6" t="s">
        <v>78</v>
      </c>
      <c r="E2" s="6" t="s">
        <v>44</v>
      </c>
      <c r="F2" s="4">
        <v>70780</v>
      </c>
      <c r="G2" s="4">
        <v>5</v>
      </c>
      <c r="H2" s="13">
        <v>44221</v>
      </c>
      <c r="I2" s="6" t="str">
        <f t="shared" ref="I2:I10" si="0">"('"&amp;A2&amp;"',"&amp;B2&amp;",'"&amp;TEXT(C2,"YYYY-MM-DD")&amp;"','"&amp;D2&amp;"','"&amp;E2&amp;"','"&amp;F2&amp;"',"&amp;G2&amp;",'"&amp;TEXT(H2,"YYYY-MM-DD")&amp;"'),"</f>
        <v>('PO00123',11222,'2021-01-18','Kolmisopentie 1','Kuopio','70780',5,'2021-01-25'),</v>
      </c>
    </row>
    <row r="3" spans="1:9" x14ac:dyDescent="0.35">
      <c r="A3" s="6" t="s">
        <v>165</v>
      </c>
      <c r="B3" s="4">
        <v>11888</v>
      </c>
      <c r="C3" s="13">
        <v>44214</v>
      </c>
      <c r="D3" s="5" t="s">
        <v>157</v>
      </c>
      <c r="E3" s="5" t="s">
        <v>44</v>
      </c>
      <c r="F3" s="4">
        <v>70420</v>
      </c>
      <c r="G3" s="4">
        <v>35</v>
      </c>
      <c r="H3" s="13">
        <v>44221</v>
      </c>
      <c r="I3" s="6" t="str">
        <f t="shared" si="0"/>
        <v>('PO00964',11888,'2021-01-18','Päivärannantie 18','Kuopio','70420',35,'2021-01-25'),</v>
      </c>
    </row>
    <row r="4" spans="1:9" x14ac:dyDescent="0.35">
      <c r="A4" s="6" t="s">
        <v>166</v>
      </c>
      <c r="B4" s="4">
        <v>11999</v>
      </c>
      <c r="C4" s="13">
        <v>44214</v>
      </c>
      <c r="D4" s="5" t="s">
        <v>161</v>
      </c>
      <c r="E4" s="5" t="s">
        <v>162</v>
      </c>
      <c r="F4" s="4">
        <v>76100</v>
      </c>
      <c r="G4" s="4">
        <v>40</v>
      </c>
      <c r="H4" s="13">
        <v>44221</v>
      </c>
      <c r="I4" s="6" t="str">
        <f t="shared" si="0"/>
        <v>('PO00965',11999,'2021-01-18','Kukkaroniementie 3','Pieksämäki','76100',40,'2021-01-25'),</v>
      </c>
    </row>
    <row r="5" spans="1:9" x14ac:dyDescent="0.35">
      <c r="A5" s="6" t="s">
        <v>167</v>
      </c>
      <c r="B5" s="4">
        <v>11456</v>
      </c>
      <c r="C5" s="13">
        <v>44214</v>
      </c>
      <c r="D5" s="5" t="s">
        <v>164</v>
      </c>
      <c r="E5" s="5" t="s">
        <v>163</v>
      </c>
      <c r="F5" s="4">
        <v>78200</v>
      </c>
      <c r="G5" s="4">
        <v>45</v>
      </c>
      <c r="H5" s="13">
        <v>44221</v>
      </c>
      <c r="I5" s="6" t="str">
        <f t="shared" si="0"/>
        <v>('PO00966',11456,'2021-01-18','Relanderinkatu 30','Varkaus','78200',45,'2021-01-25'),</v>
      </c>
    </row>
    <row r="6" spans="1:9" x14ac:dyDescent="0.35">
      <c r="A6" s="6" t="s">
        <v>86</v>
      </c>
      <c r="B6" s="4">
        <v>11333</v>
      </c>
      <c r="C6" s="13">
        <v>44244</v>
      </c>
      <c r="D6" s="6" t="s">
        <v>79</v>
      </c>
      <c r="E6" s="6" t="s">
        <v>46</v>
      </c>
      <c r="F6" s="4">
        <v>40320</v>
      </c>
      <c r="G6" s="4">
        <v>10</v>
      </c>
      <c r="H6" s="13">
        <v>44251</v>
      </c>
      <c r="I6" s="6" t="str">
        <f t="shared" si="0"/>
        <v>('PO00456',11333,'2021-02-17','Vasarakatu 29','Jyväskylä','40320',10,'2021-02-24'),</v>
      </c>
    </row>
    <row r="7" spans="1:9" x14ac:dyDescent="0.35">
      <c r="A7" s="6" t="s">
        <v>87</v>
      </c>
      <c r="B7" s="4">
        <v>11444</v>
      </c>
      <c r="C7" s="13">
        <v>44270</v>
      </c>
      <c r="D7" s="6" t="s">
        <v>80</v>
      </c>
      <c r="E7" s="6" t="s">
        <v>40</v>
      </c>
      <c r="F7" s="4">
        <v>33710</v>
      </c>
      <c r="G7" s="4">
        <v>15</v>
      </c>
      <c r="H7" s="13">
        <v>44277</v>
      </c>
      <c r="I7" s="6" t="str">
        <f t="shared" si="0"/>
        <v>('PO00789',11444,'2021-03-15','Martinpojankatu 4','Tampere','33710',15,'2021-03-22'),</v>
      </c>
    </row>
    <row r="8" spans="1:9" x14ac:dyDescent="0.35">
      <c r="A8" s="6" t="s">
        <v>88</v>
      </c>
      <c r="B8" s="4">
        <v>11555</v>
      </c>
      <c r="C8" s="13">
        <v>44306</v>
      </c>
      <c r="D8" s="6" t="s">
        <v>84</v>
      </c>
      <c r="E8" s="6" t="s">
        <v>42</v>
      </c>
      <c r="F8" s="4">
        <v>20320</v>
      </c>
      <c r="G8" s="4">
        <v>20</v>
      </c>
      <c r="H8" s="13">
        <v>44313</v>
      </c>
      <c r="I8" s="6" t="str">
        <f t="shared" si="0"/>
        <v>('PO00147',11555,'2021-04-20','Markulantie 150','Raisio','20320',20,'2021-04-27'),</v>
      </c>
    </row>
    <row r="9" spans="1:9" x14ac:dyDescent="0.35">
      <c r="A9" s="6" t="s">
        <v>89</v>
      </c>
      <c r="B9" s="4">
        <v>11666</v>
      </c>
      <c r="C9" s="13">
        <v>44336</v>
      </c>
      <c r="D9" s="6" t="s">
        <v>81</v>
      </c>
      <c r="E9" s="6" t="s">
        <v>35</v>
      </c>
      <c r="F9" s="4">
        <v>21200</v>
      </c>
      <c r="G9" s="4">
        <v>25</v>
      </c>
      <c r="H9" s="13">
        <v>44343</v>
      </c>
      <c r="I9" s="6" t="str">
        <f t="shared" si="0"/>
        <v>('PO00852',11666,'2021-05-20','Vantaanportinkatu 3','Vantaa','21200',25,'2021-05-27'),</v>
      </c>
    </row>
    <row r="10" spans="1:9" x14ac:dyDescent="0.35">
      <c r="A10" s="6" t="s">
        <v>90</v>
      </c>
      <c r="B10" s="4">
        <v>11777</v>
      </c>
      <c r="C10" s="13">
        <v>44362</v>
      </c>
      <c r="D10" s="6" t="s">
        <v>82</v>
      </c>
      <c r="E10" s="6" t="s">
        <v>38</v>
      </c>
      <c r="F10" s="4" t="s">
        <v>83</v>
      </c>
      <c r="G10" s="4">
        <v>30</v>
      </c>
      <c r="H10" s="13">
        <v>44369</v>
      </c>
      <c r="I10" s="6" t="str">
        <f t="shared" si="0"/>
        <v>('PO00963',11777,'2021-06-15',' Piispansilta 11','Espoo','02230',30,'2021-06-22'),</v>
      </c>
    </row>
  </sheetData>
  <sortState xmlns:xlrd2="http://schemas.microsoft.com/office/spreadsheetml/2017/richdata2" ref="A2:I10">
    <sortCondition ref="C2:C10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715F-4BEB-49B2-9560-FC3C45C45028}">
  <dimension ref="A1:H10"/>
  <sheetViews>
    <sheetView showGridLines="0" zoomScaleNormal="100" workbookViewId="0">
      <selection activeCell="H1" sqref="H1:H10"/>
    </sheetView>
  </sheetViews>
  <sheetFormatPr defaultColWidth="11.81640625" defaultRowHeight="14.5" x14ac:dyDescent="0.35"/>
  <cols>
    <col min="1" max="1" width="13.81640625" customWidth="1"/>
    <col min="2" max="3" width="16.7265625" customWidth="1"/>
    <col min="4" max="4" width="18.08984375" bestFit="1" customWidth="1"/>
    <col min="5" max="5" width="10" bestFit="1" customWidth="1"/>
    <col min="6" max="6" width="10.1796875" customWidth="1"/>
    <col min="7" max="7" width="13.90625" bestFit="1" customWidth="1"/>
    <col min="8" max="8" width="89.08984375" bestFit="1" customWidth="1"/>
  </cols>
  <sheetData>
    <row r="1" spans="1:8" x14ac:dyDescent="0.35">
      <c r="A1" s="4" t="s">
        <v>1</v>
      </c>
      <c r="B1" s="4" t="s">
        <v>105</v>
      </c>
      <c r="C1" s="4" t="s">
        <v>104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118</v>
      </c>
    </row>
    <row r="2" spans="1:8" x14ac:dyDescent="0.35">
      <c r="A2" s="4">
        <v>11222</v>
      </c>
      <c r="B2" s="5" t="s">
        <v>115</v>
      </c>
      <c r="C2" s="5" t="s">
        <v>106</v>
      </c>
      <c r="D2" s="5" t="s">
        <v>78</v>
      </c>
      <c r="E2" s="5" t="s">
        <v>44</v>
      </c>
      <c r="F2" s="4">
        <v>70780</v>
      </c>
      <c r="G2" s="4" t="s">
        <v>72</v>
      </c>
      <c r="H2" s="4" t="str">
        <f>"("&amp;A2&amp;",'"&amp;B2&amp;"','"&amp;C2&amp;"','"&amp;D2&amp;"','"&amp;E2&amp;"','"&amp;F2&amp;"','"&amp;G2&amp;"'),"</f>
        <v>(11222,'Pasi','Purhonen','Kolmisopentie 1','Kuopio','70780','0469557894'),</v>
      </c>
    </row>
    <row r="3" spans="1:8" x14ac:dyDescent="0.35">
      <c r="A3" s="4">
        <v>11333</v>
      </c>
      <c r="B3" s="5" t="s">
        <v>114</v>
      </c>
      <c r="C3" s="5" t="s">
        <v>107</v>
      </c>
      <c r="D3" s="5" t="s">
        <v>79</v>
      </c>
      <c r="E3" s="5" t="s">
        <v>46</v>
      </c>
      <c r="F3" s="4">
        <v>40320</v>
      </c>
      <c r="G3" s="4" t="s">
        <v>73</v>
      </c>
      <c r="H3" s="4" t="str">
        <f t="shared" ref="H3:H7" si="0">"("&amp;A3&amp;",'"&amp;B3&amp;"','"&amp;C3&amp;"','"&amp;D3&amp;"','"&amp;E3&amp;"','"&amp;F3&amp;"','"&amp;G3&amp;"'),"</f>
        <v>(11333,'Aleksi','Marttinen','Vasarakatu 29','Jyväskylä','40320','0469557896'),</v>
      </c>
    </row>
    <row r="4" spans="1:8" x14ac:dyDescent="0.35">
      <c r="A4" s="4">
        <v>11444</v>
      </c>
      <c r="B4" s="5" t="s">
        <v>113</v>
      </c>
      <c r="C4" s="5" t="s">
        <v>108</v>
      </c>
      <c r="D4" s="5" t="s">
        <v>80</v>
      </c>
      <c r="E4" s="5" t="s">
        <v>40</v>
      </c>
      <c r="F4" s="4">
        <v>33710</v>
      </c>
      <c r="G4" s="4" t="s">
        <v>74</v>
      </c>
      <c r="H4" s="4" t="str">
        <f t="shared" si="0"/>
        <v>(11444,'Erkka','Virtanen','Martinpojankatu 4','Tampere','33710','0469557891'),</v>
      </c>
    </row>
    <row r="5" spans="1:8" x14ac:dyDescent="0.35">
      <c r="A5" s="4">
        <v>11555</v>
      </c>
      <c r="B5" s="5" t="s">
        <v>112</v>
      </c>
      <c r="C5" s="5" t="s">
        <v>109</v>
      </c>
      <c r="D5" s="5" t="s">
        <v>84</v>
      </c>
      <c r="E5" s="5" t="s">
        <v>42</v>
      </c>
      <c r="F5" s="4">
        <v>20320</v>
      </c>
      <c r="G5" s="4" t="s">
        <v>75</v>
      </c>
      <c r="H5" s="4" t="str">
        <f t="shared" si="0"/>
        <v>(11555,'Roope','Reijonen','Markulantie 150','Raisio','20320','0469557892'),</v>
      </c>
    </row>
    <row r="6" spans="1:8" x14ac:dyDescent="0.35">
      <c r="A6" s="4">
        <v>11666</v>
      </c>
      <c r="B6" s="5" t="s">
        <v>116</v>
      </c>
      <c r="C6" s="5" t="s">
        <v>110</v>
      </c>
      <c r="D6" s="5" t="s">
        <v>81</v>
      </c>
      <c r="E6" s="5" t="s">
        <v>35</v>
      </c>
      <c r="F6" s="4">
        <v>21200</v>
      </c>
      <c r="G6" s="4" t="s">
        <v>76</v>
      </c>
      <c r="H6" s="4" t="str">
        <f t="shared" si="0"/>
        <v>(11666,'Saara','Kortelainen','Vantaanportinkatu 3','Vantaa','21200','0469557893'),</v>
      </c>
    </row>
    <row r="7" spans="1:8" x14ac:dyDescent="0.35">
      <c r="A7" s="4">
        <v>11777</v>
      </c>
      <c r="B7" s="5" t="s">
        <v>117</v>
      </c>
      <c r="C7" s="5" t="s">
        <v>111</v>
      </c>
      <c r="D7" s="5" t="s">
        <v>82</v>
      </c>
      <c r="E7" s="5" t="s">
        <v>38</v>
      </c>
      <c r="F7" s="4" t="s">
        <v>83</v>
      </c>
      <c r="G7" s="4" t="s">
        <v>77</v>
      </c>
      <c r="H7" s="4" t="str">
        <f t="shared" si="0"/>
        <v>(11777,'Elisa','Aimasmäki',' Piispansilta 11','Espoo','02230','0469557890'),</v>
      </c>
    </row>
    <row r="8" spans="1:8" x14ac:dyDescent="0.35">
      <c r="A8" s="4">
        <v>11888</v>
      </c>
      <c r="B8" s="5" t="s">
        <v>152</v>
      </c>
      <c r="C8" s="5" t="s">
        <v>126</v>
      </c>
      <c r="D8" s="5" t="s">
        <v>157</v>
      </c>
      <c r="E8" s="5" t="s">
        <v>44</v>
      </c>
      <c r="F8" s="4">
        <v>70420</v>
      </c>
      <c r="G8" s="7" t="s">
        <v>158</v>
      </c>
      <c r="H8" s="4" t="str">
        <f t="shared" ref="H8:H10" si="1">"("&amp;A8&amp;",'"&amp;B8&amp;"','"&amp;C8&amp;"','"&amp;D8&amp;"','"&amp;E8&amp;"','"&amp;F8&amp;"','"&amp;G8&amp;"'),"</f>
        <v>(11888,'Arttu','Heikkinen','Päivärannantie 18','Kuopio','70420','0469551478'),</v>
      </c>
    </row>
    <row r="9" spans="1:8" x14ac:dyDescent="0.35">
      <c r="A9" s="4">
        <v>11999</v>
      </c>
      <c r="B9" s="5" t="s">
        <v>153</v>
      </c>
      <c r="C9" s="5" t="s">
        <v>154</v>
      </c>
      <c r="D9" s="5" t="s">
        <v>161</v>
      </c>
      <c r="E9" s="5" t="s">
        <v>162</v>
      </c>
      <c r="F9" s="4">
        <v>76100</v>
      </c>
      <c r="G9" s="7" t="s">
        <v>159</v>
      </c>
      <c r="H9" s="4" t="str">
        <f t="shared" si="1"/>
        <v>(11999,'Laura','Koponen','Kukkaroniementie 3','Pieksämäki','76100','0469552589'),</v>
      </c>
    </row>
    <row r="10" spans="1:8" x14ac:dyDescent="0.35">
      <c r="A10" s="4">
        <v>11456</v>
      </c>
      <c r="B10" s="5" t="s">
        <v>155</v>
      </c>
      <c r="C10" s="5" t="s">
        <v>156</v>
      </c>
      <c r="D10" s="5" t="s">
        <v>164</v>
      </c>
      <c r="E10" s="5" t="s">
        <v>163</v>
      </c>
      <c r="F10" s="4">
        <v>78200</v>
      </c>
      <c r="G10" s="7" t="s">
        <v>160</v>
      </c>
      <c r="H10" s="4" t="str">
        <f t="shared" si="1"/>
        <v>(11456,'Janne','Voutilainen','Relanderinkatu 30','Varkaus','78200','0469553698'),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F1348-9528-47A8-AB49-4873ED7DE511}">
  <dimension ref="A1:E10"/>
  <sheetViews>
    <sheetView showGridLines="0" zoomScale="115" zoomScaleNormal="115" workbookViewId="0">
      <selection activeCell="B15" sqref="B15:E27"/>
    </sheetView>
  </sheetViews>
  <sheetFormatPr defaultRowHeight="14.5" x14ac:dyDescent="0.35"/>
  <cols>
    <col min="1" max="1" width="13.36328125" bestFit="1" customWidth="1"/>
    <col min="2" max="2" width="15.6328125" bestFit="1" customWidth="1"/>
    <col min="3" max="3" width="25.453125" bestFit="1" customWidth="1"/>
    <col min="4" max="4" width="41.54296875" bestFit="1" customWidth="1"/>
    <col min="5" max="5" width="85.54296875" bestFit="1" customWidth="1"/>
  </cols>
  <sheetData>
    <row r="1" spans="1:5" s="9" customFormat="1" x14ac:dyDescent="0.35">
      <c r="A1" s="8" t="s">
        <v>12</v>
      </c>
      <c r="B1" s="8" t="s">
        <v>169</v>
      </c>
      <c r="C1" s="8" t="s">
        <v>13</v>
      </c>
      <c r="D1" s="8" t="s">
        <v>14</v>
      </c>
      <c r="E1" s="8" t="s">
        <v>172</v>
      </c>
    </row>
    <row r="2" spans="1:5" x14ac:dyDescent="0.35">
      <c r="A2" s="8">
        <v>40205660</v>
      </c>
      <c r="B2" s="8">
        <v>1005669</v>
      </c>
      <c r="C2" s="2" t="s">
        <v>62</v>
      </c>
      <c r="D2" s="2" t="s">
        <v>60</v>
      </c>
      <c r="E2" s="2" t="str">
        <f>"("&amp;A2&amp;","&amp;B2&amp;",'"&amp;C2&amp;"','"&amp;D2&amp;"'),"</f>
        <v>(40205660,1005669,'Hyllylevy seinäkulmakaappiin','UTRUSTA hl skmk 68 puukuvioitu musta'),</v>
      </c>
    </row>
    <row r="3" spans="1:5" x14ac:dyDescent="0.35">
      <c r="A3" s="8">
        <v>60372276</v>
      </c>
      <c r="B3" s="8">
        <v>1005495</v>
      </c>
      <c r="C3" s="2" t="s">
        <v>66</v>
      </c>
      <c r="D3" s="2" t="s">
        <v>63</v>
      </c>
      <c r="E3" s="2" t="str">
        <f t="shared" ref="E3:E10" si="0">"("&amp;A3&amp;","&amp;B3&amp;",'"&amp;C3&amp;"','"&amp;D3&amp;"'),"</f>
        <v>(60372276,1005495,'Sohvasängynrunko','HEMNES SOSNRN+3LT 80X200 HAR'),</v>
      </c>
    </row>
    <row r="4" spans="1:5" x14ac:dyDescent="0.35">
      <c r="A4" s="8">
        <v>80331845</v>
      </c>
      <c r="B4" s="8">
        <v>1005982</v>
      </c>
      <c r="C4" s="2" t="s">
        <v>67</v>
      </c>
      <c r="D4" s="2" t="s">
        <v>64</v>
      </c>
      <c r="E4" s="2" t="str">
        <f t="shared" si="0"/>
        <v>(80331845,1005982,'Peitelevy','ASKERSUND pelv 39x240 vaalea saarnikuvio'),</v>
      </c>
    </row>
    <row r="5" spans="1:5" x14ac:dyDescent="0.35">
      <c r="A5" s="8">
        <v>10507584</v>
      </c>
      <c r="B5" s="8">
        <v>1005564</v>
      </c>
      <c r="C5" s="2" t="s">
        <v>71</v>
      </c>
      <c r="D5" s="2" t="s">
        <v>70</v>
      </c>
      <c r="E5" s="2" t="str">
        <f t="shared" si="0"/>
        <v>(10507584,1005564,'Pelituoli','GRUPPSPEL pelituoli  GUNNARED musta/harmaa'),</v>
      </c>
    </row>
    <row r="6" spans="1:5" x14ac:dyDescent="0.35">
      <c r="A6" s="8">
        <v>70346932</v>
      </c>
      <c r="B6" s="8">
        <v>1006842</v>
      </c>
      <c r="C6" s="2" t="s">
        <v>68</v>
      </c>
      <c r="D6" s="2" t="s">
        <v>65</v>
      </c>
      <c r="E6" s="2" t="str">
        <f t="shared" si="0"/>
        <v>(70346932,1006842,'Lisättävä kulmaosa + 4 hyllyä','PAX lis kulmaos+4 hy 53x58x201 valkoinen'),</v>
      </c>
    </row>
    <row r="7" spans="1:5" x14ac:dyDescent="0.35">
      <c r="A7" s="8">
        <v>80205644</v>
      </c>
      <c r="B7" s="8">
        <v>1008543</v>
      </c>
      <c r="C7" s="2" t="s">
        <v>69</v>
      </c>
      <c r="D7" s="2" t="s">
        <v>61</v>
      </c>
      <c r="E7" s="2" t="str">
        <f t="shared" si="0"/>
        <v>(80205644,1008543,'Pöytäkaapin runko','ME ptk rn 40x37x80 puukuvioitu musta'),</v>
      </c>
    </row>
    <row r="8" spans="1:5" x14ac:dyDescent="0.35">
      <c r="A8" s="10">
        <v>10474404</v>
      </c>
      <c r="B8" s="10">
        <v>1005669</v>
      </c>
      <c r="C8" s="3" t="s">
        <v>132</v>
      </c>
      <c r="D8" s="1" t="s">
        <v>131</v>
      </c>
      <c r="E8" s="2" t="str">
        <f t="shared" si="0"/>
        <v>(10474404,1005669,'Lokerikko','BLÄDDRARE lok 7lo 30x30x90 harmaa/kuvioitu'),</v>
      </c>
    </row>
    <row r="9" spans="1:5" x14ac:dyDescent="0.35">
      <c r="A9" s="10">
        <v>70403512</v>
      </c>
      <c r="B9" s="10">
        <v>1005669</v>
      </c>
      <c r="C9" s="1" t="s">
        <v>133</v>
      </c>
      <c r="D9" s="3" t="s">
        <v>134</v>
      </c>
      <c r="E9" s="2" t="str">
        <f t="shared" si="0"/>
        <v>(70403512,1005669,'Sylitaso','BYLLAN sylita Ebbarp musta/valkoinen'),</v>
      </c>
    </row>
    <row r="10" spans="1:5" x14ac:dyDescent="0.35">
      <c r="A10" s="10">
        <v>30427322</v>
      </c>
      <c r="B10" s="10">
        <v>1005669</v>
      </c>
      <c r="C10" s="1" t="s">
        <v>136</v>
      </c>
      <c r="D10" s="3" t="s">
        <v>135</v>
      </c>
      <c r="E10" s="2" t="str">
        <f t="shared" si="0"/>
        <v>(30427322,1005669,'Kehys ja kehyskartonki','EDSBRUK ke/kehyska 30x40 valkoinen'),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7411-27A4-4F20-A1CC-70E763F69567}">
  <dimension ref="A1:H21"/>
  <sheetViews>
    <sheetView showGridLines="0" zoomScale="115" zoomScaleNormal="115" workbookViewId="0">
      <selection activeCell="G30" sqref="G30"/>
    </sheetView>
  </sheetViews>
  <sheetFormatPr defaultRowHeight="14.5" x14ac:dyDescent="0.35"/>
  <cols>
    <col min="1" max="1" width="12.26953125" style="9" bestFit="1" customWidth="1"/>
    <col min="2" max="2" width="12.26953125" style="9" customWidth="1"/>
    <col min="3" max="3" width="15.26953125" bestFit="1" customWidth="1"/>
    <col min="4" max="4" width="15.26953125" customWidth="1"/>
    <col min="5" max="5" width="10.81640625" bestFit="1" customWidth="1"/>
    <col min="6" max="6" width="25.90625" bestFit="1" customWidth="1"/>
    <col min="7" max="7" width="13.7265625" bestFit="1" customWidth="1"/>
    <col min="8" max="8" width="87.90625" bestFit="1" customWidth="1"/>
  </cols>
  <sheetData>
    <row r="1" spans="1:8" s="9" customFormat="1" x14ac:dyDescent="0.35">
      <c r="A1" s="11" t="s">
        <v>15</v>
      </c>
      <c r="B1" s="11" t="s">
        <v>169</v>
      </c>
      <c r="C1" s="11" t="s">
        <v>105</v>
      </c>
      <c r="D1" s="11" t="s">
        <v>104</v>
      </c>
      <c r="E1" s="11" t="s">
        <v>18</v>
      </c>
      <c r="F1" s="11" t="s">
        <v>19</v>
      </c>
      <c r="G1" s="11" t="s">
        <v>20</v>
      </c>
      <c r="H1" s="11" t="s">
        <v>171</v>
      </c>
    </row>
    <row r="2" spans="1:8" x14ac:dyDescent="0.35">
      <c r="A2" s="11">
        <v>44006346</v>
      </c>
      <c r="B2" s="11">
        <v>1005669</v>
      </c>
      <c r="C2" s="12" t="s">
        <v>119</v>
      </c>
      <c r="D2" s="12" t="s">
        <v>120</v>
      </c>
      <c r="E2" s="12" t="s">
        <v>47</v>
      </c>
      <c r="F2" s="12" t="s">
        <v>54</v>
      </c>
      <c r="G2" s="12" t="s">
        <v>48</v>
      </c>
      <c r="H2" s="12" t="str">
        <f>"("&amp;A2&amp;","&amp;B2&amp;",'"&amp;C2&amp;"','"&amp;D2&amp;"','"&amp;E2&amp;"','"&amp;F2&amp;"','"&amp;G2&amp;"'),"</f>
        <v>(44006346,1005669,'Nghia ','Nguyen','0469553867','Nghia.Nguyen@gmail.com','logistics worker'),</v>
      </c>
    </row>
    <row r="3" spans="1:8" x14ac:dyDescent="0.35">
      <c r="A3" s="11">
        <v>44006123</v>
      </c>
      <c r="B3" s="11">
        <v>1005495</v>
      </c>
      <c r="C3" s="12" t="s">
        <v>121</v>
      </c>
      <c r="D3" s="12" t="s">
        <v>126</v>
      </c>
      <c r="E3" s="12" t="s">
        <v>49</v>
      </c>
      <c r="F3" s="12" t="s">
        <v>55</v>
      </c>
      <c r="G3" s="12" t="s">
        <v>48</v>
      </c>
      <c r="H3" s="12" t="str">
        <f t="shared" ref="H3:H10" si="0">"("&amp;A3&amp;","&amp;B3&amp;",'"&amp;C3&amp;"','"&amp;D3&amp;"','"&amp;E3&amp;"','"&amp;F3&amp;"','"&amp;G3&amp;"'),"</f>
        <v>(44006123,1005495,'Jasmin','Heikkinen','0469554613','Heikkinen.Jasmin@gmail.com','logistics worker'),</v>
      </c>
    </row>
    <row r="4" spans="1:8" x14ac:dyDescent="0.35">
      <c r="A4" s="11">
        <v>44006231</v>
      </c>
      <c r="B4" s="11">
        <v>1005982</v>
      </c>
      <c r="C4" s="12" t="s">
        <v>122</v>
      </c>
      <c r="D4" s="12" t="s">
        <v>127</v>
      </c>
      <c r="E4" s="12" t="s">
        <v>50</v>
      </c>
      <c r="F4" s="12" t="s">
        <v>56</v>
      </c>
      <c r="G4" s="12" t="s">
        <v>48</v>
      </c>
      <c r="H4" s="12" t="str">
        <f t="shared" si="0"/>
        <v>(44006231,1005982,'Elias','Luoma','0469551264','Luoma.Elias@gmail.com','logistics worker'),</v>
      </c>
    </row>
    <row r="5" spans="1:8" x14ac:dyDescent="0.35">
      <c r="A5" s="11">
        <v>44005643</v>
      </c>
      <c r="B5" s="11">
        <v>1005564</v>
      </c>
      <c r="C5" s="12" t="s">
        <v>123</v>
      </c>
      <c r="D5" s="12" t="s">
        <v>128</v>
      </c>
      <c r="E5" s="12" t="s">
        <v>51</v>
      </c>
      <c r="F5" s="12" t="s">
        <v>57</v>
      </c>
      <c r="G5" s="12" t="s">
        <v>48</v>
      </c>
      <c r="H5" s="12" t="str">
        <f t="shared" si="0"/>
        <v>(44005643,1005564,'Jeremy','Cranston','0469558743','Cranston.Jeremy@gmail.com','logistics worker'),</v>
      </c>
    </row>
    <row r="6" spans="1:8" x14ac:dyDescent="0.35">
      <c r="A6" s="11">
        <v>44008645</v>
      </c>
      <c r="B6" s="11">
        <v>1006842</v>
      </c>
      <c r="C6" s="12" t="s">
        <v>124</v>
      </c>
      <c r="D6" s="12" t="s">
        <v>129</v>
      </c>
      <c r="E6" s="12" t="s">
        <v>52</v>
      </c>
      <c r="F6" s="12" t="s">
        <v>58</v>
      </c>
      <c r="G6" s="12" t="s">
        <v>48</v>
      </c>
      <c r="H6" s="12" t="str">
        <f t="shared" si="0"/>
        <v>(44008645,1006842,'Joni','kakanen','0469551694','kakanen.Joni@gmail.com','logistics worker'),</v>
      </c>
    </row>
    <row r="7" spans="1:8" x14ac:dyDescent="0.35">
      <c r="A7" s="11">
        <v>44007823</v>
      </c>
      <c r="B7" s="11">
        <v>1008543</v>
      </c>
      <c r="C7" s="12" t="s">
        <v>130</v>
      </c>
      <c r="D7" s="12" t="s">
        <v>125</v>
      </c>
      <c r="E7" s="12" t="s">
        <v>53</v>
      </c>
      <c r="F7" s="12" t="s">
        <v>59</v>
      </c>
      <c r="G7" s="12" t="s">
        <v>48</v>
      </c>
      <c r="H7" s="12" t="str">
        <f t="shared" si="0"/>
        <v>(44007823,1008543,'Janne ','Pulkinen','0469557843','Janne.Pulkinen@gmail.com','logistics worker'),</v>
      </c>
    </row>
    <row r="8" spans="1:8" x14ac:dyDescent="0.35">
      <c r="A8" s="11">
        <v>44001234</v>
      </c>
      <c r="B8" s="11">
        <v>1005669</v>
      </c>
      <c r="C8" s="12" t="s">
        <v>141</v>
      </c>
      <c r="D8" s="12" t="s">
        <v>140</v>
      </c>
      <c r="E8" s="12" t="s">
        <v>137</v>
      </c>
      <c r="F8" s="12" t="s">
        <v>146</v>
      </c>
      <c r="G8" s="12" t="s">
        <v>48</v>
      </c>
      <c r="H8" s="12" t="str">
        <f t="shared" si="0"/>
        <v>(44001234,1005669,'Ada','Aho','0469557844','Ada.Aho@gmail.com','logistics worker'),</v>
      </c>
    </row>
    <row r="9" spans="1:8" x14ac:dyDescent="0.35">
      <c r="A9" s="11">
        <v>44005678</v>
      </c>
      <c r="B9" s="11">
        <v>1005669</v>
      </c>
      <c r="C9" s="12" t="s">
        <v>142</v>
      </c>
      <c r="D9" s="12" t="s">
        <v>143</v>
      </c>
      <c r="E9" s="12" t="s">
        <v>138</v>
      </c>
      <c r="F9" s="12" t="s">
        <v>147</v>
      </c>
      <c r="G9" s="12" t="s">
        <v>48</v>
      </c>
      <c r="H9" s="12" t="str">
        <f t="shared" si="0"/>
        <v>(44005678,1005669,'Toni','Keturi','0469557845','Toni.Keturi@gmail.com','logistics worker'),</v>
      </c>
    </row>
    <row r="10" spans="1:8" x14ac:dyDescent="0.35">
      <c r="A10" s="11">
        <v>44009012</v>
      </c>
      <c r="B10" s="11">
        <v>1005669</v>
      </c>
      <c r="C10" s="12" t="s">
        <v>144</v>
      </c>
      <c r="D10" s="12" t="s">
        <v>145</v>
      </c>
      <c r="E10" s="12" t="s">
        <v>139</v>
      </c>
      <c r="F10" s="12" t="s">
        <v>148</v>
      </c>
      <c r="G10" s="12" t="s">
        <v>48</v>
      </c>
      <c r="H10" s="12" t="str">
        <f t="shared" si="0"/>
        <v>(44009012,1005669,'Jiri','Leinonen','0469557846','Jiri.Leinonen@gmail.com','logistics worker'),</v>
      </c>
    </row>
    <row r="12" spans="1:8" x14ac:dyDescent="0.35">
      <c r="B12"/>
    </row>
    <row r="13" spans="1:8" x14ac:dyDescent="0.35">
      <c r="B13"/>
    </row>
    <row r="14" spans="1:8" x14ac:dyDescent="0.35">
      <c r="B14"/>
    </row>
    <row r="15" spans="1:8" x14ac:dyDescent="0.35">
      <c r="B15"/>
    </row>
    <row r="16" spans="1:8" x14ac:dyDescent="0.35">
      <c r="B16"/>
    </row>
    <row r="17" spans="2:2" x14ac:dyDescent="0.35">
      <c r="B17"/>
    </row>
    <row r="18" spans="2:2" x14ac:dyDescent="0.35">
      <c r="B18"/>
    </row>
    <row r="19" spans="2:2" x14ac:dyDescent="0.35">
      <c r="B19"/>
    </row>
    <row r="20" spans="2:2" x14ac:dyDescent="0.35">
      <c r="B20"/>
    </row>
    <row r="21" spans="2:2" x14ac:dyDescent="0.35">
      <c r="B21"/>
    </row>
  </sheetData>
  <phoneticPr fontId="3" type="noConversion"/>
  <hyperlinks>
    <hyperlink ref="F2" r:id="rId1" xr:uid="{3358FBFC-FB67-430E-9C2E-6B1BBED7BF32}"/>
    <hyperlink ref="F3" r:id="rId2" xr:uid="{DDA9582E-A327-4F7E-B85D-5B031DF3C6C9}"/>
    <hyperlink ref="F4" r:id="rId3" xr:uid="{52F10E23-6C17-4926-8343-F51159997D5D}"/>
    <hyperlink ref="F5" r:id="rId4" xr:uid="{1638D1D6-EC51-4E6F-AF50-E52F962FDB76}"/>
    <hyperlink ref="F6" r:id="rId5" xr:uid="{93341CFD-9F32-404E-8506-D6230B21DA7B}"/>
    <hyperlink ref="F7" r:id="rId6" xr:uid="{FA374807-7A5F-4F13-9025-90B0DF2872DA}"/>
    <hyperlink ref="F8" r:id="rId7" xr:uid="{2292AC27-172B-4094-9091-74A7822833E7}"/>
    <hyperlink ref="F9" r:id="rId8" xr:uid="{65B99CE5-B526-4E31-AE32-C37982E7DD81}"/>
    <hyperlink ref="F10" r:id="rId9" xr:uid="{1889EF30-B75C-4BD0-8F07-A61D3D74EC2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7FAEB-B329-4DCF-A9E7-CDEA31C2EFA9}">
  <dimension ref="A1:E7"/>
  <sheetViews>
    <sheetView showGridLines="0" tabSelected="1" zoomScale="160" zoomScaleNormal="160" workbookViewId="0">
      <selection activeCell="E15" sqref="E15"/>
    </sheetView>
  </sheetViews>
  <sheetFormatPr defaultRowHeight="14.5" x14ac:dyDescent="0.35"/>
  <cols>
    <col min="1" max="1" width="11.6328125" customWidth="1"/>
    <col min="2" max="2" width="18.7265625" bestFit="1" customWidth="1"/>
    <col min="3" max="3" width="11.90625" customWidth="1"/>
    <col min="4" max="4" width="8.36328125" customWidth="1"/>
    <col min="5" max="5" width="61.90625" bestFit="1" customWidth="1"/>
  </cols>
  <sheetData>
    <row r="1" spans="1:5" x14ac:dyDescent="0.35">
      <c r="A1" s="4" t="s">
        <v>16</v>
      </c>
      <c r="B1" s="4" t="s">
        <v>2</v>
      </c>
      <c r="C1" s="4" t="s">
        <v>17</v>
      </c>
      <c r="D1" s="4" t="s">
        <v>3</v>
      </c>
      <c r="E1" s="4" t="s">
        <v>99</v>
      </c>
    </row>
    <row r="2" spans="1:5" x14ac:dyDescent="0.35">
      <c r="A2" s="5" t="s">
        <v>27</v>
      </c>
      <c r="B2" s="5" t="s">
        <v>43</v>
      </c>
      <c r="C2" s="4">
        <v>70800</v>
      </c>
      <c r="D2" s="5" t="s">
        <v>44</v>
      </c>
      <c r="E2" s="4" t="str">
        <f>"('"&amp;A2&amp;"','"&amp;B2&amp;"','"&amp;C2&amp;"','"&amp;D2&amp;"'),"</f>
        <v>('KUO','Ratarinteenkatu 2','70800','Kuopio'),</v>
      </c>
    </row>
    <row r="3" spans="1:5" x14ac:dyDescent="0.35">
      <c r="A3" s="5" t="s">
        <v>30</v>
      </c>
      <c r="B3" s="5" t="s">
        <v>45</v>
      </c>
      <c r="C3" s="4">
        <v>40100</v>
      </c>
      <c r="D3" s="5" t="s">
        <v>46</v>
      </c>
      <c r="E3" s="4" t="str">
        <f t="shared" ref="E3:E7" si="0">"('"&amp;A3&amp;"','"&amp;B3&amp;"','"&amp;C3&amp;"','"&amp;D3&amp;"'),"</f>
        <v>('JKL','Kauppakatu 24','40100','Jyväskylä'),</v>
      </c>
    </row>
    <row r="4" spans="1:5" x14ac:dyDescent="0.35">
      <c r="A4" s="5" t="s">
        <v>29</v>
      </c>
      <c r="B4" s="5" t="s">
        <v>39</v>
      </c>
      <c r="C4" s="4">
        <v>33840</v>
      </c>
      <c r="D4" s="5" t="s">
        <v>40</v>
      </c>
      <c r="E4" s="4" t="str">
        <f t="shared" si="0"/>
        <v>('TRE','Leppästensuonkatu 4','33840','Tampere'),</v>
      </c>
    </row>
    <row r="5" spans="1:5" x14ac:dyDescent="0.35">
      <c r="A5" s="5" t="s">
        <v>31</v>
      </c>
      <c r="B5" s="5" t="s">
        <v>41</v>
      </c>
      <c r="C5" s="4">
        <v>21280</v>
      </c>
      <c r="D5" s="5" t="s">
        <v>42</v>
      </c>
      <c r="E5" s="4" t="str">
        <f t="shared" si="0"/>
        <v>('RSO','Itäniityntie 15','21280','Raisio'),</v>
      </c>
    </row>
    <row r="6" spans="1:5" x14ac:dyDescent="0.35">
      <c r="A6" s="5" t="s">
        <v>32</v>
      </c>
      <c r="B6" s="5" t="s">
        <v>33</v>
      </c>
      <c r="C6" s="4" t="s">
        <v>34</v>
      </c>
      <c r="D6" s="5" t="s">
        <v>35</v>
      </c>
      <c r="E6" s="4" t="str">
        <f t="shared" si="0"/>
        <v>('VTA','Porttisuontie 18','01200','Vantaa'),</v>
      </c>
    </row>
    <row r="7" spans="1:5" x14ac:dyDescent="0.35">
      <c r="A7" s="5" t="s">
        <v>28</v>
      </c>
      <c r="B7" s="5" t="s">
        <v>36</v>
      </c>
      <c r="C7" s="4" t="s">
        <v>37</v>
      </c>
      <c r="D7" s="5" t="s">
        <v>38</v>
      </c>
      <c r="E7" s="4" t="str">
        <f t="shared" si="0"/>
        <v>('ESP','Espoontie 21','02740','Espoo'),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WorkersDoJobs</vt:lpstr>
      <vt:lpstr>Posti</vt:lpstr>
      <vt:lpstr>Buy_Order</vt:lpstr>
      <vt:lpstr>Order_item</vt:lpstr>
      <vt:lpstr>Purchase_Order</vt:lpstr>
      <vt:lpstr>Customer</vt:lpstr>
      <vt:lpstr>Products</vt:lpstr>
      <vt:lpstr>Worker</vt:lpstr>
      <vt:lpstr>Location</vt:lpstr>
      <vt:lpstr>Store</vt:lpstr>
      <vt:lpstr>Warehouse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 Nguyen</dc:creator>
  <cp:lastModifiedBy>Nghia Nguyen</cp:lastModifiedBy>
  <dcterms:created xsi:type="dcterms:W3CDTF">2022-02-16T12:23:36Z</dcterms:created>
  <dcterms:modified xsi:type="dcterms:W3CDTF">2022-02-18T12:43:56Z</dcterms:modified>
</cp:coreProperties>
</file>