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drawings/drawing9.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1040499B-E8EE-44EA-BF88-49DBE12104BD}" xr6:coauthVersionLast="47" xr6:coauthVersionMax="47" xr10:uidLastSave="{00000000-0000-0000-0000-000000000000}"/>
  <bookViews>
    <workbookView xWindow="28680" yWindow="-120" windowWidth="29040" windowHeight="15720" activeTab="3" xr2:uid="{3AAF8C4B-684B-4378-BBC5-237A7405B9AC}"/>
  </bookViews>
  <sheets>
    <sheet name="README" sheetId="11" r:id="rId1"/>
    <sheet name="Resources" sheetId="3" r:id="rId2"/>
    <sheet name="Protocols" sheetId="1" r:id="rId3"/>
    <sheet name="Resource Effects" sheetId="2" r:id="rId4"/>
    <sheet name="Export Resources" sheetId="10" r:id="rId5"/>
    <sheet name="Export Protocols" sheetId="9" r:id="rId6"/>
    <sheet name="Export Resource Effects" sheetId="8" r:id="rId7"/>
    <sheet name="Location Effects" sheetId="4" r:id="rId8"/>
    <sheet name="Market Effects" sheetId="5" r:id="rId9"/>
    <sheet name="Event Types" sheetId="6" r:id="rId10"/>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68" i="2" l="1"/>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A1" i="9" a="1"/>
  <c r="A1" i="9"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A1" i="8" l="1" a="1"/>
  <c r="A1"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<sst xmlns="http://schemas.openxmlformats.org/spreadsheetml/2006/main" count="2962" uniqueCount="495">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</sst>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cellStyleXfs>
  <cellXfs count="67">
    <xf numFmtId="0" fontId="0" fillId="0" borderId="0" xfId="0"/>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pplyProtection="1">
      <alignment horizontal="right"/>
    </xf>
    <xf numFmtId="0" fontId="5" fillId="2" borderId="2" xfId="2" applyFont="1" applyFill="1" applyBorder="1" applyAlignment="1" applyProtection="1">
      <alignment horizontal="right" wrapText="1"/>
    </xf>
    <xf numFmtId="0" fontId="0" fillId="0" borderId="0" xfId="0" applyNumberFormat="1" applyAlignment="1" applyProtection="1">
      <alignment horizontal="center"/>
    </xf>
    <xf numFmtId="0" fontId="8" fillId="5" borderId="0" xfId="0" applyFont="1" applyFill="1" applyAlignment="1" applyProtection="1">
      <alignment horizontal="right"/>
    </xf>
    <xf numFmtId="0" fontId="1" fillId="2" borderId="3" xfId="1" applyFont="1" applyFill="1" applyBorder="1" applyAlignment="1">
      <alignment horizontal="center" wrapText="1"/>
    </xf>
    <xf numFmtId="0" fontId="1" fillId="0" borderId="1" xfId="1" applyFont="1" applyFill="1" applyBorder="1" applyAlignment="1">
      <alignment wrapText="1"/>
    </xf>
    <xf numFmtId="0" fontId="9" fillId="0" borderId="0" xfId="0" applyNumberFormat="1" applyFont="1" applyAlignment="1" applyProtection="1">
      <alignment horizontal="center"/>
    </xf>
    <xf numFmtId="0" fontId="9" fillId="0" borderId="0" xfId="0" applyNumberFormat="1" applyFont="1" applyBorder="1" applyAlignment="1" applyProtection="1">
      <alignment horizontal="center"/>
    </xf>
    <xf numFmtId="0" fontId="0" fillId="0" borderId="0" xfId="0" applyBorder="1" applyAlignment="1" applyProtection="1">
      <alignment horizontal="left"/>
    </xf>
    <xf numFmtId="0" fontId="0" fillId="0" borderId="0" xfId="0" applyBorder="1" applyAlignment="1" applyProtection="1">
      <alignment horizontal="center"/>
    </xf>
    <xf numFmtId="0" fontId="0" fillId="0" borderId="0" xfId="0" applyBorder="1" applyAlignment="1" applyProtection="1">
      <alignment horizontal="right"/>
    </xf>
    <xf numFmtId="0" fontId="0" fillId="0" borderId="0" xfId="0" applyBorder="1" applyProtection="1"/>
    <xf numFmtId="0" fontId="0" fillId="0" borderId="0" xfId="0" applyNumberFormat="1" applyBorder="1" applyAlignment="1" applyProtection="1">
      <alignment horizontal="center"/>
    </xf>
    <xf numFmtId="0" fontId="4" fillId="0" borderId="0" xfId="0" applyNumberFormat="1" applyFont="1" applyBorder="1" applyProtection="1"/>
    <xf numFmtId="0" fontId="1" fillId="0" borderId="0" xfId="1" applyFont="1" applyFill="1" applyBorder="1" applyAlignment="1"/>
    <xf numFmtId="0" fontId="0" fillId="0" borderId="1" xfId="0" applyBorder="1" applyProtection="1"/>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Fill="1" applyBorder="1" applyAlignment="1">
      <alignment horizontal="right" vertical="top" wrapText="1"/>
    </xf>
    <xf numFmtId="0" fontId="1" fillId="0" borderId="1" xfId="3" applyFont="1" applyFill="1" applyBorder="1" applyAlignment="1">
      <alignment vertical="top" wrapText="1"/>
    </xf>
    <xf numFmtId="0" fontId="2" fillId="0" borderId="0" xfId="3" applyFill="1" applyBorder="1" applyAlignment="1">
      <alignment vertical="top" wrapText="1"/>
    </xf>
    <xf numFmtId="0" fontId="2" fillId="0" borderId="0" xfId="3" applyAlignment="1">
      <alignment vertical="top" wrapText="1"/>
    </xf>
    <xf numFmtId="0" fontId="0" fillId="0" borderId="0" xfId="0" applyBorder="1" applyAlignment="1">
      <alignment vertical="top" wrapText="1"/>
    </xf>
    <xf numFmtId="0" fontId="1" fillId="0" borderId="4" xfId="3" applyFont="1" applyFill="1" applyBorder="1" applyAlignment="1">
      <alignment horizontal="right" vertical="top" wrapText="1"/>
    </xf>
    <xf numFmtId="0" fontId="1" fillId="0" borderId="4" xfId="3" applyFont="1" applyFill="1" applyBorder="1" applyAlignment="1">
      <alignment vertical="top" wrapText="1"/>
    </xf>
    <xf numFmtId="0" fontId="1" fillId="0" borderId="4" xfId="1" applyFont="1" applyFill="1" applyBorder="1" applyAlignment="1">
      <alignment wrapText="1"/>
    </xf>
  </cellXfs>
  <cellStyles count="8">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Resource Effects" xfId="2" xr:uid="{434E75A8-7138-4081-9B44-AD510AE403C6}"/>
    <cellStyle name="Normal_Resources" xfId="3" xr:uid="{9B0EECC7-71DE-4E28-9649-AC1D8FF8116A}"/>
  </cellStyles>
  <dxfs count="736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alignmen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border outline="0">
        <top style="thin">
          <color indexed="8"/>
        </top>
      </border>
    </dxf>
    <dxf>
      <border outline="0">
        <bottom style="thin">
          <color indexed="8"/>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23" totalsRowShown="0" headerRowDxfId="30" dataDxfId="29" headerRowBorderDxfId="7359" tableBorderDxfId="7358" headerRowCellStyle="Normal_Resources">
  <autoFilter ref="A2:G123" xr:uid="{075C0428-6827-4007-A7C8-5DA279E37959}"/>
  <sortState xmlns:xlrd2="http://schemas.microsoft.com/office/spreadsheetml/2017/richdata2" ref="A3:G123">
    <sortCondition ref="B2:B123"/>
  </sortState>
  <tableColumns count="7">
    <tableColumn id="7" xr3:uid="{D9BAE63D-296D-425E-B98C-094AB48470A5}" name="Category" dataDxfId="37"/>
    <tableColumn id="1" xr3:uid="{BA9EA03A-BAA9-49CE-80FC-24C322085BAA}" name="id" dataDxfId="36" dataCellStyle="Normal_Resources"/>
    <tableColumn id="2" xr3:uid="{48787734-04F8-4AA5-A2B7-B09302D2FBB5}" name="name" dataDxfId="35" dataCellStyle="Normal_Resources"/>
    <tableColumn id="3" xr3:uid="{F77369E2-88BC-4291-A6DB-6F41A0899069}" name="description" dataDxfId="34" dataCellStyle="Normal_Resources"/>
    <tableColumn id="4" xr3:uid="{04CE4199-267F-46C1-B03D-8CE7742E7B0F}" name="mass" dataDxfId="33" dataCellStyle="Normal_Resources"/>
    <tableColumn id="5" xr3:uid="{8F52F3E1-6DB3-4251-B27F-57AD43597A2A}" name="capacity" dataDxfId="32" dataCellStyle="Normal_Resources"/>
    <tableColumn id="6" xr3:uid="{4AE70F1C-9BB4-4EAF-8976-61504598EFEF}" name="slot_size" dataDxfId="31" dataCellStyle="Normal_R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6" totalsRowShown="0" headerRowDxfId="7357" dataDxfId="7355" headerRowBorderDxfId="7356" tableBorderDxfId="7354" totalsRowBorderDxfId="7353" headerRowCellStyle="Normal_Protocols" dataCellStyle="Normal_Protocols">
  <autoFilter ref="A1:H96" xr:uid="{2B71DA79-0CC6-4B78-9C52-6A71A6BEBC53}"/>
  <sortState xmlns:xlrd2="http://schemas.microsoft.com/office/spreadsheetml/2017/richdata2" ref="A2:H95">
    <sortCondition ref="A1:A95"/>
  </sortState>
  <tableColumns count="8">
    <tableColumn id="1" xr3:uid="{C5A850D4-9A61-45AF-989A-D2DFC13215D4}" name="id" dataDxfId="7352" dataCellStyle="Normal_Protocols"/>
    <tableColumn id="2" xr3:uid="{1FD5A92F-E875-4D83-84AC-7E5AF83926B5}" name="name" dataDxfId="7351" dataCellStyle="Normal_Protocols"/>
    <tableColumn id="3" xr3:uid="{F10E1637-A163-46CE-AB33-95C80067970A}" name="parameters" dataDxfId="7350" dataCellStyle="Normal_Protocols"/>
    <tableColumn id="4" xr3:uid="{61F5A944-902A-48E3-B11A-E3297DAE2E99}" name="bulk_modifier" dataDxfId="7349" dataCellStyle="Normal_Protocols"/>
    <tableColumn id="5" xr3:uid="{B1C87F4C-FB0B-4212-A668-16EAFA57152B}" name="description" dataDxfId="7348" dataCellStyle="Normal_Protocols"/>
    <tableColumn id="6" xr3:uid="{9C25A554-EB68-4996-AE64-BFC4E93D4E88}" name="observable" dataDxfId="7347" dataCellStyle="Normal_Protocols"/>
    <tableColumn id="7" xr3:uid="{A313860F-A5E8-4C35-B380-B8B66D6C7EEA}" name="reportable" dataDxfId="7346" dataCellStyle="Normal_Protocols"/>
    <tableColumn id="8" xr3:uid="{E3CBACF1-E979-4D60-8D5D-A386DB901E90}" name="multiplier" dataDxfId="7345" dataCellStyle="Normal_Protoc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7344" dataDxfId="7343" headerRowCellStyle="Normal_Resource Effects">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7342"/>
    <tableColumn id="1" xr3:uid="{8F1D4A16-351F-422C-9A57-79E68852A2A5}" name="Protocol Name" dataDxfId="7341"/>
    <tableColumn id="3" xr3:uid="{E22DD334-6BED-4C3F-A5BB-6A9A1BDF995E}" name="Event Phase" dataDxfId="7340"/>
    <tableColumn id="4" xr3:uid="{231D0985-1937-49E6-947B-33E787D38278}" name="Event Type" dataDxfId="7339"/>
    <tableColumn id="5" xr3:uid="{397458E6-C18A-4751-B9C0-48DCC3525AB8}" name="∆" dataDxfId="7338"/>
    <tableColumn id="6" xr3:uid="{592FE2F7-E43D-43F7-947D-76958996108F}" name="Status" dataDxfId="7337"/>
    <tableColumn id="7" xr3:uid="{9EA2294B-FF62-42C7-8B33-25FD838E1CBE}" name="Resource Name" dataDxfId="7336"/>
    <tableColumn id="8" xr3:uid="{6AFAFCF9-5575-4915-8D04-B6D9A4A7C43F}" name="Use Abundancies" dataDxfId="7335">
      <calculatedColumnFormula>"No"</calculatedColumnFormula>
    </tableColumn>
    <tableColumn id="9" xr3:uid="{B569171C-E37C-4C78-AD10-E5C09D50EAA8}" name="Drone ID" dataDxfId="7334">
      <calculatedColumnFormula>0</calculatedColumnFormula>
    </tableColumn>
    <tableColumn id="10" xr3:uid="{F1843EE8-9556-43F1-B899-34B9B6EC5980}" name="Is Local" dataDxfId="7333">
      <calculatedColumnFormula>"Yes"</calculatedColumnFormula>
    </tableColumn>
    <tableColumn id="23" xr3:uid="{8475C92F-9D6C-4685-96ED-3BC1D716439B}" name="Is Installed" dataDxfId="7332">
      <calculatedColumnFormula>"No"</calculatedColumnFormula>
    </tableColumn>
    <tableColumn id="29" xr3:uid="{1778EEDF-0A19-466F-9E76-E76E99274719}" name="Days" dataDxfId="7331">
      <calculatedColumnFormula>INT(ResourceEffects[[#This Row],[Time Factor]]*TimeInterval/60/60/24)</calculatedColumnFormula>
    </tableColumn>
    <tableColumn id="28" xr3:uid="{00D1CFB9-65A7-4C7D-9E69-667183E35F3B}" name="Hours" dataDxfId="7330">
      <calculatedColumnFormula>INT(ResourceEffects[[#This Row],[Time Factor]]*TimeInterval/60/60)-ResourceEffects[[#This Row],[Days]]*24</calculatedColumnFormula>
    </tableColumn>
    <tableColumn id="27" xr3:uid="{E9428CDF-1298-4AD9-AA5D-44B772604002}" name="Min" dataDxfId="7329">
      <calculatedColumnFormula>INT(ResourceEffects[[#This Row],[Time Factor]]*TimeInterval/60)-ResourceEffects[[#This Row],[Hours]]*60-ResourceEffects[[#This Row],[Days]]*60*24</calculatedColumnFormula>
    </tableColumn>
    <tableColumn id="26" xr3:uid="{386D41FD-72B0-4184-87F6-ED22EBBD731A}" name="Sec" dataDxfId="7328">
      <calculatedColumnFormula>ResourceEffects[[#This Row],[Time Factor]]*TimeInterval-ResourceEffects[[#This Row],[Min]]*60-ResourceEffects[[#This Row],[Hours]]*60*60-ResourceEffects[[#This Row],[Days]]*60*60*24</calculatedColumnFormula>
    </tableColumn>
    <tableColumn id="24" xr3:uid="{0EA9C1FD-9003-4CA4-80E2-64DAF0B5DEAA}" name="id" dataDxfId="7327">
      <calculatedColumnFormula>INT(RAND()*999999999)</calculatedColumnFormula>
    </tableColumn>
    <tableColumn id="11" xr3:uid="{22C5C6ED-3793-4303-9D90-7D5AF4B05CA6}" name="protocol" dataDxfId="7326">
      <calculatedColumnFormula>_xlfn.XLOOKUP(ResourceEffects[[#This Row],[Protocol Name]],ProtocolNamesCol,ProtocolIds,"")</calculatedColumnFormula>
    </tableColumn>
    <tableColumn id="12" xr3:uid="{F24A3BB6-D6DB-48A3-B96C-0302C678DCC6}" name="time" dataDxfId="7325">
      <calculatedColumnFormula>ResourceEffects[[#This Row],[Time Factor]]</calculatedColumnFormula>
    </tableColumn>
    <tableColumn id="13" xr3:uid="{6AEBECE3-BA11-4C12-8E77-D108E869E7F1}" name="drone" dataDxfId="7324">
      <calculatedColumnFormula>ResourceEffects[[#This Row],[Drone ID]]</calculatedColumnFormula>
    </tableColumn>
    <tableColumn id="14" xr3:uid="{EC5CDC0B-2C1A-4A3D-8927-555B8AC0D2B3}" name="resource" dataDxfId="7323">
      <calculatedColumnFormula>_xlfn.XLOOKUP(ResourceEffects[[#This Row],[Resource Name]],ResourceNames,ResourceIds,"")</calculatedColumnFormula>
    </tableColumn>
    <tableColumn id="15" xr3:uid="{E70BF613-897D-4540-846C-AA128E9BAEFB}" name="event_type" dataDxfId="7322">
      <calculatedColumnFormula>_xlfn.XLOOKUP(ResourceEffects[[#This Row],[Event Type]],EventTypeNames,EventTypeIds,"")</calculatedColumnFormula>
    </tableColumn>
    <tableColumn id="16" xr3:uid="{2F57997B-21F5-4906-A478-9B686E84ABC3}" name="local" dataDxfId="7321">
      <calculatedColumnFormula>IF(ResourceEffects[[#This Row],[Is Local]]="Yes",1,0)</calculatedColumnFormula>
    </tableColumn>
    <tableColumn id="17" xr3:uid="{52E280D4-5C25-49B4-BD92-A59AB4CB5EF8}" name="installed" dataDxfId="7320">
      <calculatedColumnFormula>IF(ResourceEffects[[#This Row],[Is Installed]]="Yes",1,0)</calculatedColumnFormula>
    </tableColumn>
    <tableColumn id="18" xr3:uid="{D7A3B10F-4DF6-430B-B721-A9AD2E9DFF1D}" name="locked" dataDxfId="7319">
      <calculatedColumnFormula>IF(ResourceEffects[[#This Row],[Status]]="Locked",1,0)</calculatedColumnFormula>
    </tableColumn>
    <tableColumn id="19" xr3:uid="{B767CE52-B8A8-42B6-A694-D85E3751B951}" name="deplete" dataDxfId="7318">
      <calculatedColumnFormula>IF(ResourceEffects[[#This Row],[event_type]]=1,0,1)</calculatedColumnFormula>
    </tableColumn>
    <tableColumn id="20" xr3:uid="{5D7F74CA-0E50-4D60-8236-E7E1FA4D802D}" name="abundancies" dataDxfId="7317">
      <calculatedColumnFormula>IF(ResourceEffects[[#This Row],[Use Abundancies]]="Yes",1,0)</calculatedColumnFormula>
    </tableColumn>
    <tableColumn id="21" xr3:uid="{76A77580-07CF-4A28-A010-6701F2B9FF37}" name="quantity" dataDxfId="7316">
      <calculatedColumnFormula>ResourceEffects[[#This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7315" dataDxfId="7313" headerRowBorderDxfId="7314" tableBorderDxfId="7312" totalsRowBorderDxfId="7311" headerRowCellStyle="Normal_Location Effects" dataCellStyle="Normal_Location Effects">
  <autoFilter ref="A1:E3" xr:uid="{FB71DF28-7606-43AC-972E-B88D2B83A43B}"/>
  <tableColumns count="5">
    <tableColumn id="1" xr3:uid="{3B90B2BB-25CE-4431-978F-27D0085A479C}" name="id" dataDxfId="7310" dataCellStyle="Normal_Location Effects"/>
    <tableColumn id="2" xr3:uid="{C3FC8073-9EF2-4338-B8AC-F23ECFE77185}" name="protocol" dataDxfId="7309" dataCellStyle="Normal_Location Effects"/>
    <tableColumn id="3" xr3:uid="{AD014B91-325E-4B5E-935A-959651CB441A}" name="event_type" dataDxfId="7308" dataCellStyle="Normal_Location Effects"/>
    <tableColumn id="4" xr3:uid="{32E95B2D-81F7-417E-848A-2F4886459D13}" name="location" dataDxfId="7307" dataCellStyle="Normal_Location Effects"/>
    <tableColumn id="5" xr3:uid="{4182DD52-E244-4C17-9B8A-EE2ABD46B162}" name="time" dataDxfId="7306" dataCellStyle="Normal_Location Effec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7305" dataDxfId="7303" headerRowBorderDxfId="7304" tableBorderDxfId="7302" totalsRowBorderDxfId="7301" headerRowCellStyle="Normal_Market Effectsid_x0009_protocol_x0009_event" dataCellStyle="Normal_Market Effectsid_x0009_protocol_x0009_event">
  <autoFilter ref="A1:H3" xr:uid="{500340D0-9160-4EA6-958A-3073013DC3FE}"/>
  <tableColumns count="8">
    <tableColumn id="1" xr3:uid="{46A569B7-93E4-4C41-9388-89D3F4DE3F8B}" name="id" dataDxfId="7300" dataCellStyle="Normal_Market Effectsid_x0009_protocol_x0009_event"/>
    <tableColumn id="2" xr3:uid="{5B657EFF-6E16-44E4-A603-90D8158DE48C}" name="protocol" dataDxfId="7299" dataCellStyle="Normal_Market Effectsid_x0009_protocol_x0009_event"/>
    <tableColumn id="3" xr3:uid="{27DC62F6-8BA2-4646-89ED-B369C93649B2}" name="event_type" dataDxfId="7298" dataCellStyle="Normal_Market Effectsid_x0009_protocol_x0009_event"/>
    <tableColumn id="4" xr3:uid="{394ECC2C-C9AC-42BF-9A35-8100B111E5EB}" name="resource" dataDxfId="7297" dataCellStyle="Normal_Market Effectsid_x0009_protocol_x0009_event"/>
    <tableColumn id="5" xr3:uid="{38AF0DA9-48F7-4A3D-9A10-1217E8315C29}" name="upper_limit" dataDxfId="7296" dataCellStyle="Normal_Market Effectsid_x0009_protocol_x0009_event"/>
    <tableColumn id="6" xr3:uid="{FD8E8CA7-FB6D-42AF-B0A3-422E1BAE525E}" name="quantity" dataDxfId="7295" dataCellStyle="Normal_Market Effectsid_x0009_protocol_x0009_event"/>
    <tableColumn id="7" xr3:uid="{198DF30C-B39A-42FF-B51A-7719F588B1B1}" name="price" dataDxfId="7294" dataCellStyle="Normal_Market Effectsid_x0009_protocol_x0009_event"/>
    <tableColumn id="8" xr3:uid="{B799BB6E-E56A-4D5E-96B1-2F704B74EE87}" name="time" dataDxfId="7293" dataCellStyle="Normal_Market Effectsid_x0009_protocol_x0009_ev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7292" headerRowBorderDxfId="7291" tableBorderDxfId="7290" totalsRowBorderDxfId="7289" headerRowCellStyle="Normal_Event Types">
  <autoFilter ref="A1:B8" xr:uid="{B568FDA5-DBAF-4A4D-917C-D08E34DB58DD}"/>
  <tableColumns count="2">
    <tableColumn id="1" xr3:uid="{24C94320-B4BC-4B44-80C9-5658CE406728}" name="id" dataDxfId="7288" dataCellStyle="Normal_Event Types"/>
    <tableColumn id="2" xr3:uid="{0B6C7AF5-D78B-474A-872D-6806C37EAA19}" name="name" dataDxfId="7287" dataCellStyle="Normal_Event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RowHeight="14.4" x14ac:dyDescent="0.3"/>
  <cols>
    <col min="1" max="1" width="80.77734375" style="5" customWidth="1"/>
    <col min="2" max="2" width="15.33203125" style="5" customWidth="1"/>
    <col min="3" max="16384" width="8.88671875" style="5"/>
  </cols>
  <sheetData>
    <row r="1" spans="1:1" ht="31.2" x14ac:dyDescent="0.6">
      <c r="A1" s="35" t="s">
        <v>418</v>
      </c>
    </row>
    <row r="2" spans="1:1" ht="40.799999999999997" customHeight="1" x14ac:dyDescent="0.3">
      <c r="A2" s="36" t="s">
        <v>417</v>
      </c>
    </row>
    <row r="3" spans="1:1" ht="16.2" customHeight="1" x14ac:dyDescent="0.3">
      <c r="A3" s="36" t="s">
        <v>419</v>
      </c>
    </row>
    <row r="4" spans="1:1" x14ac:dyDescent="0.3">
      <c r="A4" s="34" t="s">
        <v>420</v>
      </c>
    </row>
    <row r="5" spans="1:1" x14ac:dyDescent="0.3">
      <c r="A5" s="34" t="s">
        <v>421</v>
      </c>
    </row>
    <row r="6" spans="1:1" x14ac:dyDescent="0.3">
      <c r="A6" s="34" t="s">
        <v>422</v>
      </c>
    </row>
    <row r="8" spans="1:1" ht="28.8" x14ac:dyDescent="0.3">
      <c r="A8" s="5" t="s">
        <v>423</v>
      </c>
    </row>
    <row r="9" spans="1:1" x14ac:dyDescent="0.3">
      <c r="A9" s="34" t="s">
        <v>424</v>
      </c>
    </row>
    <row r="10" spans="1:1" x14ac:dyDescent="0.3">
      <c r="A10" s="34" t="s">
        <v>425</v>
      </c>
    </row>
    <row r="11" spans="1:1" x14ac:dyDescent="0.3">
      <c r="A11" s="34" t="s">
        <v>426</v>
      </c>
    </row>
    <row r="13" spans="1:1" ht="63.6" customHeight="1" x14ac:dyDescent="0.3">
      <c r="A13" s="36" t="s">
        <v>428</v>
      </c>
    </row>
    <row r="14" spans="1:1" ht="43.2" x14ac:dyDescent="0.3">
      <c r="A14" s="3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23"/>
  <sheetViews>
    <sheetView workbookViewId="0">
      <pane ySplit="2" topLeftCell="A99" activePane="bottomLeft" state="frozen"/>
      <selection pane="bottomLeft" activeCell="B110" sqref="B110:B111"/>
    </sheetView>
  </sheetViews>
  <sheetFormatPr defaultRowHeight="14.4" x14ac:dyDescent="0.3"/>
  <cols>
    <col min="1" max="1" width="13.44140625" style="36" customWidth="1"/>
    <col min="2" max="2" width="7.109375" style="36" customWidth="1"/>
    <col min="3" max="3" width="19.5546875" style="36" customWidth="1"/>
    <col min="4" max="4" width="67.21875" style="36" customWidth="1"/>
    <col min="5" max="5" width="8.88671875" style="36"/>
    <col min="6" max="7" width="9.88671875" style="36" customWidth="1"/>
    <col min="8" max="16384" width="8.88671875" style="36"/>
  </cols>
  <sheetData>
    <row r="2" spans="1:7" x14ac:dyDescent="0.3">
      <c r="A2" s="55" t="s">
        <v>403</v>
      </c>
      <c r="B2" s="56" t="s">
        <v>0</v>
      </c>
      <c r="C2" s="57" t="s">
        <v>1</v>
      </c>
      <c r="D2" s="57" t="s">
        <v>4</v>
      </c>
      <c r="E2" s="58" t="s">
        <v>160</v>
      </c>
      <c r="F2" s="58" t="s">
        <v>161</v>
      </c>
      <c r="G2" s="58" t="s">
        <v>162</v>
      </c>
    </row>
    <row r="3" spans="1:7" x14ac:dyDescent="0.3">
      <c r="A3" s="36" t="s">
        <v>410</v>
      </c>
      <c r="B3" s="59">
        <v>-2</v>
      </c>
      <c r="C3" s="60" t="s">
        <v>389</v>
      </c>
      <c r="D3" s="60" t="s">
        <v>390</v>
      </c>
      <c r="E3" s="59">
        <v>0</v>
      </c>
      <c r="F3" s="61">
        <v>0</v>
      </c>
      <c r="G3" s="61">
        <v>0</v>
      </c>
    </row>
    <row r="4" spans="1:7" x14ac:dyDescent="0.3">
      <c r="A4" s="36" t="s">
        <v>410</v>
      </c>
      <c r="B4" s="59">
        <v>-1</v>
      </c>
      <c r="C4" s="60" t="s">
        <v>388</v>
      </c>
      <c r="D4" s="60" t="s">
        <v>391</v>
      </c>
      <c r="E4" s="59">
        <v>0</v>
      </c>
      <c r="F4" s="61">
        <v>0</v>
      </c>
      <c r="G4" s="61">
        <v>0</v>
      </c>
    </row>
    <row r="5" spans="1:7" x14ac:dyDescent="0.3">
      <c r="A5" s="36" t="s">
        <v>404</v>
      </c>
      <c r="B5" s="59">
        <v>1000</v>
      </c>
      <c r="C5" s="60" t="s">
        <v>163</v>
      </c>
      <c r="D5" s="60" t="s">
        <v>164</v>
      </c>
      <c r="E5" s="59">
        <v>1</v>
      </c>
      <c r="F5" s="62">
        <v>0</v>
      </c>
      <c r="G5" s="62">
        <v>0</v>
      </c>
    </row>
    <row r="6" spans="1:7" x14ac:dyDescent="0.3">
      <c r="A6" s="36" t="s">
        <v>404</v>
      </c>
      <c r="B6" s="59">
        <v>1010</v>
      </c>
      <c r="C6" s="60" t="s">
        <v>165</v>
      </c>
      <c r="D6" s="60" t="s">
        <v>164</v>
      </c>
      <c r="E6" s="59">
        <v>1</v>
      </c>
      <c r="F6" s="62">
        <v>0</v>
      </c>
      <c r="G6" s="62">
        <v>0</v>
      </c>
    </row>
    <row r="7" spans="1:7" x14ac:dyDescent="0.3">
      <c r="A7" s="36" t="s">
        <v>404</v>
      </c>
      <c r="B7" s="59">
        <v>1020</v>
      </c>
      <c r="C7" s="60" t="s">
        <v>166</v>
      </c>
      <c r="D7" s="60" t="s">
        <v>164</v>
      </c>
      <c r="E7" s="59">
        <v>1</v>
      </c>
      <c r="F7" s="62">
        <v>0</v>
      </c>
      <c r="G7" s="62">
        <v>0</v>
      </c>
    </row>
    <row r="8" spans="1:7" x14ac:dyDescent="0.3">
      <c r="A8" s="36" t="s">
        <v>404</v>
      </c>
      <c r="B8" s="59">
        <v>1030</v>
      </c>
      <c r="C8" s="60" t="s">
        <v>167</v>
      </c>
      <c r="D8" s="60" t="s">
        <v>164</v>
      </c>
      <c r="E8" s="59">
        <v>1</v>
      </c>
      <c r="F8" s="62">
        <v>0</v>
      </c>
      <c r="G8" s="62">
        <v>0</v>
      </c>
    </row>
    <row r="9" spans="1:7" x14ac:dyDescent="0.3">
      <c r="A9" s="36" t="s">
        <v>404</v>
      </c>
      <c r="B9" s="59">
        <v>1100</v>
      </c>
      <c r="C9" s="60" t="s">
        <v>168</v>
      </c>
      <c r="D9" s="60" t="s">
        <v>169</v>
      </c>
      <c r="E9" s="59">
        <v>1</v>
      </c>
      <c r="F9" s="62">
        <v>0</v>
      </c>
      <c r="G9" s="62">
        <v>0</v>
      </c>
    </row>
    <row r="10" spans="1:7" x14ac:dyDescent="0.3">
      <c r="A10" s="36" t="s">
        <v>404</v>
      </c>
      <c r="B10" s="59">
        <v>1110</v>
      </c>
      <c r="C10" s="60" t="s">
        <v>170</v>
      </c>
      <c r="D10" s="60" t="s">
        <v>169</v>
      </c>
      <c r="E10" s="59">
        <v>1</v>
      </c>
      <c r="F10" s="62">
        <v>0</v>
      </c>
      <c r="G10" s="62">
        <v>0</v>
      </c>
    </row>
    <row r="11" spans="1:7" x14ac:dyDescent="0.3">
      <c r="A11" s="36" t="s">
        <v>404</v>
      </c>
      <c r="B11" s="59">
        <v>1120</v>
      </c>
      <c r="C11" s="60" t="s">
        <v>171</v>
      </c>
      <c r="D11" s="60" t="s">
        <v>169</v>
      </c>
      <c r="E11" s="59">
        <v>1</v>
      </c>
      <c r="F11" s="62">
        <v>0</v>
      </c>
      <c r="G11" s="62">
        <v>0</v>
      </c>
    </row>
    <row r="12" spans="1:7" x14ac:dyDescent="0.3">
      <c r="A12" s="36" t="s">
        <v>404</v>
      </c>
      <c r="B12" s="59">
        <v>1130</v>
      </c>
      <c r="C12" s="60" t="s">
        <v>172</v>
      </c>
      <c r="D12" s="60" t="s">
        <v>169</v>
      </c>
      <c r="E12" s="59">
        <v>1</v>
      </c>
      <c r="F12" s="62">
        <v>0</v>
      </c>
      <c r="G12" s="62">
        <v>0</v>
      </c>
    </row>
    <row r="13" spans="1:7" x14ac:dyDescent="0.3">
      <c r="A13" s="36" t="s">
        <v>404</v>
      </c>
      <c r="B13" s="59">
        <v>1200</v>
      </c>
      <c r="C13" s="60" t="s">
        <v>173</v>
      </c>
      <c r="D13" s="60" t="s">
        <v>174</v>
      </c>
      <c r="E13" s="59">
        <v>1</v>
      </c>
      <c r="F13" s="62">
        <v>0</v>
      </c>
      <c r="G13" s="62">
        <v>0</v>
      </c>
    </row>
    <row r="14" spans="1:7" x14ac:dyDescent="0.3">
      <c r="A14" s="36" t="s">
        <v>404</v>
      </c>
      <c r="B14" s="59">
        <v>1210</v>
      </c>
      <c r="C14" s="60" t="s">
        <v>175</v>
      </c>
      <c r="D14" s="60" t="s">
        <v>174</v>
      </c>
      <c r="E14" s="59">
        <v>1</v>
      </c>
      <c r="F14" s="62">
        <v>0</v>
      </c>
      <c r="G14" s="62">
        <v>0</v>
      </c>
    </row>
    <row r="15" spans="1:7" x14ac:dyDescent="0.3">
      <c r="A15" s="36" t="s">
        <v>404</v>
      </c>
      <c r="B15" s="59">
        <v>1220</v>
      </c>
      <c r="C15" s="60" t="s">
        <v>176</v>
      </c>
      <c r="D15" s="60" t="s">
        <v>174</v>
      </c>
      <c r="E15" s="59">
        <v>1</v>
      </c>
      <c r="F15" s="62">
        <v>0</v>
      </c>
      <c r="G15" s="62">
        <v>0</v>
      </c>
    </row>
    <row r="16" spans="1:7" x14ac:dyDescent="0.3">
      <c r="A16" s="36" t="s">
        <v>404</v>
      </c>
      <c r="B16" s="59">
        <v>1230</v>
      </c>
      <c r="C16" s="60" t="s">
        <v>177</v>
      </c>
      <c r="D16" s="60" t="s">
        <v>174</v>
      </c>
      <c r="E16" s="59">
        <v>1</v>
      </c>
      <c r="F16" s="62">
        <v>0</v>
      </c>
      <c r="G16" s="62">
        <v>0</v>
      </c>
    </row>
    <row r="17" spans="1:7" x14ac:dyDescent="0.3">
      <c r="A17" s="36" t="s">
        <v>404</v>
      </c>
      <c r="B17" s="59">
        <v>1300</v>
      </c>
      <c r="C17" s="60" t="s">
        <v>178</v>
      </c>
      <c r="D17" s="60" t="s">
        <v>179</v>
      </c>
      <c r="E17" s="59">
        <v>1</v>
      </c>
      <c r="F17" s="62">
        <v>0</v>
      </c>
      <c r="G17" s="62">
        <v>0</v>
      </c>
    </row>
    <row r="18" spans="1:7" x14ac:dyDescent="0.3">
      <c r="A18" s="36" t="s">
        <v>404</v>
      </c>
      <c r="B18" s="59">
        <v>1310</v>
      </c>
      <c r="C18" s="60" t="s">
        <v>180</v>
      </c>
      <c r="D18" s="60" t="s">
        <v>179</v>
      </c>
      <c r="E18" s="59">
        <v>1</v>
      </c>
      <c r="F18" s="62">
        <v>0</v>
      </c>
      <c r="G18" s="62">
        <v>0</v>
      </c>
    </row>
    <row r="19" spans="1:7" x14ac:dyDescent="0.3">
      <c r="A19" s="36" t="s">
        <v>404</v>
      </c>
      <c r="B19" s="59">
        <v>1320</v>
      </c>
      <c r="C19" s="60" t="s">
        <v>181</v>
      </c>
      <c r="D19" s="60" t="s">
        <v>179</v>
      </c>
      <c r="E19" s="59">
        <v>1</v>
      </c>
      <c r="F19" s="62">
        <v>0</v>
      </c>
      <c r="G19" s="62">
        <v>0</v>
      </c>
    </row>
    <row r="20" spans="1:7" x14ac:dyDescent="0.3">
      <c r="A20" s="36" t="s">
        <v>404</v>
      </c>
      <c r="B20" s="59">
        <v>1330</v>
      </c>
      <c r="C20" s="60" t="s">
        <v>182</v>
      </c>
      <c r="D20" s="60" t="s">
        <v>179</v>
      </c>
      <c r="E20" s="59">
        <v>1</v>
      </c>
      <c r="F20" s="62">
        <v>0</v>
      </c>
      <c r="G20" s="62">
        <v>0</v>
      </c>
    </row>
    <row r="21" spans="1:7" x14ac:dyDescent="0.3">
      <c r="A21" s="36" t="s">
        <v>404</v>
      </c>
      <c r="B21" s="59">
        <v>1400</v>
      </c>
      <c r="C21" s="60" t="s">
        <v>183</v>
      </c>
      <c r="D21" s="60" t="s">
        <v>184</v>
      </c>
      <c r="E21" s="59">
        <v>1</v>
      </c>
      <c r="F21" s="62">
        <v>0</v>
      </c>
      <c r="G21" s="62">
        <v>0</v>
      </c>
    </row>
    <row r="22" spans="1:7" x14ac:dyDescent="0.3">
      <c r="A22" s="36" t="s">
        <v>404</v>
      </c>
      <c r="B22" s="59">
        <v>1410</v>
      </c>
      <c r="C22" s="60" t="s">
        <v>185</v>
      </c>
      <c r="D22" s="60" t="s">
        <v>184</v>
      </c>
      <c r="E22" s="59">
        <v>1</v>
      </c>
      <c r="F22" s="62">
        <v>0</v>
      </c>
      <c r="G22" s="62">
        <v>0</v>
      </c>
    </row>
    <row r="23" spans="1:7" x14ac:dyDescent="0.3">
      <c r="A23" s="36" t="s">
        <v>404</v>
      </c>
      <c r="B23" s="59">
        <v>1420</v>
      </c>
      <c r="C23" s="60" t="s">
        <v>186</v>
      </c>
      <c r="D23" s="60" t="s">
        <v>184</v>
      </c>
      <c r="E23" s="59">
        <v>1</v>
      </c>
      <c r="F23" s="62">
        <v>0</v>
      </c>
      <c r="G23" s="62">
        <v>0</v>
      </c>
    </row>
    <row r="24" spans="1:7" x14ac:dyDescent="0.3">
      <c r="A24" s="36" t="s">
        <v>404</v>
      </c>
      <c r="B24" s="59">
        <v>1430</v>
      </c>
      <c r="C24" s="60" t="s">
        <v>187</v>
      </c>
      <c r="D24" s="60" t="s">
        <v>184</v>
      </c>
      <c r="E24" s="59">
        <v>1</v>
      </c>
      <c r="F24" s="62">
        <v>0</v>
      </c>
      <c r="G24" s="62">
        <v>0</v>
      </c>
    </row>
    <row r="25" spans="1:7" x14ac:dyDescent="0.3">
      <c r="A25" s="36" t="s">
        <v>405</v>
      </c>
      <c r="B25" s="59">
        <v>2011</v>
      </c>
      <c r="C25" s="60" t="s">
        <v>188</v>
      </c>
      <c r="D25" s="60" t="s">
        <v>189</v>
      </c>
      <c r="E25" s="59">
        <v>1</v>
      </c>
      <c r="F25" s="62">
        <v>0</v>
      </c>
      <c r="G25" s="62">
        <v>0</v>
      </c>
    </row>
    <row r="26" spans="1:7" x14ac:dyDescent="0.3">
      <c r="A26" s="36" t="s">
        <v>405</v>
      </c>
      <c r="B26" s="59">
        <v>2012</v>
      </c>
      <c r="C26" s="60" t="s">
        <v>190</v>
      </c>
      <c r="D26" s="60" t="s">
        <v>191</v>
      </c>
      <c r="E26" s="59">
        <v>1</v>
      </c>
      <c r="F26" s="62">
        <v>0</v>
      </c>
      <c r="G26" s="62">
        <v>0</v>
      </c>
    </row>
    <row r="27" spans="1:7" x14ac:dyDescent="0.3">
      <c r="A27" s="36" t="s">
        <v>405</v>
      </c>
      <c r="B27" s="59">
        <v>2013</v>
      </c>
      <c r="C27" s="60" t="s">
        <v>192</v>
      </c>
      <c r="D27" s="60" t="s">
        <v>193</v>
      </c>
      <c r="E27" s="59">
        <v>1</v>
      </c>
      <c r="F27" s="62">
        <v>0</v>
      </c>
      <c r="G27" s="62">
        <v>0</v>
      </c>
    </row>
    <row r="28" spans="1:7" x14ac:dyDescent="0.3">
      <c r="A28" s="36" t="s">
        <v>405</v>
      </c>
      <c r="B28" s="59">
        <v>2021</v>
      </c>
      <c r="C28" s="60" t="s">
        <v>194</v>
      </c>
      <c r="D28" s="60" t="s">
        <v>195</v>
      </c>
      <c r="E28" s="59">
        <v>1</v>
      </c>
      <c r="F28" s="62">
        <v>0</v>
      </c>
      <c r="G28" s="62">
        <v>0</v>
      </c>
    </row>
    <row r="29" spans="1:7" x14ac:dyDescent="0.3">
      <c r="A29" s="36" t="s">
        <v>405</v>
      </c>
      <c r="B29" s="59">
        <v>2022</v>
      </c>
      <c r="C29" s="60" t="s">
        <v>196</v>
      </c>
      <c r="D29" s="60" t="s">
        <v>197</v>
      </c>
      <c r="E29" s="59">
        <v>1</v>
      </c>
      <c r="F29" s="62">
        <v>0</v>
      </c>
      <c r="G29" s="62">
        <v>0</v>
      </c>
    </row>
    <row r="30" spans="1:7" x14ac:dyDescent="0.3">
      <c r="A30" s="36" t="s">
        <v>405</v>
      </c>
      <c r="B30" s="59">
        <v>2023</v>
      </c>
      <c r="C30" s="60" t="s">
        <v>198</v>
      </c>
      <c r="D30" s="60" t="s">
        <v>199</v>
      </c>
      <c r="E30" s="59">
        <v>1</v>
      </c>
      <c r="F30" s="62">
        <v>0</v>
      </c>
      <c r="G30" s="62">
        <v>0</v>
      </c>
    </row>
    <row r="31" spans="1:7" x14ac:dyDescent="0.3">
      <c r="A31" s="36" t="s">
        <v>405</v>
      </c>
      <c r="B31" s="59">
        <v>2031</v>
      </c>
      <c r="C31" s="60" t="s">
        <v>200</v>
      </c>
      <c r="D31" s="60" t="s">
        <v>201</v>
      </c>
      <c r="E31" s="59">
        <v>1</v>
      </c>
      <c r="F31" s="62">
        <v>0</v>
      </c>
      <c r="G31" s="62">
        <v>0</v>
      </c>
    </row>
    <row r="32" spans="1:7" x14ac:dyDescent="0.3">
      <c r="A32" s="36" t="s">
        <v>405</v>
      </c>
      <c r="B32" s="59">
        <v>2032</v>
      </c>
      <c r="C32" s="60" t="s">
        <v>202</v>
      </c>
      <c r="D32" s="60" t="s">
        <v>203</v>
      </c>
      <c r="E32" s="59">
        <v>1</v>
      </c>
      <c r="F32" s="62">
        <v>0</v>
      </c>
      <c r="G32" s="62">
        <v>0</v>
      </c>
    </row>
    <row r="33" spans="1:7" x14ac:dyDescent="0.3">
      <c r="A33" s="36" t="s">
        <v>405</v>
      </c>
      <c r="B33" s="59">
        <v>2033</v>
      </c>
      <c r="C33" s="60" t="s">
        <v>204</v>
      </c>
      <c r="D33" s="60" t="s">
        <v>205</v>
      </c>
      <c r="E33" s="59">
        <v>1</v>
      </c>
      <c r="F33" s="62">
        <v>0</v>
      </c>
      <c r="G33" s="62">
        <v>0</v>
      </c>
    </row>
    <row r="34" spans="1:7" x14ac:dyDescent="0.3">
      <c r="A34" s="36" t="s">
        <v>405</v>
      </c>
      <c r="B34" s="59">
        <v>2041</v>
      </c>
      <c r="C34" s="60" t="s">
        <v>206</v>
      </c>
      <c r="D34" s="60" t="s">
        <v>201</v>
      </c>
      <c r="E34" s="59">
        <v>1</v>
      </c>
      <c r="F34" s="62">
        <v>0</v>
      </c>
      <c r="G34" s="62">
        <v>0</v>
      </c>
    </row>
    <row r="35" spans="1:7" x14ac:dyDescent="0.3">
      <c r="A35" s="36" t="s">
        <v>405</v>
      </c>
      <c r="B35" s="59">
        <v>2042</v>
      </c>
      <c r="C35" s="60" t="s">
        <v>207</v>
      </c>
      <c r="D35" s="60" t="s">
        <v>205</v>
      </c>
      <c r="E35" s="59">
        <v>1</v>
      </c>
      <c r="F35" s="62">
        <v>0</v>
      </c>
      <c r="G35" s="62">
        <v>0</v>
      </c>
    </row>
    <row r="36" spans="1:7" x14ac:dyDescent="0.3">
      <c r="A36" s="36" t="s">
        <v>405</v>
      </c>
      <c r="B36" s="59">
        <v>2043</v>
      </c>
      <c r="C36" s="60" t="s">
        <v>208</v>
      </c>
      <c r="D36" s="60" t="s">
        <v>203</v>
      </c>
      <c r="E36" s="59">
        <v>1</v>
      </c>
      <c r="F36" s="62">
        <v>0</v>
      </c>
      <c r="G36" s="62">
        <v>0</v>
      </c>
    </row>
    <row r="37" spans="1:7" x14ac:dyDescent="0.3">
      <c r="A37" s="36" t="s">
        <v>405</v>
      </c>
      <c r="B37" s="59">
        <v>2051</v>
      </c>
      <c r="C37" s="60" t="s">
        <v>209</v>
      </c>
      <c r="D37" s="60" t="s">
        <v>210</v>
      </c>
      <c r="E37" s="59">
        <v>1</v>
      </c>
      <c r="F37" s="62">
        <v>0</v>
      </c>
      <c r="G37" s="62">
        <v>0</v>
      </c>
    </row>
    <row r="38" spans="1:7" x14ac:dyDescent="0.3">
      <c r="A38" s="36" t="s">
        <v>405</v>
      </c>
      <c r="B38" s="59">
        <v>2052</v>
      </c>
      <c r="C38" s="60" t="s">
        <v>211</v>
      </c>
      <c r="D38" s="60" t="s">
        <v>212</v>
      </c>
      <c r="E38" s="59">
        <v>1</v>
      </c>
      <c r="F38" s="62">
        <v>0</v>
      </c>
      <c r="G38" s="62">
        <v>0</v>
      </c>
    </row>
    <row r="39" spans="1:7" x14ac:dyDescent="0.3">
      <c r="A39" s="36" t="s">
        <v>405</v>
      </c>
      <c r="B39" s="59">
        <v>2053</v>
      </c>
      <c r="C39" s="60" t="s">
        <v>213</v>
      </c>
      <c r="D39" s="60" t="s">
        <v>214</v>
      </c>
      <c r="E39" s="59">
        <v>1</v>
      </c>
      <c r="F39" s="62">
        <v>0</v>
      </c>
      <c r="G39" s="62">
        <v>0</v>
      </c>
    </row>
    <row r="40" spans="1:7" x14ac:dyDescent="0.3">
      <c r="A40" s="36" t="s">
        <v>406</v>
      </c>
      <c r="B40" s="59">
        <v>3001</v>
      </c>
      <c r="C40" s="60" t="s">
        <v>215</v>
      </c>
      <c r="D40" s="60" t="s">
        <v>216</v>
      </c>
      <c r="E40" s="59">
        <v>2</v>
      </c>
      <c r="F40" s="62">
        <v>0</v>
      </c>
      <c r="G40" s="62">
        <v>0</v>
      </c>
    </row>
    <row r="41" spans="1:7" x14ac:dyDescent="0.3">
      <c r="A41" s="36" t="s">
        <v>406</v>
      </c>
      <c r="B41" s="59">
        <v>3011</v>
      </c>
      <c r="C41" s="60" t="s">
        <v>217</v>
      </c>
      <c r="D41" s="60" t="s">
        <v>218</v>
      </c>
      <c r="E41" s="59">
        <v>1</v>
      </c>
      <c r="F41" s="62">
        <v>0</v>
      </c>
      <c r="G41" s="62">
        <v>0</v>
      </c>
    </row>
    <row r="42" spans="1:7" x14ac:dyDescent="0.3">
      <c r="A42" s="36" t="s">
        <v>406</v>
      </c>
      <c r="B42" s="59">
        <v>3021</v>
      </c>
      <c r="C42" s="60" t="s">
        <v>219</v>
      </c>
      <c r="D42" s="60" t="s">
        <v>220</v>
      </c>
      <c r="E42" s="59">
        <v>2</v>
      </c>
      <c r="F42" s="62">
        <v>0</v>
      </c>
      <c r="G42" s="62">
        <v>0</v>
      </c>
    </row>
    <row r="43" spans="1:7" x14ac:dyDescent="0.3">
      <c r="A43" s="36" t="s">
        <v>406</v>
      </c>
      <c r="B43" s="59">
        <v>3031</v>
      </c>
      <c r="C43" s="60" t="s">
        <v>221</v>
      </c>
      <c r="D43" s="60" t="s">
        <v>222</v>
      </c>
      <c r="E43" s="59">
        <v>2</v>
      </c>
      <c r="F43" s="62">
        <v>0</v>
      </c>
      <c r="G43" s="62">
        <v>0</v>
      </c>
    </row>
    <row r="44" spans="1:7" x14ac:dyDescent="0.3">
      <c r="A44" s="36" t="s">
        <v>406</v>
      </c>
      <c r="B44" s="59">
        <v>3101</v>
      </c>
      <c r="C44" s="60" t="s">
        <v>223</v>
      </c>
      <c r="D44" s="60" t="s">
        <v>224</v>
      </c>
      <c r="E44" s="59">
        <v>2</v>
      </c>
      <c r="F44" s="62">
        <v>0</v>
      </c>
      <c r="G44" s="62">
        <v>0</v>
      </c>
    </row>
    <row r="45" spans="1:7" x14ac:dyDescent="0.3">
      <c r="A45" s="36" t="s">
        <v>406</v>
      </c>
      <c r="B45" s="59">
        <v>3111</v>
      </c>
      <c r="C45" s="60" t="s">
        <v>225</v>
      </c>
      <c r="D45" s="60" t="s">
        <v>226</v>
      </c>
      <c r="E45" s="59">
        <v>2</v>
      </c>
      <c r="F45" s="62">
        <v>0</v>
      </c>
      <c r="G45" s="62">
        <v>0</v>
      </c>
    </row>
    <row r="46" spans="1:7" x14ac:dyDescent="0.3">
      <c r="A46" s="36" t="s">
        <v>406</v>
      </c>
      <c r="B46" s="59">
        <v>3121</v>
      </c>
      <c r="C46" s="60" t="s">
        <v>227</v>
      </c>
      <c r="D46" s="60" t="s">
        <v>228</v>
      </c>
      <c r="E46" s="59">
        <v>2</v>
      </c>
      <c r="F46" s="62">
        <v>0</v>
      </c>
      <c r="G46" s="62">
        <v>0</v>
      </c>
    </row>
    <row r="47" spans="1:7" x14ac:dyDescent="0.3">
      <c r="A47" s="36" t="s">
        <v>406</v>
      </c>
      <c r="B47" s="59">
        <v>3141</v>
      </c>
      <c r="C47" s="60" t="s">
        <v>229</v>
      </c>
      <c r="D47" s="60" t="s">
        <v>230</v>
      </c>
      <c r="E47" s="59">
        <v>2</v>
      </c>
      <c r="F47" s="62">
        <v>0</v>
      </c>
      <c r="G47" s="62">
        <v>0</v>
      </c>
    </row>
    <row r="48" spans="1:7" x14ac:dyDescent="0.3">
      <c r="A48" s="36" t="s">
        <v>406</v>
      </c>
      <c r="B48" s="59">
        <v>3201</v>
      </c>
      <c r="C48" s="60" t="s">
        <v>231</v>
      </c>
      <c r="D48" s="60" t="s">
        <v>232</v>
      </c>
      <c r="E48" s="59">
        <v>2</v>
      </c>
      <c r="F48" s="62">
        <v>0</v>
      </c>
      <c r="G48" s="62">
        <v>0</v>
      </c>
    </row>
    <row r="49" spans="1:7" x14ac:dyDescent="0.3">
      <c r="A49" s="36" t="s">
        <v>406</v>
      </c>
      <c r="B49" s="59">
        <v>3211</v>
      </c>
      <c r="C49" s="60" t="s">
        <v>233</v>
      </c>
      <c r="D49" s="60" t="s">
        <v>234</v>
      </c>
      <c r="E49" s="59">
        <v>1</v>
      </c>
      <c r="F49" s="62">
        <v>0</v>
      </c>
      <c r="G49" s="62">
        <v>0</v>
      </c>
    </row>
    <row r="50" spans="1:7" x14ac:dyDescent="0.3">
      <c r="A50" s="36" t="s">
        <v>406</v>
      </c>
      <c r="B50" s="59">
        <v>3221</v>
      </c>
      <c r="C50" s="60" t="s">
        <v>235</v>
      </c>
      <c r="D50" s="60" t="s">
        <v>236</v>
      </c>
      <c r="E50" s="59">
        <v>2</v>
      </c>
      <c r="F50" s="62">
        <v>0</v>
      </c>
      <c r="G50" s="62">
        <v>0</v>
      </c>
    </row>
    <row r="51" spans="1:7" x14ac:dyDescent="0.3">
      <c r="A51" s="36" t="s">
        <v>406</v>
      </c>
      <c r="B51" s="59">
        <v>3301</v>
      </c>
      <c r="C51" s="60" t="s">
        <v>237</v>
      </c>
      <c r="D51" s="60" t="s">
        <v>238</v>
      </c>
      <c r="E51" s="59">
        <v>2</v>
      </c>
      <c r="F51" s="62">
        <v>0</v>
      </c>
      <c r="G51" s="62">
        <v>0</v>
      </c>
    </row>
    <row r="52" spans="1:7" x14ac:dyDescent="0.3">
      <c r="A52" s="36" t="s">
        <v>406</v>
      </c>
      <c r="B52" s="59">
        <v>3311</v>
      </c>
      <c r="C52" s="60" t="s">
        <v>239</v>
      </c>
      <c r="D52" s="60" t="s">
        <v>240</v>
      </c>
      <c r="E52" s="59">
        <v>7</v>
      </c>
      <c r="F52" s="62">
        <v>0</v>
      </c>
      <c r="G52" s="62">
        <v>0</v>
      </c>
    </row>
    <row r="53" spans="1:7" x14ac:dyDescent="0.3">
      <c r="A53" s="36" t="s">
        <v>406</v>
      </c>
      <c r="B53" s="59">
        <v>3321</v>
      </c>
      <c r="C53" s="60" t="s">
        <v>241</v>
      </c>
      <c r="D53" s="60" t="s">
        <v>242</v>
      </c>
      <c r="E53" s="59">
        <v>12</v>
      </c>
      <c r="F53" s="62">
        <v>0</v>
      </c>
      <c r="G53" s="62">
        <v>0</v>
      </c>
    </row>
    <row r="54" spans="1:7" x14ac:dyDescent="0.3">
      <c r="A54" s="36" t="s">
        <v>406</v>
      </c>
      <c r="B54" s="59">
        <v>3331</v>
      </c>
      <c r="C54" s="60" t="s">
        <v>243</v>
      </c>
      <c r="D54" s="60" t="s">
        <v>244</v>
      </c>
      <c r="E54" s="59">
        <v>2</v>
      </c>
      <c r="F54" s="62">
        <v>0</v>
      </c>
      <c r="G54" s="62">
        <v>0</v>
      </c>
    </row>
    <row r="55" spans="1:7" x14ac:dyDescent="0.3">
      <c r="A55" s="36" t="s">
        <v>407</v>
      </c>
      <c r="B55" s="59">
        <v>4101</v>
      </c>
      <c r="C55" s="60" t="s">
        <v>245</v>
      </c>
      <c r="D55" s="60" t="s">
        <v>246</v>
      </c>
      <c r="E55" s="59">
        <v>8</v>
      </c>
      <c r="F55" s="62">
        <v>0</v>
      </c>
      <c r="G55" s="62">
        <v>0</v>
      </c>
    </row>
    <row r="56" spans="1:7" x14ac:dyDescent="0.3">
      <c r="A56" s="36" t="s">
        <v>407</v>
      </c>
      <c r="B56" s="59">
        <v>4111</v>
      </c>
      <c r="C56" s="60" t="s">
        <v>247</v>
      </c>
      <c r="D56" s="60" t="s">
        <v>248</v>
      </c>
      <c r="E56" s="59">
        <v>9</v>
      </c>
      <c r="F56" s="62">
        <v>0</v>
      </c>
      <c r="G56" s="62">
        <v>0</v>
      </c>
    </row>
    <row r="57" spans="1:7" x14ac:dyDescent="0.3">
      <c r="A57" s="36" t="s">
        <v>407</v>
      </c>
      <c r="B57" s="59">
        <v>4121</v>
      </c>
      <c r="C57" s="60" t="s">
        <v>249</v>
      </c>
      <c r="D57" s="60" t="s">
        <v>250</v>
      </c>
      <c r="E57" s="59">
        <v>9</v>
      </c>
      <c r="F57" s="62">
        <v>0</v>
      </c>
      <c r="G57" s="62">
        <v>0</v>
      </c>
    </row>
    <row r="58" spans="1:7" x14ac:dyDescent="0.3">
      <c r="A58" s="36" t="s">
        <v>407</v>
      </c>
      <c r="B58" s="59">
        <v>4131</v>
      </c>
      <c r="C58" s="60" t="s">
        <v>251</v>
      </c>
      <c r="D58" s="60" t="s">
        <v>252</v>
      </c>
      <c r="E58" s="59">
        <v>9</v>
      </c>
      <c r="F58" s="62">
        <v>0</v>
      </c>
      <c r="G58" s="62">
        <v>0</v>
      </c>
    </row>
    <row r="59" spans="1:7" x14ac:dyDescent="0.3">
      <c r="A59" s="36" t="s">
        <v>407</v>
      </c>
      <c r="B59" s="59">
        <v>4141</v>
      </c>
      <c r="C59" s="60" t="s">
        <v>253</v>
      </c>
      <c r="D59" s="60" t="s">
        <v>254</v>
      </c>
      <c r="E59" s="59">
        <v>14</v>
      </c>
      <c r="F59" s="62">
        <v>0</v>
      </c>
      <c r="G59" s="62">
        <v>0</v>
      </c>
    </row>
    <row r="60" spans="1:7" x14ac:dyDescent="0.3">
      <c r="A60" s="36" t="s">
        <v>407</v>
      </c>
      <c r="B60" s="59">
        <v>4201</v>
      </c>
      <c r="C60" s="60" t="s">
        <v>255</v>
      </c>
      <c r="D60" s="60" t="s">
        <v>256</v>
      </c>
      <c r="E60" s="59">
        <v>15</v>
      </c>
      <c r="F60" s="62">
        <v>0</v>
      </c>
      <c r="G60" s="62">
        <v>0</v>
      </c>
    </row>
    <row r="61" spans="1:7" x14ac:dyDescent="0.3">
      <c r="A61" s="36" t="s">
        <v>407</v>
      </c>
      <c r="B61" s="59">
        <v>4211</v>
      </c>
      <c r="C61" s="60" t="s">
        <v>257</v>
      </c>
      <c r="D61" s="60" t="s">
        <v>258</v>
      </c>
      <c r="E61" s="59">
        <v>11</v>
      </c>
      <c r="F61" s="62">
        <v>0</v>
      </c>
      <c r="G61" s="62">
        <v>0</v>
      </c>
    </row>
    <row r="62" spans="1:7" x14ac:dyDescent="0.3">
      <c r="A62" s="36" t="s">
        <v>407</v>
      </c>
      <c r="B62" s="59">
        <v>4221</v>
      </c>
      <c r="C62" s="60" t="s">
        <v>259</v>
      </c>
      <c r="D62" s="60" t="s">
        <v>260</v>
      </c>
      <c r="E62" s="59">
        <v>18</v>
      </c>
      <c r="F62" s="62">
        <v>0</v>
      </c>
      <c r="G62" s="62">
        <v>0</v>
      </c>
    </row>
    <row r="63" spans="1:7" x14ac:dyDescent="0.3">
      <c r="A63" s="36" t="s">
        <v>407</v>
      </c>
      <c r="B63" s="59">
        <v>4231</v>
      </c>
      <c r="C63" s="60" t="s">
        <v>261</v>
      </c>
      <c r="D63" s="60" t="s">
        <v>262</v>
      </c>
      <c r="E63" s="59">
        <v>16</v>
      </c>
      <c r="F63" s="62">
        <v>0</v>
      </c>
      <c r="G63" s="62">
        <v>0</v>
      </c>
    </row>
    <row r="64" spans="1:7" x14ac:dyDescent="0.3">
      <c r="A64" s="36" t="s">
        <v>407</v>
      </c>
      <c r="B64" s="59">
        <v>4241</v>
      </c>
      <c r="C64" s="60" t="s">
        <v>263</v>
      </c>
      <c r="D64" s="60" t="s">
        <v>264</v>
      </c>
      <c r="E64" s="59">
        <v>8</v>
      </c>
      <c r="F64" s="62">
        <v>0</v>
      </c>
      <c r="G64" s="62">
        <v>0</v>
      </c>
    </row>
    <row r="65" spans="1:7" x14ac:dyDescent="0.3">
      <c r="A65" s="36" t="s">
        <v>407</v>
      </c>
      <c r="B65" s="59">
        <v>4251</v>
      </c>
      <c r="C65" s="60" t="s">
        <v>265</v>
      </c>
      <c r="D65" s="60" t="s">
        <v>266</v>
      </c>
      <c r="E65" s="59">
        <v>10</v>
      </c>
      <c r="F65" s="62">
        <v>0</v>
      </c>
      <c r="G65" s="62">
        <v>0</v>
      </c>
    </row>
    <row r="66" spans="1:7" x14ac:dyDescent="0.3">
      <c r="A66" s="36" t="s">
        <v>407</v>
      </c>
      <c r="B66" s="59">
        <v>4261</v>
      </c>
      <c r="C66" s="60" t="s">
        <v>267</v>
      </c>
      <c r="D66" s="60" t="s">
        <v>268</v>
      </c>
      <c r="E66" s="59">
        <v>11</v>
      </c>
      <c r="F66" s="62">
        <v>0</v>
      </c>
      <c r="G66" s="62">
        <v>0</v>
      </c>
    </row>
    <row r="67" spans="1:7" x14ac:dyDescent="0.3">
      <c r="A67" s="36" t="s">
        <v>407</v>
      </c>
      <c r="B67" s="59">
        <v>4271</v>
      </c>
      <c r="C67" s="60" t="s">
        <v>269</v>
      </c>
      <c r="D67" s="60" t="s">
        <v>270</v>
      </c>
      <c r="E67" s="59">
        <v>10</v>
      </c>
      <c r="F67" s="62">
        <v>0</v>
      </c>
      <c r="G67" s="62">
        <v>0</v>
      </c>
    </row>
    <row r="68" spans="1:7" x14ac:dyDescent="0.3">
      <c r="A68" s="36" t="s">
        <v>407</v>
      </c>
      <c r="B68" s="59">
        <v>4281</v>
      </c>
      <c r="C68" s="60" t="s">
        <v>271</v>
      </c>
      <c r="D68" s="60" t="s">
        <v>272</v>
      </c>
      <c r="E68" s="59">
        <v>11</v>
      </c>
      <c r="F68" s="62">
        <v>0</v>
      </c>
      <c r="G68" s="62">
        <v>0</v>
      </c>
    </row>
    <row r="69" spans="1:7" x14ac:dyDescent="0.3">
      <c r="A69" s="36" t="s">
        <v>407</v>
      </c>
      <c r="B69" s="59">
        <v>4301</v>
      </c>
      <c r="C69" s="60" t="s">
        <v>273</v>
      </c>
      <c r="D69" s="60" t="s">
        <v>274</v>
      </c>
      <c r="E69" s="59">
        <v>9</v>
      </c>
      <c r="F69" s="62">
        <v>0</v>
      </c>
      <c r="G69" s="62">
        <v>0</v>
      </c>
    </row>
    <row r="70" spans="1:7" x14ac:dyDescent="0.3">
      <c r="A70" s="36" t="s">
        <v>407</v>
      </c>
      <c r="B70" s="59">
        <v>4311</v>
      </c>
      <c r="C70" s="60" t="s">
        <v>275</v>
      </c>
      <c r="D70" s="60" t="s">
        <v>276</v>
      </c>
      <c r="E70" s="59">
        <v>6</v>
      </c>
      <c r="F70" s="62">
        <v>0</v>
      </c>
      <c r="G70" s="62">
        <v>0</v>
      </c>
    </row>
    <row r="71" spans="1:7" x14ac:dyDescent="0.3">
      <c r="A71" s="36" t="s">
        <v>407</v>
      </c>
      <c r="B71" s="59">
        <v>4321</v>
      </c>
      <c r="C71" s="60" t="s">
        <v>277</v>
      </c>
      <c r="D71" s="60" t="s">
        <v>278</v>
      </c>
      <c r="E71" s="59">
        <v>6</v>
      </c>
      <c r="F71" s="62">
        <v>0</v>
      </c>
      <c r="G71" s="62">
        <v>0</v>
      </c>
    </row>
    <row r="72" spans="1:7" x14ac:dyDescent="0.3">
      <c r="A72" s="36" t="s">
        <v>407</v>
      </c>
      <c r="B72" s="59">
        <v>4401</v>
      </c>
      <c r="C72" s="60" t="s">
        <v>279</v>
      </c>
      <c r="D72" s="60" t="s">
        <v>280</v>
      </c>
      <c r="E72" s="59">
        <v>18</v>
      </c>
      <c r="F72" s="62">
        <v>0</v>
      </c>
      <c r="G72" s="62">
        <v>0</v>
      </c>
    </row>
    <row r="73" spans="1:7" x14ac:dyDescent="0.3">
      <c r="A73" s="36" t="s">
        <v>407</v>
      </c>
      <c r="B73" s="59">
        <v>4411</v>
      </c>
      <c r="C73" s="60" t="s">
        <v>281</v>
      </c>
      <c r="D73" s="60" t="s">
        <v>282</v>
      </c>
      <c r="E73" s="59">
        <v>17</v>
      </c>
      <c r="F73" s="62">
        <v>0</v>
      </c>
      <c r="G73" s="62">
        <v>0</v>
      </c>
    </row>
    <row r="74" spans="1:7" x14ac:dyDescent="0.3">
      <c r="A74" s="36" t="s">
        <v>407</v>
      </c>
      <c r="B74" s="59">
        <v>4421</v>
      </c>
      <c r="C74" s="60" t="s">
        <v>283</v>
      </c>
      <c r="D74" s="60" t="s">
        <v>284</v>
      </c>
      <c r="E74" s="59">
        <v>18</v>
      </c>
      <c r="F74" s="62">
        <v>0</v>
      </c>
      <c r="G74" s="62">
        <v>0</v>
      </c>
    </row>
    <row r="75" spans="1:7" x14ac:dyDescent="0.3">
      <c r="A75" s="36" t="s">
        <v>407</v>
      </c>
      <c r="B75" s="59">
        <v>4431</v>
      </c>
      <c r="C75" s="60" t="s">
        <v>285</v>
      </c>
      <c r="D75" s="60" t="s">
        <v>286</v>
      </c>
      <c r="E75" s="59">
        <v>14</v>
      </c>
      <c r="F75" s="62">
        <v>0</v>
      </c>
      <c r="G75" s="62">
        <v>0</v>
      </c>
    </row>
    <row r="76" spans="1:7" x14ac:dyDescent="0.3">
      <c r="A76" s="36" t="s">
        <v>407</v>
      </c>
      <c r="B76" s="59">
        <v>4501</v>
      </c>
      <c r="C76" s="60" t="s">
        <v>287</v>
      </c>
      <c r="D76" s="60" t="s">
        <v>288</v>
      </c>
      <c r="E76" s="59">
        <v>17</v>
      </c>
      <c r="F76" s="62">
        <v>0</v>
      </c>
      <c r="G76" s="62">
        <v>0</v>
      </c>
    </row>
    <row r="77" spans="1:7" x14ac:dyDescent="0.3">
      <c r="A77" s="36" t="s">
        <v>408</v>
      </c>
      <c r="B77" s="59">
        <v>5001</v>
      </c>
      <c r="C77" s="60" t="s">
        <v>289</v>
      </c>
      <c r="D77" s="60" t="s">
        <v>290</v>
      </c>
      <c r="E77" s="59">
        <v>56</v>
      </c>
      <c r="F77" s="62">
        <v>0</v>
      </c>
      <c r="G77" s="62">
        <v>0</v>
      </c>
    </row>
    <row r="78" spans="1:7" x14ac:dyDescent="0.3">
      <c r="A78" s="36" t="s">
        <v>408</v>
      </c>
      <c r="B78" s="59">
        <v>5011</v>
      </c>
      <c r="C78" s="60" t="s">
        <v>291</v>
      </c>
      <c r="D78" s="60" t="s">
        <v>292</v>
      </c>
      <c r="E78" s="59">
        <v>43</v>
      </c>
      <c r="F78" s="62">
        <v>0</v>
      </c>
      <c r="G78" s="62">
        <v>0</v>
      </c>
    </row>
    <row r="79" spans="1:7" x14ac:dyDescent="0.3">
      <c r="A79" s="36" t="s">
        <v>408</v>
      </c>
      <c r="B79" s="59">
        <v>5101</v>
      </c>
      <c r="C79" s="60" t="s">
        <v>293</v>
      </c>
      <c r="D79" s="60" t="s">
        <v>294</v>
      </c>
      <c r="E79" s="59">
        <v>86</v>
      </c>
      <c r="F79" s="62">
        <v>0</v>
      </c>
      <c r="G79" s="62">
        <v>0</v>
      </c>
    </row>
    <row r="80" spans="1:7" x14ac:dyDescent="0.3">
      <c r="A80" s="36" t="s">
        <v>408</v>
      </c>
      <c r="B80" s="59">
        <v>5111</v>
      </c>
      <c r="C80" s="60" t="s">
        <v>295</v>
      </c>
      <c r="D80" s="60" t="s">
        <v>434</v>
      </c>
      <c r="E80" s="59">
        <v>67</v>
      </c>
      <c r="F80" s="62">
        <v>0</v>
      </c>
      <c r="G80" s="62">
        <v>0</v>
      </c>
    </row>
    <row r="81" spans="1:7" x14ac:dyDescent="0.3">
      <c r="A81" s="36" t="s">
        <v>408</v>
      </c>
      <c r="B81" s="59">
        <v>5121</v>
      </c>
      <c r="C81" s="60" t="s">
        <v>296</v>
      </c>
      <c r="D81" s="60" t="s">
        <v>297</v>
      </c>
      <c r="E81" s="59">
        <v>65</v>
      </c>
      <c r="F81" s="62">
        <v>0</v>
      </c>
      <c r="G81" s="62">
        <v>0</v>
      </c>
    </row>
    <row r="82" spans="1:7" x14ac:dyDescent="0.3">
      <c r="A82" s="36" t="s">
        <v>408</v>
      </c>
      <c r="B82" s="59">
        <v>5131</v>
      </c>
      <c r="C82" s="60" t="s">
        <v>298</v>
      </c>
      <c r="D82" s="60" t="s">
        <v>299</v>
      </c>
      <c r="E82" s="59">
        <v>54</v>
      </c>
      <c r="F82" s="62">
        <v>0</v>
      </c>
      <c r="G82" s="62">
        <v>0</v>
      </c>
    </row>
    <row r="83" spans="1:7" ht="28.8" x14ac:dyDescent="0.3">
      <c r="A83" s="63" t="s">
        <v>408</v>
      </c>
      <c r="B83" s="59">
        <v>5201</v>
      </c>
      <c r="C83" s="60" t="s">
        <v>476</v>
      </c>
      <c r="D83" s="60" t="s">
        <v>477</v>
      </c>
      <c r="E83" s="59">
        <v>75</v>
      </c>
      <c r="F83" s="62">
        <v>0</v>
      </c>
      <c r="G83" s="62">
        <v>0</v>
      </c>
    </row>
    <row r="84" spans="1:7" x14ac:dyDescent="0.3">
      <c r="A84" s="36" t="s">
        <v>408</v>
      </c>
      <c r="B84" s="59">
        <v>5211</v>
      </c>
      <c r="C84" s="60" t="s">
        <v>302</v>
      </c>
      <c r="D84" s="60" t="s">
        <v>303</v>
      </c>
      <c r="E84" s="59">
        <v>98</v>
      </c>
      <c r="F84" s="62">
        <v>0</v>
      </c>
      <c r="G84" s="62">
        <v>0</v>
      </c>
    </row>
    <row r="85" spans="1:7" x14ac:dyDescent="0.3">
      <c r="A85" s="36" t="s">
        <v>408</v>
      </c>
      <c r="B85" s="59">
        <v>5221</v>
      </c>
      <c r="C85" s="60" t="s">
        <v>300</v>
      </c>
      <c r="D85" s="60" t="s">
        <v>301</v>
      </c>
      <c r="E85" s="59">
        <v>70</v>
      </c>
      <c r="F85" s="62">
        <v>0</v>
      </c>
      <c r="G85" s="62">
        <v>0</v>
      </c>
    </row>
    <row r="86" spans="1:7" x14ac:dyDescent="0.3">
      <c r="A86" s="36" t="s">
        <v>408</v>
      </c>
      <c r="B86" s="59">
        <v>5301</v>
      </c>
      <c r="C86" s="60" t="s">
        <v>304</v>
      </c>
      <c r="D86" s="60" t="s">
        <v>305</v>
      </c>
      <c r="E86" s="59">
        <v>44</v>
      </c>
      <c r="F86" s="62">
        <v>0</v>
      </c>
      <c r="G86" s="62">
        <v>0</v>
      </c>
    </row>
    <row r="87" spans="1:7" x14ac:dyDescent="0.3">
      <c r="A87" s="36" t="s">
        <v>408</v>
      </c>
      <c r="B87" s="59">
        <v>5311</v>
      </c>
      <c r="C87" s="60" t="s">
        <v>306</v>
      </c>
      <c r="D87" s="60" t="s">
        <v>307</v>
      </c>
      <c r="E87" s="59">
        <v>65</v>
      </c>
      <c r="F87" s="62">
        <v>0</v>
      </c>
      <c r="G87" s="62">
        <v>0</v>
      </c>
    </row>
    <row r="88" spans="1:7" x14ac:dyDescent="0.3">
      <c r="A88" s="36" t="s">
        <v>408</v>
      </c>
      <c r="B88" s="59">
        <v>5401</v>
      </c>
      <c r="C88" s="60" t="s">
        <v>308</v>
      </c>
      <c r="D88" s="60" t="s">
        <v>309</v>
      </c>
      <c r="E88" s="59">
        <v>89</v>
      </c>
      <c r="F88" s="62">
        <v>0</v>
      </c>
      <c r="G88" s="62">
        <v>0</v>
      </c>
    </row>
    <row r="89" spans="1:7" x14ac:dyDescent="0.3">
      <c r="A89" s="36" t="s">
        <v>408</v>
      </c>
      <c r="B89" s="59">
        <v>5411</v>
      </c>
      <c r="C89" s="60" t="s">
        <v>310</v>
      </c>
      <c r="D89" s="60" t="s">
        <v>311</v>
      </c>
      <c r="E89" s="59">
        <v>72</v>
      </c>
      <c r="F89" s="62">
        <v>0</v>
      </c>
      <c r="G89" s="62">
        <v>0</v>
      </c>
    </row>
    <row r="90" spans="1:7" x14ac:dyDescent="0.3">
      <c r="A90" s="36" t="s">
        <v>408</v>
      </c>
      <c r="B90" s="59">
        <v>5421</v>
      </c>
      <c r="C90" s="60" t="s">
        <v>312</v>
      </c>
      <c r="D90" s="60" t="s">
        <v>313</v>
      </c>
      <c r="E90" s="59">
        <v>42</v>
      </c>
      <c r="F90" s="62">
        <v>0</v>
      </c>
      <c r="G90" s="62">
        <v>0</v>
      </c>
    </row>
    <row r="91" spans="1:7" x14ac:dyDescent="0.3">
      <c r="A91" s="36" t="s">
        <v>408</v>
      </c>
      <c r="B91" s="59">
        <v>5431</v>
      </c>
      <c r="C91" s="60" t="s">
        <v>314</v>
      </c>
      <c r="D91" s="60" t="s">
        <v>315</v>
      </c>
      <c r="E91" s="59">
        <v>74</v>
      </c>
      <c r="F91" s="62">
        <v>0</v>
      </c>
      <c r="G91" s="62">
        <v>0</v>
      </c>
    </row>
    <row r="92" spans="1:7" x14ac:dyDescent="0.3">
      <c r="A92" s="36" t="s">
        <v>408</v>
      </c>
      <c r="B92" s="59">
        <v>5441</v>
      </c>
      <c r="C92" s="60" t="s">
        <v>316</v>
      </c>
      <c r="D92" s="60" t="s">
        <v>317</v>
      </c>
      <c r="E92" s="59">
        <v>48</v>
      </c>
      <c r="F92" s="62">
        <v>0</v>
      </c>
      <c r="G92" s="62">
        <v>0</v>
      </c>
    </row>
    <row r="93" spans="1:7" x14ac:dyDescent="0.3">
      <c r="A93" s="36" t="s">
        <v>408</v>
      </c>
      <c r="B93" s="59">
        <v>5451</v>
      </c>
      <c r="C93" s="60" t="s">
        <v>318</v>
      </c>
      <c r="D93" s="60" t="s">
        <v>319</v>
      </c>
      <c r="E93" s="59">
        <v>79</v>
      </c>
      <c r="F93" s="62">
        <v>0</v>
      </c>
      <c r="G93" s="62">
        <v>0</v>
      </c>
    </row>
    <row r="94" spans="1:7" x14ac:dyDescent="0.3">
      <c r="A94" s="36" t="s">
        <v>408</v>
      </c>
      <c r="B94" s="59">
        <v>5461</v>
      </c>
      <c r="C94" s="60" t="s">
        <v>320</v>
      </c>
      <c r="D94" s="60" t="s">
        <v>321</v>
      </c>
      <c r="E94" s="59">
        <v>34</v>
      </c>
      <c r="F94" s="62">
        <v>0</v>
      </c>
      <c r="G94" s="62">
        <v>0</v>
      </c>
    </row>
    <row r="95" spans="1:7" x14ac:dyDescent="0.3">
      <c r="A95" s="36" t="s">
        <v>408</v>
      </c>
      <c r="B95" s="59">
        <v>5501</v>
      </c>
      <c r="C95" s="60" t="s">
        <v>322</v>
      </c>
      <c r="D95" s="60" t="s">
        <v>323</v>
      </c>
      <c r="E95" s="59">
        <v>43</v>
      </c>
      <c r="F95" s="62">
        <v>0</v>
      </c>
      <c r="G95" s="62">
        <v>0</v>
      </c>
    </row>
    <row r="96" spans="1:7" x14ac:dyDescent="0.3">
      <c r="A96" s="36" t="s">
        <v>408</v>
      </c>
      <c r="B96" s="59">
        <v>5511</v>
      </c>
      <c r="C96" s="60" t="s">
        <v>324</v>
      </c>
      <c r="D96" s="60" t="s">
        <v>325</v>
      </c>
      <c r="E96" s="59">
        <v>56</v>
      </c>
      <c r="F96" s="62">
        <v>0</v>
      </c>
      <c r="G96" s="62">
        <v>0</v>
      </c>
    </row>
    <row r="97" spans="1:7" x14ac:dyDescent="0.3">
      <c r="A97" s="36" t="s">
        <v>408</v>
      </c>
      <c r="B97" s="59">
        <v>5521</v>
      </c>
      <c r="C97" s="60" t="s">
        <v>326</v>
      </c>
      <c r="D97" s="60" t="s">
        <v>327</v>
      </c>
      <c r="E97" s="59">
        <v>41</v>
      </c>
      <c r="F97" s="62">
        <v>0</v>
      </c>
      <c r="G97" s="62">
        <v>0</v>
      </c>
    </row>
    <row r="98" spans="1:7" x14ac:dyDescent="0.3">
      <c r="A98" s="36" t="s">
        <v>408</v>
      </c>
      <c r="B98" s="59">
        <v>5601</v>
      </c>
      <c r="C98" s="60" t="s">
        <v>328</v>
      </c>
      <c r="D98" s="60" t="s">
        <v>329</v>
      </c>
      <c r="E98" s="59">
        <v>35</v>
      </c>
      <c r="F98" s="62">
        <v>0</v>
      </c>
      <c r="G98" s="62">
        <v>0</v>
      </c>
    </row>
    <row r="99" spans="1:7" x14ac:dyDescent="0.3">
      <c r="A99" s="36" t="s">
        <v>408</v>
      </c>
      <c r="B99" s="59">
        <v>5611</v>
      </c>
      <c r="C99" s="60" t="s">
        <v>330</v>
      </c>
      <c r="D99" s="60" t="s">
        <v>331</v>
      </c>
      <c r="E99" s="59">
        <v>46</v>
      </c>
      <c r="F99" s="62">
        <v>0</v>
      </c>
      <c r="G99" s="62">
        <v>0</v>
      </c>
    </row>
    <row r="100" spans="1:7" x14ac:dyDescent="0.3">
      <c r="A100" s="36" t="s">
        <v>408</v>
      </c>
      <c r="B100" s="59">
        <v>5621</v>
      </c>
      <c r="C100" s="60" t="s">
        <v>332</v>
      </c>
      <c r="D100" s="60" t="s">
        <v>333</v>
      </c>
      <c r="E100" s="59">
        <v>33</v>
      </c>
      <c r="F100" s="62">
        <v>0</v>
      </c>
      <c r="G100" s="62">
        <v>0</v>
      </c>
    </row>
    <row r="101" spans="1:7" x14ac:dyDescent="0.3">
      <c r="A101" s="36" t="s">
        <v>408</v>
      </c>
      <c r="B101" s="59">
        <v>5631</v>
      </c>
      <c r="C101" s="60" t="s">
        <v>334</v>
      </c>
      <c r="D101" s="60" t="s">
        <v>335</v>
      </c>
      <c r="E101" s="59">
        <v>26</v>
      </c>
      <c r="F101" s="62">
        <v>0</v>
      </c>
      <c r="G101" s="62">
        <v>0</v>
      </c>
    </row>
    <row r="102" spans="1:7" x14ac:dyDescent="0.3">
      <c r="A102" s="36" t="s">
        <v>408</v>
      </c>
      <c r="B102" s="59">
        <v>5701</v>
      </c>
      <c r="C102" s="60" t="s">
        <v>336</v>
      </c>
      <c r="D102" s="60" t="s">
        <v>337</v>
      </c>
      <c r="E102" s="59">
        <v>36</v>
      </c>
      <c r="F102" s="62">
        <v>0</v>
      </c>
      <c r="G102" s="62">
        <v>0</v>
      </c>
    </row>
    <row r="103" spans="1:7" x14ac:dyDescent="0.3">
      <c r="A103" s="36" t="s">
        <v>408</v>
      </c>
      <c r="B103" s="59">
        <v>5711</v>
      </c>
      <c r="C103" s="60" t="s">
        <v>338</v>
      </c>
      <c r="D103" s="60" t="s">
        <v>339</v>
      </c>
      <c r="E103" s="59">
        <v>52</v>
      </c>
      <c r="F103" s="62">
        <v>0</v>
      </c>
      <c r="G103" s="62">
        <v>0</v>
      </c>
    </row>
    <row r="104" spans="1:7" x14ac:dyDescent="0.3">
      <c r="A104" s="36" t="s">
        <v>408</v>
      </c>
      <c r="B104" s="59">
        <v>5721</v>
      </c>
      <c r="C104" s="60" t="s">
        <v>340</v>
      </c>
      <c r="D104" s="60" t="s">
        <v>341</v>
      </c>
      <c r="E104" s="59">
        <v>46</v>
      </c>
      <c r="F104" s="62">
        <v>0</v>
      </c>
      <c r="G104" s="62">
        <v>0</v>
      </c>
    </row>
    <row r="105" spans="1:7" x14ac:dyDescent="0.3">
      <c r="A105" s="36" t="s">
        <v>408</v>
      </c>
      <c r="B105" s="59">
        <v>5731</v>
      </c>
      <c r="C105" s="60" t="s">
        <v>342</v>
      </c>
      <c r="D105" s="60" t="s">
        <v>343</v>
      </c>
      <c r="E105" s="59">
        <v>32</v>
      </c>
      <c r="F105" s="62">
        <v>0</v>
      </c>
      <c r="G105" s="62">
        <v>0</v>
      </c>
    </row>
    <row r="106" spans="1:7" x14ac:dyDescent="0.3">
      <c r="A106" s="36" t="s">
        <v>408</v>
      </c>
      <c r="B106" s="59">
        <v>5801</v>
      </c>
      <c r="C106" s="60" t="s">
        <v>344</v>
      </c>
      <c r="D106" s="60" t="s">
        <v>345</v>
      </c>
      <c r="E106" s="59">
        <v>14</v>
      </c>
      <c r="F106" s="62">
        <v>0</v>
      </c>
      <c r="G106" s="62">
        <v>0</v>
      </c>
    </row>
    <row r="107" spans="1:7" x14ac:dyDescent="0.3">
      <c r="A107" s="36" t="s">
        <v>408</v>
      </c>
      <c r="B107" s="59">
        <v>5811</v>
      </c>
      <c r="C107" s="60" t="s">
        <v>346</v>
      </c>
      <c r="D107" s="60" t="s">
        <v>347</v>
      </c>
      <c r="E107" s="59">
        <v>53</v>
      </c>
      <c r="F107" s="62">
        <v>0</v>
      </c>
      <c r="G107" s="62">
        <v>0</v>
      </c>
    </row>
    <row r="108" spans="1:7" x14ac:dyDescent="0.3">
      <c r="A108" s="36" t="s">
        <v>408</v>
      </c>
      <c r="B108" s="59">
        <v>5821</v>
      </c>
      <c r="C108" s="60" t="s">
        <v>348</v>
      </c>
      <c r="D108" s="60" t="s">
        <v>349</v>
      </c>
      <c r="E108" s="59">
        <v>54</v>
      </c>
      <c r="F108" s="62">
        <v>0</v>
      </c>
      <c r="G108" s="62">
        <v>0</v>
      </c>
    </row>
    <row r="109" spans="1:7" x14ac:dyDescent="0.3">
      <c r="A109" s="36" t="s">
        <v>408</v>
      </c>
      <c r="B109" s="59">
        <v>5901</v>
      </c>
      <c r="C109" s="60" t="s">
        <v>350</v>
      </c>
      <c r="D109" s="60" t="s">
        <v>351</v>
      </c>
      <c r="E109" s="59">
        <v>375</v>
      </c>
      <c r="F109" s="62">
        <v>0</v>
      </c>
      <c r="G109" s="62">
        <v>0</v>
      </c>
    </row>
    <row r="110" spans="1:7" x14ac:dyDescent="0.3">
      <c r="A110" s="63" t="s">
        <v>408</v>
      </c>
      <c r="B110" s="59">
        <v>5911</v>
      </c>
      <c r="C110" s="60" t="s">
        <v>485</v>
      </c>
      <c r="D110" s="60" t="s">
        <v>488</v>
      </c>
      <c r="E110" s="59">
        <v>55</v>
      </c>
      <c r="F110" s="61">
        <v>0</v>
      </c>
      <c r="G110" s="61">
        <v>0</v>
      </c>
    </row>
    <row r="111" spans="1:7" x14ac:dyDescent="0.3">
      <c r="A111" s="63" t="s">
        <v>408</v>
      </c>
      <c r="B111" s="59">
        <v>5921</v>
      </c>
      <c r="C111" s="60" t="s">
        <v>486</v>
      </c>
      <c r="D111" s="60" t="s">
        <v>487</v>
      </c>
      <c r="E111" s="59">
        <v>55</v>
      </c>
      <c r="F111" s="61">
        <v>0</v>
      </c>
      <c r="G111" s="61">
        <v>0</v>
      </c>
    </row>
    <row r="112" spans="1:7" x14ac:dyDescent="0.3">
      <c r="A112" s="36" t="s">
        <v>409</v>
      </c>
      <c r="B112" s="59">
        <v>6001</v>
      </c>
      <c r="C112" s="60" t="s">
        <v>352</v>
      </c>
      <c r="D112" s="60" t="s">
        <v>353</v>
      </c>
      <c r="E112" s="59">
        <v>224</v>
      </c>
      <c r="F112" s="62">
        <v>0</v>
      </c>
      <c r="G112" s="62">
        <v>0</v>
      </c>
    </row>
    <row r="113" spans="1:7" x14ac:dyDescent="0.3">
      <c r="A113" s="36" t="s">
        <v>409</v>
      </c>
      <c r="B113" s="59">
        <v>6011</v>
      </c>
      <c r="C113" s="60" t="s">
        <v>354</v>
      </c>
      <c r="D113" s="60" t="s">
        <v>355</v>
      </c>
      <c r="E113" s="59">
        <v>689</v>
      </c>
      <c r="F113" s="62">
        <v>0</v>
      </c>
      <c r="G113" s="62">
        <v>0</v>
      </c>
    </row>
    <row r="114" spans="1:7" x14ac:dyDescent="0.3">
      <c r="A114" s="36" t="s">
        <v>409</v>
      </c>
      <c r="B114" s="59">
        <v>6021</v>
      </c>
      <c r="C114" s="60" t="s">
        <v>356</v>
      </c>
      <c r="D114" s="60" t="s">
        <v>357</v>
      </c>
      <c r="E114" s="59">
        <v>943</v>
      </c>
      <c r="F114" s="62">
        <v>0</v>
      </c>
      <c r="G114" s="62">
        <v>0</v>
      </c>
    </row>
    <row r="115" spans="1:7" x14ac:dyDescent="0.3">
      <c r="A115" s="36" t="s">
        <v>409</v>
      </c>
      <c r="B115" s="59">
        <v>6031</v>
      </c>
      <c r="C115" s="60" t="s">
        <v>358</v>
      </c>
      <c r="D115" s="60" t="s">
        <v>359</v>
      </c>
      <c r="E115" s="59">
        <v>1100</v>
      </c>
      <c r="F115" s="62">
        <v>0</v>
      </c>
      <c r="G115" s="62">
        <v>0</v>
      </c>
    </row>
    <row r="116" spans="1:7" x14ac:dyDescent="0.3">
      <c r="A116" s="36" t="s">
        <v>409</v>
      </c>
      <c r="B116" s="59">
        <v>6101</v>
      </c>
      <c r="C116" s="60" t="s">
        <v>360</v>
      </c>
      <c r="D116" s="60" t="s">
        <v>361</v>
      </c>
      <c r="E116" s="59">
        <v>205</v>
      </c>
      <c r="F116" s="62">
        <v>0</v>
      </c>
      <c r="G116" s="62">
        <v>0</v>
      </c>
    </row>
    <row r="117" spans="1:7" x14ac:dyDescent="0.3">
      <c r="A117" s="36" t="s">
        <v>409</v>
      </c>
      <c r="B117" s="59">
        <v>6111</v>
      </c>
      <c r="C117" s="60" t="s">
        <v>362</v>
      </c>
      <c r="D117" s="60" t="s">
        <v>363</v>
      </c>
      <c r="E117" s="59">
        <v>587</v>
      </c>
      <c r="F117" s="62">
        <v>0</v>
      </c>
      <c r="G117" s="62">
        <v>0</v>
      </c>
    </row>
    <row r="118" spans="1:7" x14ac:dyDescent="0.3">
      <c r="A118" s="36" t="s">
        <v>409</v>
      </c>
      <c r="B118" s="59">
        <v>6121</v>
      </c>
      <c r="C118" s="60" t="s">
        <v>364</v>
      </c>
      <c r="D118" s="60" t="s">
        <v>365</v>
      </c>
      <c r="E118" s="59">
        <v>931</v>
      </c>
      <c r="F118" s="62">
        <v>0</v>
      </c>
      <c r="G118" s="62">
        <v>0</v>
      </c>
    </row>
    <row r="119" spans="1:7" x14ac:dyDescent="0.3">
      <c r="A119" s="36" t="s">
        <v>409</v>
      </c>
      <c r="B119" s="64">
        <v>6131</v>
      </c>
      <c r="C119" s="65" t="s">
        <v>366</v>
      </c>
      <c r="D119" s="65" t="s">
        <v>367</v>
      </c>
      <c r="E119" s="64">
        <v>1203</v>
      </c>
      <c r="F119" s="62">
        <v>0</v>
      </c>
      <c r="G119" s="62">
        <v>0</v>
      </c>
    </row>
    <row r="120" spans="1:7" x14ac:dyDescent="0.3">
      <c r="A120" s="36" t="s">
        <v>409</v>
      </c>
      <c r="B120" s="64">
        <v>6201</v>
      </c>
      <c r="C120" s="65" t="s">
        <v>368</v>
      </c>
      <c r="D120" s="65" t="s">
        <v>369</v>
      </c>
      <c r="E120" s="64">
        <v>211</v>
      </c>
      <c r="F120" s="62">
        <v>0</v>
      </c>
      <c r="G120" s="62">
        <v>0</v>
      </c>
    </row>
    <row r="121" spans="1:7" x14ac:dyDescent="0.3">
      <c r="A121" s="36" t="s">
        <v>409</v>
      </c>
      <c r="B121" s="64">
        <v>6211</v>
      </c>
      <c r="C121" s="65" t="s">
        <v>370</v>
      </c>
      <c r="D121" s="65" t="s">
        <v>371</v>
      </c>
      <c r="E121" s="64">
        <v>706</v>
      </c>
      <c r="F121" s="62">
        <v>0</v>
      </c>
      <c r="G121" s="62">
        <v>0</v>
      </c>
    </row>
    <row r="122" spans="1:7" x14ac:dyDescent="0.3">
      <c r="A122" s="36" t="s">
        <v>409</v>
      </c>
      <c r="B122" s="59">
        <v>6221</v>
      </c>
      <c r="C122" s="60" t="s">
        <v>372</v>
      </c>
      <c r="D122" s="60" t="s">
        <v>373</v>
      </c>
      <c r="E122" s="59">
        <v>989</v>
      </c>
      <c r="F122" s="62">
        <v>0</v>
      </c>
      <c r="G122" s="62">
        <v>0</v>
      </c>
    </row>
    <row r="123" spans="1:7" x14ac:dyDescent="0.3">
      <c r="A123" s="36" t="s">
        <v>409</v>
      </c>
      <c r="B123" s="64">
        <v>6231</v>
      </c>
      <c r="C123" s="65" t="s">
        <v>374</v>
      </c>
      <c r="D123" s="65" t="s">
        <v>375</v>
      </c>
      <c r="E123" s="64">
        <v>1153</v>
      </c>
      <c r="F123" s="62">
        <v>0</v>
      </c>
      <c r="G123" s="62">
        <v>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6"/>
  <sheetViews>
    <sheetView workbookViewId="0">
      <pane ySplit="1" topLeftCell="A89" activePane="bottomLeft" state="frozen"/>
      <selection pane="bottomLeft" activeCell="E101" sqref="E101"/>
    </sheetView>
  </sheetViews>
  <sheetFormatPr defaultRowHeight="14.4" x14ac:dyDescent="0.3"/>
  <cols>
    <col min="1" max="1" width="7.77734375" style="10" customWidth="1"/>
    <col min="2" max="2" width="27.109375" style="10" customWidth="1"/>
    <col min="3" max="3" width="7.109375" style="10" customWidth="1"/>
    <col min="4" max="4" width="7.5546875" style="10" customWidth="1"/>
    <col min="5" max="5" width="119" style="5" customWidth="1"/>
    <col min="6" max="6" width="9" style="10" customWidth="1"/>
    <col min="7" max="7" width="7.88671875" style="10" customWidth="1"/>
    <col min="8" max="8" width="7.109375" style="10" customWidth="1"/>
    <col min="9" max="16384" width="8.88671875" style="10"/>
  </cols>
  <sheetData>
    <row r="1" spans="1:8" x14ac:dyDescent="0.3">
      <c r="A1" s="9" t="s">
        <v>0</v>
      </c>
      <c r="B1" s="15" t="s">
        <v>1</v>
      </c>
      <c r="C1" s="9" t="s">
        <v>2</v>
      </c>
      <c r="D1" s="9" t="s">
        <v>3</v>
      </c>
      <c r="E1" s="41" t="s">
        <v>4</v>
      </c>
      <c r="F1" s="9" t="s">
        <v>5</v>
      </c>
      <c r="G1" s="9" t="s">
        <v>6</v>
      </c>
      <c r="H1" s="9" t="s">
        <v>7</v>
      </c>
    </row>
    <row r="2" spans="1:8" x14ac:dyDescent="0.3">
      <c r="A2" s="11">
        <v>1</v>
      </c>
      <c r="B2" s="12" t="s">
        <v>414</v>
      </c>
      <c r="C2" s="11">
        <v>1</v>
      </c>
      <c r="D2" s="11">
        <v>100</v>
      </c>
      <c r="E2" s="12" t="s">
        <v>415</v>
      </c>
      <c r="F2" s="11">
        <v>1</v>
      </c>
      <c r="G2" s="11">
        <v>1</v>
      </c>
      <c r="H2" s="11">
        <v>0</v>
      </c>
    </row>
    <row r="3" spans="1:8" x14ac:dyDescent="0.3">
      <c r="A3" s="11">
        <v>7</v>
      </c>
      <c r="B3" s="12" t="s">
        <v>8</v>
      </c>
      <c r="C3" s="11">
        <v>3</v>
      </c>
      <c r="D3" s="11">
        <v>100</v>
      </c>
      <c r="E3" s="12" t="s">
        <v>9</v>
      </c>
      <c r="F3" s="11">
        <v>1</v>
      </c>
      <c r="G3" s="11">
        <v>1</v>
      </c>
      <c r="H3" s="11">
        <v>0</v>
      </c>
    </row>
    <row r="4" spans="1:8" x14ac:dyDescent="0.3">
      <c r="A4" s="11">
        <v>8</v>
      </c>
      <c r="B4" s="12" t="s">
        <v>10</v>
      </c>
      <c r="C4" s="11">
        <v>3</v>
      </c>
      <c r="D4" s="11">
        <v>100</v>
      </c>
      <c r="E4" s="12" t="s">
        <v>11</v>
      </c>
      <c r="F4" s="11">
        <v>1</v>
      </c>
      <c r="G4" s="11">
        <v>1</v>
      </c>
      <c r="H4" s="11">
        <v>0</v>
      </c>
    </row>
    <row r="5" spans="1:8" x14ac:dyDescent="0.3">
      <c r="A5" s="11">
        <v>10</v>
      </c>
      <c r="B5" s="12" t="s">
        <v>12</v>
      </c>
      <c r="C5" s="11">
        <v>2</v>
      </c>
      <c r="D5" s="11">
        <v>100</v>
      </c>
      <c r="E5" s="12" t="s">
        <v>13</v>
      </c>
      <c r="F5" s="11">
        <v>-1</v>
      </c>
      <c r="G5" s="11">
        <v>-1</v>
      </c>
      <c r="H5" s="11">
        <v>0</v>
      </c>
    </row>
    <row r="6" spans="1:8" x14ac:dyDescent="0.3">
      <c r="A6" s="11">
        <v>11</v>
      </c>
      <c r="B6" s="12" t="s">
        <v>14</v>
      </c>
      <c r="C6" s="11">
        <v>2</v>
      </c>
      <c r="D6" s="11">
        <v>100</v>
      </c>
      <c r="E6" s="12" t="s">
        <v>15</v>
      </c>
      <c r="F6" s="11">
        <v>-1</v>
      </c>
      <c r="G6" s="11">
        <v>-1</v>
      </c>
      <c r="H6" s="11">
        <v>0</v>
      </c>
    </row>
    <row r="7" spans="1:8" x14ac:dyDescent="0.3">
      <c r="A7" s="11">
        <v>5001</v>
      </c>
      <c r="B7" s="12" t="s">
        <v>16</v>
      </c>
      <c r="C7" s="11">
        <v>0</v>
      </c>
      <c r="D7" s="11">
        <v>100</v>
      </c>
      <c r="E7" s="12" t="s">
        <v>17</v>
      </c>
      <c r="F7" s="11">
        <v>1</v>
      </c>
      <c r="G7" s="11">
        <v>1</v>
      </c>
      <c r="H7" s="11">
        <v>0</v>
      </c>
    </row>
    <row r="8" spans="1:8" x14ac:dyDescent="0.3">
      <c r="A8" s="11">
        <v>5911</v>
      </c>
      <c r="B8" s="12" t="s">
        <v>489</v>
      </c>
      <c r="C8" s="11">
        <v>1</v>
      </c>
      <c r="D8" s="11">
        <v>100</v>
      </c>
      <c r="E8" s="12" t="s">
        <v>491</v>
      </c>
      <c r="F8" s="11">
        <v>1</v>
      </c>
      <c r="G8" s="11">
        <v>1</v>
      </c>
      <c r="H8" s="11">
        <v>0</v>
      </c>
    </row>
    <row r="9" spans="1:8" x14ac:dyDescent="0.3">
      <c r="A9" s="11">
        <v>5921</v>
      </c>
      <c r="B9" s="12" t="s">
        <v>490</v>
      </c>
      <c r="C9" s="11">
        <v>1</v>
      </c>
      <c r="D9" s="11">
        <v>100</v>
      </c>
      <c r="E9" s="12" t="s">
        <v>492</v>
      </c>
      <c r="F9" s="11">
        <v>1</v>
      </c>
      <c r="G9" s="11">
        <v>1</v>
      </c>
      <c r="H9" s="11">
        <v>0</v>
      </c>
    </row>
    <row r="10" spans="1:8" x14ac:dyDescent="0.3">
      <c r="A10" s="11">
        <v>11000</v>
      </c>
      <c r="B10" s="12" t="s">
        <v>18</v>
      </c>
      <c r="C10" s="11">
        <v>0</v>
      </c>
      <c r="D10" s="11">
        <v>100</v>
      </c>
      <c r="E10" s="12" t="s">
        <v>436</v>
      </c>
      <c r="F10" s="11">
        <v>-1</v>
      </c>
      <c r="G10" s="11">
        <v>-1</v>
      </c>
      <c r="H10" s="11">
        <v>0</v>
      </c>
    </row>
    <row r="11" spans="1:8" x14ac:dyDescent="0.3">
      <c r="A11" s="11">
        <v>11010</v>
      </c>
      <c r="B11" s="12" t="s">
        <v>19</v>
      </c>
      <c r="C11" s="11">
        <v>0</v>
      </c>
      <c r="D11" s="11">
        <v>100</v>
      </c>
      <c r="E11" s="12" t="s">
        <v>437</v>
      </c>
      <c r="F11" s="11">
        <v>-1</v>
      </c>
      <c r="G11" s="11">
        <v>-1</v>
      </c>
      <c r="H11" s="11">
        <v>0</v>
      </c>
    </row>
    <row r="12" spans="1:8" x14ac:dyDescent="0.3">
      <c r="A12" s="11">
        <v>11020</v>
      </c>
      <c r="B12" s="12" t="s">
        <v>20</v>
      </c>
      <c r="C12" s="11">
        <v>0</v>
      </c>
      <c r="D12" s="11">
        <v>100</v>
      </c>
      <c r="E12" s="12" t="s">
        <v>438</v>
      </c>
      <c r="F12" s="11">
        <v>-1</v>
      </c>
      <c r="G12" s="11">
        <v>-1</v>
      </c>
      <c r="H12" s="11">
        <v>0</v>
      </c>
    </row>
    <row r="13" spans="1:8" x14ac:dyDescent="0.3">
      <c r="A13" s="11">
        <v>11030</v>
      </c>
      <c r="B13" s="12" t="s">
        <v>21</v>
      </c>
      <c r="C13" s="11">
        <v>0</v>
      </c>
      <c r="D13" s="11">
        <v>100</v>
      </c>
      <c r="E13" s="12" t="s">
        <v>439</v>
      </c>
      <c r="F13" s="11">
        <v>-1</v>
      </c>
      <c r="G13" s="11">
        <v>-1</v>
      </c>
      <c r="H13" s="11">
        <v>0</v>
      </c>
    </row>
    <row r="14" spans="1:8" x14ac:dyDescent="0.3">
      <c r="A14" s="11">
        <v>11100</v>
      </c>
      <c r="B14" s="12" t="s">
        <v>22</v>
      </c>
      <c r="C14" s="11">
        <v>0</v>
      </c>
      <c r="D14" s="11">
        <v>100</v>
      </c>
      <c r="E14" s="12" t="s">
        <v>440</v>
      </c>
      <c r="F14" s="11">
        <v>-1</v>
      </c>
      <c r="G14" s="11">
        <v>-1</v>
      </c>
      <c r="H14" s="11">
        <v>0</v>
      </c>
    </row>
    <row r="15" spans="1:8" x14ac:dyDescent="0.3">
      <c r="A15" s="11">
        <v>11110</v>
      </c>
      <c r="B15" s="12" t="s">
        <v>23</v>
      </c>
      <c r="C15" s="11">
        <v>0</v>
      </c>
      <c r="D15" s="11">
        <v>100</v>
      </c>
      <c r="E15" s="12" t="s">
        <v>441</v>
      </c>
      <c r="F15" s="11">
        <v>-1</v>
      </c>
      <c r="G15" s="11">
        <v>-1</v>
      </c>
      <c r="H15" s="11">
        <v>0</v>
      </c>
    </row>
    <row r="16" spans="1:8" x14ac:dyDescent="0.3">
      <c r="A16" s="11">
        <v>11120</v>
      </c>
      <c r="B16" s="12" t="s">
        <v>24</v>
      </c>
      <c r="C16" s="11">
        <v>0</v>
      </c>
      <c r="D16" s="11">
        <v>100</v>
      </c>
      <c r="E16" s="12" t="s">
        <v>442</v>
      </c>
      <c r="F16" s="11">
        <v>-1</v>
      </c>
      <c r="G16" s="11">
        <v>-1</v>
      </c>
      <c r="H16" s="11">
        <v>0</v>
      </c>
    </row>
    <row r="17" spans="1:8" x14ac:dyDescent="0.3">
      <c r="A17" s="11">
        <v>11130</v>
      </c>
      <c r="B17" s="12" t="s">
        <v>25</v>
      </c>
      <c r="C17" s="11">
        <v>0</v>
      </c>
      <c r="D17" s="11">
        <v>100</v>
      </c>
      <c r="E17" s="12" t="s">
        <v>443</v>
      </c>
      <c r="F17" s="11">
        <v>-1</v>
      </c>
      <c r="G17" s="11">
        <v>-1</v>
      </c>
      <c r="H17" s="11">
        <v>0</v>
      </c>
    </row>
    <row r="18" spans="1:8" x14ac:dyDescent="0.3">
      <c r="A18" s="11">
        <v>11200</v>
      </c>
      <c r="B18" s="12" t="s">
        <v>26</v>
      </c>
      <c r="C18" s="11">
        <v>0</v>
      </c>
      <c r="D18" s="11">
        <v>100</v>
      </c>
      <c r="E18" s="12" t="s">
        <v>444</v>
      </c>
      <c r="F18" s="11">
        <v>-1</v>
      </c>
      <c r="G18" s="11">
        <v>-1</v>
      </c>
      <c r="H18" s="11">
        <v>0</v>
      </c>
    </row>
    <row r="19" spans="1:8" x14ac:dyDescent="0.3">
      <c r="A19" s="11">
        <v>11210</v>
      </c>
      <c r="B19" s="12" t="s">
        <v>435</v>
      </c>
      <c r="C19" s="11">
        <v>0</v>
      </c>
      <c r="D19" s="11">
        <v>100</v>
      </c>
      <c r="E19" s="12" t="s">
        <v>445</v>
      </c>
      <c r="F19" s="11">
        <v>-1</v>
      </c>
      <c r="G19" s="11">
        <v>-1</v>
      </c>
      <c r="H19" s="11">
        <v>0</v>
      </c>
    </row>
    <row r="20" spans="1:8" x14ac:dyDescent="0.3">
      <c r="A20" s="11">
        <v>11220</v>
      </c>
      <c r="B20" s="12" t="s">
        <v>27</v>
      </c>
      <c r="C20" s="11">
        <v>0</v>
      </c>
      <c r="D20" s="11">
        <v>100</v>
      </c>
      <c r="E20" s="12" t="s">
        <v>446</v>
      </c>
      <c r="F20" s="11">
        <v>-1</v>
      </c>
      <c r="G20" s="11">
        <v>-1</v>
      </c>
      <c r="H20" s="11">
        <v>0</v>
      </c>
    </row>
    <row r="21" spans="1:8" x14ac:dyDescent="0.3">
      <c r="A21" s="11">
        <v>11230</v>
      </c>
      <c r="B21" s="12" t="s">
        <v>28</v>
      </c>
      <c r="C21" s="11">
        <v>0</v>
      </c>
      <c r="D21" s="11">
        <v>100</v>
      </c>
      <c r="E21" s="12" t="s">
        <v>447</v>
      </c>
      <c r="F21" s="11">
        <v>-1</v>
      </c>
      <c r="G21" s="11">
        <v>-1</v>
      </c>
      <c r="H21" s="11">
        <v>0</v>
      </c>
    </row>
    <row r="22" spans="1:8" x14ac:dyDescent="0.3">
      <c r="A22" s="11">
        <v>11300</v>
      </c>
      <c r="B22" s="12" t="s">
        <v>29</v>
      </c>
      <c r="C22" s="11">
        <v>0</v>
      </c>
      <c r="D22" s="11">
        <v>100</v>
      </c>
      <c r="E22" s="12" t="s">
        <v>448</v>
      </c>
      <c r="F22" s="11">
        <v>-1</v>
      </c>
      <c r="G22" s="11">
        <v>-1</v>
      </c>
      <c r="H22" s="11">
        <v>0</v>
      </c>
    </row>
    <row r="23" spans="1:8" x14ac:dyDescent="0.3">
      <c r="A23" s="11">
        <v>11310</v>
      </c>
      <c r="B23" s="12" t="s">
        <v>30</v>
      </c>
      <c r="C23" s="11">
        <v>0</v>
      </c>
      <c r="D23" s="11">
        <v>100</v>
      </c>
      <c r="E23" s="12" t="s">
        <v>449</v>
      </c>
      <c r="F23" s="11">
        <v>-1</v>
      </c>
      <c r="G23" s="11">
        <v>-1</v>
      </c>
      <c r="H23" s="11">
        <v>0</v>
      </c>
    </row>
    <row r="24" spans="1:8" x14ac:dyDescent="0.3">
      <c r="A24" s="11">
        <v>11320</v>
      </c>
      <c r="B24" s="12" t="s">
        <v>31</v>
      </c>
      <c r="C24" s="11">
        <v>0</v>
      </c>
      <c r="D24" s="11">
        <v>100</v>
      </c>
      <c r="E24" s="12" t="s">
        <v>450</v>
      </c>
      <c r="F24" s="11">
        <v>-1</v>
      </c>
      <c r="G24" s="11">
        <v>-1</v>
      </c>
      <c r="H24" s="11">
        <v>0</v>
      </c>
    </row>
    <row r="25" spans="1:8" x14ac:dyDescent="0.3">
      <c r="A25" s="11">
        <v>11330</v>
      </c>
      <c r="B25" s="12" t="s">
        <v>32</v>
      </c>
      <c r="C25" s="11">
        <v>0</v>
      </c>
      <c r="D25" s="11">
        <v>100</v>
      </c>
      <c r="E25" s="12" t="s">
        <v>451</v>
      </c>
      <c r="F25" s="11">
        <v>-1</v>
      </c>
      <c r="G25" s="11">
        <v>-1</v>
      </c>
      <c r="H25" s="11">
        <v>0</v>
      </c>
    </row>
    <row r="26" spans="1:8" x14ac:dyDescent="0.3">
      <c r="A26" s="11">
        <v>11400</v>
      </c>
      <c r="B26" s="12" t="s">
        <v>33</v>
      </c>
      <c r="C26" s="11">
        <v>0</v>
      </c>
      <c r="D26" s="11">
        <v>100</v>
      </c>
      <c r="E26" s="12" t="s">
        <v>452</v>
      </c>
      <c r="F26" s="11">
        <v>-1</v>
      </c>
      <c r="G26" s="11">
        <v>-1</v>
      </c>
      <c r="H26" s="11">
        <v>0</v>
      </c>
    </row>
    <row r="27" spans="1:8" x14ac:dyDescent="0.3">
      <c r="A27" s="11">
        <v>11410</v>
      </c>
      <c r="B27" s="12" t="s">
        <v>34</v>
      </c>
      <c r="C27" s="11">
        <v>0</v>
      </c>
      <c r="D27" s="11">
        <v>100</v>
      </c>
      <c r="E27" s="12" t="s">
        <v>453</v>
      </c>
      <c r="F27" s="11">
        <v>-1</v>
      </c>
      <c r="G27" s="11">
        <v>-1</v>
      </c>
      <c r="H27" s="11">
        <v>0</v>
      </c>
    </row>
    <row r="28" spans="1:8" x14ac:dyDescent="0.3">
      <c r="A28" s="11">
        <v>11420</v>
      </c>
      <c r="B28" s="12" t="s">
        <v>35</v>
      </c>
      <c r="C28" s="11">
        <v>0</v>
      </c>
      <c r="D28" s="11">
        <v>100</v>
      </c>
      <c r="E28" s="12" t="s">
        <v>454</v>
      </c>
      <c r="F28" s="11">
        <v>-1</v>
      </c>
      <c r="G28" s="11">
        <v>-1</v>
      </c>
      <c r="H28" s="11">
        <v>0</v>
      </c>
    </row>
    <row r="29" spans="1:8" x14ac:dyDescent="0.3">
      <c r="A29" s="11">
        <v>11430</v>
      </c>
      <c r="B29" s="12" t="s">
        <v>36</v>
      </c>
      <c r="C29" s="11">
        <v>0</v>
      </c>
      <c r="D29" s="11">
        <v>100</v>
      </c>
      <c r="E29" s="12" t="s">
        <v>455</v>
      </c>
      <c r="F29" s="11">
        <v>-1</v>
      </c>
      <c r="G29" s="11">
        <v>-1</v>
      </c>
      <c r="H29" s="11">
        <v>0</v>
      </c>
    </row>
    <row r="30" spans="1:8" x14ac:dyDescent="0.3">
      <c r="A30" s="11">
        <v>12021</v>
      </c>
      <c r="B30" s="12" t="s">
        <v>37</v>
      </c>
      <c r="C30" s="11">
        <v>0</v>
      </c>
      <c r="D30" s="11">
        <v>100</v>
      </c>
      <c r="E30" s="12" t="s">
        <v>38</v>
      </c>
      <c r="F30" s="11">
        <v>1</v>
      </c>
      <c r="G30" s="11">
        <v>1</v>
      </c>
      <c r="H30" s="11">
        <v>0</v>
      </c>
    </row>
    <row r="31" spans="1:8" x14ac:dyDescent="0.3">
      <c r="A31" s="11">
        <v>12022</v>
      </c>
      <c r="B31" s="12" t="s">
        <v>39</v>
      </c>
      <c r="C31" s="11">
        <v>0</v>
      </c>
      <c r="D31" s="11">
        <v>100</v>
      </c>
      <c r="E31" s="12" t="s">
        <v>40</v>
      </c>
      <c r="F31" s="11">
        <v>1</v>
      </c>
      <c r="G31" s="11">
        <v>1</v>
      </c>
      <c r="H31" s="11">
        <v>0</v>
      </c>
    </row>
    <row r="32" spans="1:8" x14ac:dyDescent="0.3">
      <c r="A32" s="11">
        <v>12023</v>
      </c>
      <c r="B32" s="12" t="s">
        <v>41</v>
      </c>
      <c r="C32" s="11">
        <v>0</v>
      </c>
      <c r="D32" s="11">
        <v>100</v>
      </c>
      <c r="E32" s="12" t="s">
        <v>42</v>
      </c>
      <c r="F32" s="11">
        <v>1</v>
      </c>
      <c r="G32" s="11">
        <v>1</v>
      </c>
      <c r="H32" s="11">
        <v>0</v>
      </c>
    </row>
    <row r="33" spans="1:8" x14ac:dyDescent="0.3">
      <c r="A33" s="11">
        <v>12042</v>
      </c>
      <c r="B33" s="12" t="s">
        <v>43</v>
      </c>
      <c r="C33" s="11">
        <v>0</v>
      </c>
      <c r="D33" s="11">
        <v>100</v>
      </c>
      <c r="E33" s="12" t="s">
        <v>44</v>
      </c>
      <c r="F33" s="11">
        <v>1</v>
      </c>
      <c r="G33" s="11">
        <v>1</v>
      </c>
      <c r="H33" s="11">
        <v>0</v>
      </c>
    </row>
    <row r="34" spans="1:8" x14ac:dyDescent="0.3">
      <c r="A34" s="11">
        <v>12043</v>
      </c>
      <c r="B34" s="12" t="s">
        <v>45</v>
      </c>
      <c r="C34" s="11">
        <v>0</v>
      </c>
      <c r="D34" s="11">
        <v>100</v>
      </c>
      <c r="E34" s="12" t="s">
        <v>46</v>
      </c>
      <c r="F34" s="11">
        <v>1</v>
      </c>
      <c r="G34" s="11">
        <v>1</v>
      </c>
      <c r="H34" s="11">
        <v>0</v>
      </c>
    </row>
    <row r="35" spans="1:8" x14ac:dyDescent="0.3">
      <c r="A35" s="11">
        <v>12051</v>
      </c>
      <c r="B35" s="12" t="s">
        <v>47</v>
      </c>
      <c r="C35" s="11">
        <v>0</v>
      </c>
      <c r="D35" s="11">
        <v>100</v>
      </c>
      <c r="E35" s="12" t="s">
        <v>48</v>
      </c>
      <c r="F35" s="11">
        <v>1</v>
      </c>
      <c r="G35" s="11">
        <v>1</v>
      </c>
      <c r="H35" s="11">
        <v>0</v>
      </c>
    </row>
    <row r="36" spans="1:8" x14ac:dyDescent="0.3">
      <c r="A36" s="11">
        <v>12052</v>
      </c>
      <c r="B36" s="12" t="s">
        <v>49</v>
      </c>
      <c r="C36" s="11">
        <v>0</v>
      </c>
      <c r="D36" s="11">
        <v>100</v>
      </c>
      <c r="E36" s="12" t="s">
        <v>50</v>
      </c>
      <c r="F36" s="11">
        <v>1</v>
      </c>
      <c r="G36" s="11">
        <v>1</v>
      </c>
      <c r="H36" s="11">
        <v>0</v>
      </c>
    </row>
    <row r="37" spans="1:8" x14ac:dyDescent="0.3">
      <c r="A37" s="11">
        <v>12053</v>
      </c>
      <c r="B37" s="12" t="s">
        <v>51</v>
      </c>
      <c r="C37" s="11">
        <v>0</v>
      </c>
      <c r="D37" s="11">
        <v>100</v>
      </c>
      <c r="E37" s="12" t="s">
        <v>52</v>
      </c>
      <c r="F37" s="11">
        <v>1</v>
      </c>
      <c r="G37" s="11">
        <v>1</v>
      </c>
      <c r="H37" s="11">
        <v>0</v>
      </c>
    </row>
    <row r="38" spans="1:8" x14ac:dyDescent="0.3">
      <c r="A38" s="11">
        <v>13001</v>
      </c>
      <c r="B38" s="12" t="s">
        <v>53</v>
      </c>
      <c r="C38" s="11">
        <v>0</v>
      </c>
      <c r="D38" s="11">
        <v>100</v>
      </c>
      <c r="E38" s="12" t="s">
        <v>54</v>
      </c>
      <c r="F38" s="11">
        <v>1</v>
      </c>
      <c r="G38" s="11">
        <v>1</v>
      </c>
      <c r="H38" s="11">
        <v>0</v>
      </c>
    </row>
    <row r="39" spans="1:8" x14ac:dyDescent="0.3">
      <c r="A39" s="11">
        <v>13011</v>
      </c>
      <c r="B39" s="12" t="s">
        <v>55</v>
      </c>
      <c r="C39" s="11">
        <v>0</v>
      </c>
      <c r="D39" s="11">
        <v>100</v>
      </c>
      <c r="E39" s="12" t="s">
        <v>56</v>
      </c>
      <c r="F39" s="11">
        <v>1</v>
      </c>
      <c r="G39" s="11">
        <v>1</v>
      </c>
      <c r="H39" s="11">
        <v>0</v>
      </c>
    </row>
    <row r="40" spans="1:8" x14ac:dyDescent="0.3">
      <c r="A40" s="11">
        <v>13021</v>
      </c>
      <c r="B40" s="12" t="s">
        <v>57</v>
      </c>
      <c r="C40" s="11">
        <v>0</v>
      </c>
      <c r="D40" s="11">
        <v>100</v>
      </c>
      <c r="E40" s="12" t="s">
        <v>58</v>
      </c>
      <c r="F40" s="11">
        <v>1</v>
      </c>
      <c r="G40" s="11">
        <v>1</v>
      </c>
      <c r="H40" s="11">
        <v>0</v>
      </c>
    </row>
    <row r="41" spans="1:8" x14ac:dyDescent="0.3">
      <c r="A41" s="11">
        <v>13031</v>
      </c>
      <c r="B41" s="12" t="s">
        <v>59</v>
      </c>
      <c r="C41" s="11">
        <v>0</v>
      </c>
      <c r="D41" s="11">
        <v>100</v>
      </c>
      <c r="E41" s="12" t="s">
        <v>60</v>
      </c>
      <c r="F41" s="11">
        <v>1</v>
      </c>
      <c r="G41" s="11">
        <v>1</v>
      </c>
      <c r="H41" s="11">
        <v>0</v>
      </c>
    </row>
    <row r="42" spans="1:8" x14ac:dyDescent="0.3">
      <c r="A42" s="11">
        <v>13101</v>
      </c>
      <c r="B42" s="12" t="s">
        <v>61</v>
      </c>
      <c r="C42" s="11">
        <v>0</v>
      </c>
      <c r="D42" s="11">
        <v>100</v>
      </c>
      <c r="E42" s="12" t="s">
        <v>62</v>
      </c>
      <c r="F42" s="11">
        <v>1</v>
      </c>
      <c r="G42" s="11">
        <v>1</v>
      </c>
      <c r="H42" s="11">
        <v>0</v>
      </c>
    </row>
    <row r="43" spans="1:8" x14ac:dyDescent="0.3">
      <c r="A43" s="11">
        <v>13111</v>
      </c>
      <c r="B43" s="12" t="s">
        <v>63</v>
      </c>
      <c r="C43" s="11">
        <v>0</v>
      </c>
      <c r="D43" s="11">
        <v>100</v>
      </c>
      <c r="E43" s="12" t="s">
        <v>64</v>
      </c>
      <c r="F43" s="11">
        <v>1</v>
      </c>
      <c r="G43" s="11">
        <v>1</v>
      </c>
      <c r="H43" s="11">
        <v>0</v>
      </c>
    </row>
    <row r="44" spans="1:8" x14ac:dyDescent="0.3">
      <c r="A44" s="11">
        <v>13121</v>
      </c>
      <c r="B44" s="12" t="s">
        <v>65</v>
      </c>
      <c r="C44" s="11">
        <v>0</v>
      </c>
      <c r="D44" s="11">
        <v>100</v>
      </c>
      <c r="E44" s="12" t="s">
        <v>66</v>
      </c>
      <c r="F44" s="11">
        <v>1</v>
      </c>
      <c r="G44" s="11">
        <v>1</v>
      </c>
      <c r="H44" s="11">
        <v>0</v>
      </c>
    </row>
    <row r="45" spans="1:8" x14ac:dyDescent="0.3">
      <c r="A45" s="11">
        <v>13141</v>
      </c>
      <c r="B45" s="12" t="s">
        <v>67</v>
      </c>
      <c r="C45" s="11">
        <v>0</v>
      </c>
      <c r="D45" s="11">
        <v>100</v>
      </c>
      <c r="E45" s="12" t="s">
        <v>68</v>
      </c>
      <c r="F45" s="11">
        <v>1</v>
      </c>
      <c r="G45" s="11">
        <v>1</v>
      </c>
      <c r="H45" s="11">
        <v>0</v>
      </c>
    </row>
    <row r="46" spans="1:8" x14ac:dyDescent="0.3">
      <c r="A46" s="11">
        <v>13201</v>
      </c>
      <c r="B46" s="12" t="s">
        <v>69</v>
      </c>
      <c r="C46" s="11">
        <v>0</v>
      </c>
      <c r="D46" s="11">
        <v>100</v>
      </c>
      <c r="E46" s="12" t="s">
        <v>70</v>
      </c>
      <c r="F46" s="11">
        <v>1</v>
      </c>
      <c r="G46" s="11">
        <v>1</v>
      </c>
      <c r="H46" s="11">
        <v>0</v>
      </c>
    </row>
    <row r="47" spans="1:8" x14ac:dyDescent="0.3">
      <c r="A47" s="11">
        <v>13211</v>
      </c>
      <c r="B47" s="12" t="s">
        <v>71</v>
      </c>
      <c r="C47" s="11">
        <v>0</v>
      </c>
      <c r="D47" s="11">
        <v>100</v>
      </c>
      <c r="E47" s="12" t="s">
        <v>72</v>
      </c>
      <c r="F47" s="11">
        <v>1</v>
      </c>
      <c r="G47" s="11">
        <v>1</v>
      </c>
      <c r="H47" s="11">
        <v>0</v>
      </c>
    </row>
    <row r="48" spans="1:8" x14ac:dyDescent="0.3">
      <c r="A48" s="11">
        <v>13221</v>
      </c>
      <c r="B48" s="12" t="s">
        <v>73</v>
      </c>
      <c r="C48" s="11">
        <v>0</v>
      </c>
      <c r="D48" s="11">
        <v>100</v>
      </c>
      <c r="E48" s="12" t="s">
        <v>74</v>
      </c>
      <c r="F48" s="11">
        <v>1</v>
      </c>
      <c r="G48" s="11">
        <v>1</v>
      </c>
      <c r="H48" s="11">
        <v>0</v>
      </c>
    </row>
    <row r="49" spans="1:8" x14ac:dyDescent="0.3">
      <c r="A49" s="11">
        <v>13301</v>
      </c>
      <c r="B49" s="12" t="s">
        <v>75</v>
      </c>
      <c r="C49" s="11">
        <v>0</v>
      </c>
      <c r="D49" s="11">
        <v>100</v>
      </c>
      <c r="E49" s="12" t="s">
        <v>76</v>
      </c>
      <c r="F49" s="11">
        <v>1</v>
      </c>
      <c r="G49" s="11">
        <v>1</v>
      </c>
      <c r="H49" s="11">
        <v>0</v>
      </c>
    </row>
    <row r="50" spans="1:8" x14ac:dyDescent="0.3">
      <c r="A50" s="11">
        <v>13311</v>
      </c>
      <c r="B50" s="12" t="s">
        <v>77</v>
      </c>
      <c r="C50" s="11">
        <v>0</v>
      </c>
      <c r="D50" s="11">
        <v>100</v>
      </c>
      <c r="E50" s="12" t="s">
        <v>78</v>
      </c>
      <c r="F50" s="11">
        <v>1</v>
      </c>
      <c r="G50" s="11">
        <v>1</v>
      </c>
      <c r="H50" s="11">
        <v>0</v>
      </c>
    </row>
    <row r="51" spans="1:8" x14ac:dyDescent="0.3">
      <c r="A51" s="11">
        <v>13321</v>
      </c>
      <c r="B51" s="12" t="s">
        <v>79</v>
      </c>
      <c r="C51" s="11">
        <v>0</v>
      </c>
      <c r="D51" s="11">
        <v>100</v>
      </c>
      <c r="E51" s="12" t="s">
        <v>80</v>
      </c>
      <c r="F51" s="11">
        <v>1</v>
      </c>
      <c r="G51" s="11">
        <v>1</v>
      </c>
      <c r="H51" s="11">
        <v>0</v>
      </c>
    </row>
    <row r="52" spans="1:8" x14ac:dyDescent="0.3">
      <c r="A52" s="11">
        <v>13331</v>
      </c>
      <c r="B52" s="12" t="s">
        <v>81</v>
      </c>
      <c r="C52" s="11">
        <v>0</v>
      </c>
      <c r="D52" s="11">
        <v>100</v>
      </c>
      <c r="E52" s="12" t="s">
        <v>82</v>
      </c>
      <c r="F52" s="11">
        <v>1</v>
      </c>
      <c r="G52" s="11">
        <v>1</v>
      </c>
      <c r="H52" s="11">
        <v>0</v>
      </c>
    </row>
    <row r="53" spans="1:8" x14ac:dyDescent="0.3">
      <c r="A53" s="11">
        <v>14101</v>
      </c>
      <c r="B53" s="12" t="s">
        <v>83</v>
      </c>
      <c r="C53" s="11">
        <v>0</v>
      </c>
      <c r="D53" s="11">
        <v>100</v>
      </c>
      <c r="E53" s="12" t="s">
        <v>84</v>
      </c>
      <c r="F53" s="11">
        <v>1</v>
      </c>
      <c r="G53" s="11">
        <v>1</v>
      </c>
      <c r="H53" s="11">
        <v>0</v>
      </c>
    </row>
    <row r="54" spans="1:8" x14ac:dyDescent="0.3">
      <c r="A54" s="11">
        <v>14111</v>
      </c>
      <c r="B54" s="12" t="s">
        <v>85</v>
      </c>
      <c r="C54" s="11">
        <v>0</v>
      </c>
      <c r="D54" s="11">
        <v>100</v>
      </c>
      <c r="E54" s="12" t="s">
        <v>86</v>
      </c>
      <c r="F54" s="11">
        <v>1</v>
      </c>
      <c r="G54" s="11">
        <v>1</v>
      </c>
      <c r="H54" s="11">
        <v>0</v>
      </c>
    </row>
    <row r="55" spans="1:8" x14ac:dyDescent="0.3">
      <c r="A55" s="11">
        <v>14121</v>
      </c>
      <c r="B55" s="12" t="s">
        <v>87</v>
      </c>
      <c r="C55" s="11">
        <v>0</v>
      </c>
      <c r="D55" s="11">
        <v>100</v>
      </c>
      <c r="E55" s="12" t="s">
        <v>88</v>
      </c>
      <c r="F55" s="11">
        <v>1</v>
      </c>
      <c r="G55" s="11">
        <v>1</v>
      </c>
      <c r="H55" s="11">
        <v>0</v>
      </c>
    </row>
    <row r="56" spans="1:8" x14ac:dyDescent="0.3">
      <c r="A56" s="11">
        <v>14131</v>
      </c>
      <c r="B56" s="12" t="s">
        <v>89</v>
      </c>
      <c r="C56" s="11">
        <v>0</v>
      </c>
      <c r="D56" s="11">
        <v>100</v>
      </c>
      <c r="E56" s="12" t="s">
        <v>90</v>
      </c>
      <c r="F56" s="11">
        <v>1</v>
      </c>
      <c r="G56" s="11">
        <v>1</v>
      </c>
      <c r="H56" s="11">
        <v>0</v>
      </c>
    </row>
    <row r="57" spans="1:8" x14ac:dyDescent="0.3">
      <c r="A57" s="11">
        <v>14141</v>
      </c>
      <c r="B57" s="12" t="s">
        <v>91</v>
      </c>
      <c r="C57" s="11">
        <v>0</v>
      </c>
      <c r="D57" s="11">
        <v>100</v>
      </c>
      <c r="E57" s="12" t="s">
        <v>92</v>
      </c>
      <c r="F57" s="11">
        <v>1</v>
      </c>
      <c r="G57" s="11">
        <v>1</v>
      </c>
      <c r="H57" s="11">
        <v>0</v>
      </c>
    </row>
    <row r="58" spans="1:8" x14ac:dyDescent="0.3">
      <c r="A58" s="11">
        <v>14201</v>
      </c>
      <c r="B58" s="12" t="s">
        <v>93</v>
      </c>
      <c r="C58" s="11">
        <v>0</v>
      </c>
      <c r="D58" s="11">
        <v>100</v>
      </c>
      <c r="E58" s="12" t="s">
        <v>94</v>
      </c>
      <c r="F58" s="11">
        <v>1</v>
      </c>
      <c r="G58" s="11">
        <v>1</v>
      </c>
      <c r="H58" s="11">
        <v>0</v>
      </c>
    </row>
    <row r="59" spans="1:8" x14ac:dyDescent="0.3">
      <c r="A59" s="11">
        <v>14211</v>
      </c>
      <c r="B59" s="12" t="s">
        <v>95</v>
      </c>
      <c r="C59" s="11">
        <v>0</v>
      </c>
      <c r="D59" s="11">
        <v>100</v>
      </c>
      <c r="E59" s="12" t="s">
        <v>96</v>
      </c>
      <c r="F59" s="11">
        <v>1</v>
      </c>
      <c r="G59" s="11">
        <v>1</v>
      </c>
      <c r="H59" s="11">
        <v>0</v>
      </c>
    </row>
    <row r="60" spans="1:8" x14ac:dyDescent="0.3">
      <c r="A60" s="11">
        <v>14221</v>
      </c>
      <c r="B60" s="12" t="s">
        <v>97</v>
      </c>
      <c r="C60" s="11">
        <v>0</v>
      </c>
      <c r="D60" s="11">
        <v>100</v>
      </c>
      <c r="E60" s="12" t="s">
        <v>98</v>
      </c>
      <c r="F60" s="11">
        <v>1</v>
      </c>
      <c r="G60" s="11">
        <v>1</v>
      </c>
      <c r="H60" s="11">
        <v>0</v>
      </c>
    </row>
    <row r="61" spans="1:8" x14ac:dyDescent="0.3">
      <c r="A61" s="11">
        <v>14231</v>
      </c>
      <c r="B61" s="12" t="s">
        <v>99</v>
      </c>
      <c r="C61" s="11">
        <v>0</v>
      </c>
      <c r="D61" s="11">
        <v>100</v>
      </c>
      <c r="E61" s="12" t="s">
        <v>100</v>
      </c>
      <c r="F61" s="11">
        <v>1</v>
      </c>
      <c r="G61" s="11">
        <v>1</v>
      </c>
      <c r="H61" s="11">
        <v>0</v>
      </c>
    </row>
    <row r="62" spans="1:8" x14ac:dyDescent="0.3">
      <c r="A62" s="11">
        <v>14241</v>
      </c>
      <c r="B62" s="12" t="s">
        <v>101</v>
      </c>
      <c r="C62" s="11">
        <v>0</v>
      </c>
      <c r="D62" s="11">
        <v>100</v>
      </c>
      <c r="E62" s="12" t="s">
        <v>102</v>
      </c>
      <c r="F62" s="11">
        <v>1</v>
      </c>
      <c r="G62" s="11">
        <v>1</v>
      </c>
      <c r="H62" s="11">
        <v>0</v>
      </c>
    </row>
    <row r="63" spans="1:8" x14ac:dyDescent="0.3">
      <c r="A63" s="11">
        <v>14251</v>
      </c>
      <c r="B63" s="12" t="s">
        <v>103</v>
      </c>
      <c r="C63" s="11">
        <v>0</v>
      </c>
      <c r="D63" s="11">
        <v>100</v>
      </c>
      <c r="E63" s="12" t="s">
        <v>104</v>
      </c>
      <c r="F63" s="11">
        <v>1</v>
      </c>
      <c r="G63" s="11">
        <v>1</v>
      </c>
      <c r="H63" s="11">
        <v>0</v>
      </c>
    </row>
    <row r="64" spans="1:8" x14ac:dyDescent="0.3">
      <c r="A64" s="11">
        <v>14261</v>
      </c>
      <c r="B64" s="12" t="s">
        <v>105</v>
      </c>
      <c r="C64" s="11">
        <v>0</v>
      </c>
      <c r="D64" s="11">
        <v>100</v>
      </c>
      <c r="E64" s="12" t="s">
        <v>106</v>
      </c>
      <c r="F64" s="11">
        <v>1</v>
      </c>
      <c r="G64" s="11">
        <v>1</v>
      </c>
      <c r="H64" s="11">
        <v>0</v>
      </c>
    </row>
    <row r="65" spans="1:8" x14ac:dyDescent="0.3">
      <c r="A65" s="11">
        <v>14271</v>
      </c>
      <c r="B65" s="12" t="s">
        <v>107</v>
      </c>
      <c r="C65" s="11">
        <v>0</v>
      </c>
      <c r="D65" s="11">
        <v>100</v>
      </c>
      <c r="E65" s="12" t="s">
        <v>108</v>
      </c>
      <c r="F65" s="11">
        <v>1</v>
      </c>
      <c r="G65" s="11">
        <v>1</v>
      </c>
      <c r="H65" s="11">
        <v>0</v>
      </c>
    </row>
    <row r="66" spans="1:8" x14ac:dyDescent="0.3">
      <c r="A66" s="11">
        <v>14281</v>
      </c>
      <c r="B66" s="12" t="s">
        <v>109</v>
      </c>
      <c r="C66" s="11">
        <v>0</v>
      </c>
      <c r="D66" s="11">
        <v>100</v>
      </c>
      <c r="E66" s="12" t="s">
        <v>110</v>
      </c>
      <c r="F66" s="11">
        <v>1</v>
      </c>
      <c r="G66" s="11">
        <v>1</v>
      </c>
      <c r="H66" s="11">
        <v>0</v>
      </c>
    </row>
    <row r="67" spans="1:8" x14ac:dyDescent="0.3">
      <c r="A67" s="11">
        <v>14301</v>
      </c>
      <c r="B67" s="12" t="s">
        <v>111</v>
      </c>
      <c r="C67" s="11">
        <v>0</v>
      </c>
      <c r="D67" s="11">
        <v>100</v>
      </c>
      <c r="E67" s="12" t="s">
        <v>112</v>
      </c>
      <c r="F67" s="11">
        <v>1</v>
      </c>
      <c r="G67" s="11">
        <v>1</v>
      </c>
      <c r="H67" s="11">
        <v>0</v>
      </c>
    </row>
    <row r="68" spans="1:8" x14ac:dyDescent="0.3">
      <c r="A68" s="11">
        <v>14311</v>
      </c>
      <c r="B68" s="12" t="s">
        <v>113</v>
      </c>
      <c r="C68" s="11">
        <v>0</v>
      </c>
      <c r="D68" s="11">
        <v>100</v>
      </c>
      <c r="E68" s="12" t="s">
        <v>114</v>
      </c>
      <c r="F68" s="11">
        <v>1</v>
      </c>
      <c r="G68" s="11">
        <v>1</v>
      </c>
      <c r="H68" s="11">
        <v>0</v>
      </c>
    </row>
    <row r="69" spans="1:8" x14ac:dyDescent="0.3">
      <c r="A69" s="11">
        <v>14321</v>
      </c>
      <c r="B69" s="12" t="s">
        <v>115</v>
      </c>
      <c r="C69" s="11">
        <v>0</v>
      </c>
      <c r="D69" s="11">
        <v>100</v>
      </c>
      <c r="E69" s="12" t="s">
        <v>116</v>
      </c>
      <c r="F69" s="11">
        <v>1</v>
      </c>
      <c r="G69" s="11">
        <v>1</v>
      </c>
      <c r="H69" s="11">
        <v>0</v>
      </c>
    </row>
    <row r="70" spans="1:8" x14ac:dyDescent="0.3">
      <c r="A70" s="11">
        <v>14401</v>
      </c>
      <c r="B70" s="12" t="s">
        <v>117</v>
      </c>
      <c r="C70" s="11">
        <v>0</v>
      </c>
      <c r="D70" s="11">
        <v>100</v>
      </c>
      <c r="E70" s="12" t="s">
        <v>118</v>
      </c>
      <c r="F70" s="11">
        <v>1</v>
      </c>
      <c r="G70" s="11">
        <v>1</v>
      </c>
      <c r="H70" s="11">
        <v>0</v>
      </c>
    </row>
    <row r="71" spans="1:8" x14ac:dyDescent="0.3">
      <c r="A71" s="11">
        <v>14411</v>
      </c>
      <c r="B71" s="12" t="s">
        <v>119</v>
      </c>
      <c r="C71" s="11">
        <v>0</v>
      </c>
      <c r="D71" s="11">
        <v>100</v>
      </c>
      <c r="E71" s="12" t="s">
        <v>120</v>
      </c>
      <c r="F71" s="11">
        <v>1</v>
      </c>
      <c r="G71" s="11">
        <v>1</v>
      </c>
      <c r="H71" s="11">
        <v>0</v>
      </c>
    </row>
    <row r="72" spans="1:8" x14ac:dyDescent="0.3">
      <c r="A72" s="11">
        <v>14421</v>
      </c>
      <c r="B72" s="12" t="s">
        <v>121</v>
      </c>
      <c r="C72" s="11">
        <v>0</v>
      </c>
      <c r="D72" s="11">
        <v>100</v>
      </c>
      <c r="E72" s="12" t="s">
        <v>122</v>
      </c>
      <c r="F72" s="11">
        <v>1</v>
      </c>
      <c r="G72" s="11">
        <v>1</v>
      </c>
      <c r="H72" s="11">
        <v>0</v>
      </c>
    </row>
    <row r="73" spans="1:8" ht="28.8" x14ac:dyDescent="0.3">
      <c r="A73" s="11">
        <v>14431</v>
      </c>
      <c r="B73" s="12" t="s">
        <v>123</v>
      </c>
      <c r="C73" s="11">
        <v>0</v>
      </c>
      <c r="D73" s="11">
        <v>100</v>
      </c>
      <c r="E73" s="12" t="s">
        <v>124</v>
      </c>
      <c r="F73" s="11">
        <v>1</v>
      </c>
      <c r="G73" s="11">
        <v>1</v>
      </c>
      <c r="H73" s="11">
        <v>0</v>
      </c>
    </row>
    <row r="74" spans="1:8" ht="28.8" x14ac:dyDescent="0.3">
      <c r="A74" s="11">
        <v>14501</v>
      </c>
      <c r="B74" s="12" t="s">
        <v>125</v>
      </c>
      <c r="C74" s="11">
        <v>0</v>
      </c>
      <c r="D74" s="11">
        <v>100</v>
      </c>
      <c r="E74" s="12" t="s">
        <v>126</v>
      </c>
      <c r="F74" s="11">
        <v>1</v>
      </c>
      <c r="G74" s="11">
        <v>1</v>
      </c>
      <c r="H74" s="11">
        <v>0</v>
      </c>
    </row>
    <row r="75" spans="1:8" ht="28.8" x14ac:dyDescent="0.3">
      <c r="A75" s="11">
        <v>21000</v>
      </c>
      <c r="B75" s="12" t="s">
        <v>127</v>
      </c>
      <c r="C75" s="11">
        <v>0</v>
      </c>
      <c r="D75" s="11">
        <v>100</v>
      </c>
      <c r="E75" s="42" t="s">
        <v>456</v>
      </c>
      <c r="F75" s="11">
        <v>-1</v>
      </c>
      <c r="G75" s="11">
        <v>-1</v>
      </c>
      <c r="H75" s="11">
        <v>0</v>
      </c>
    </row>
    <row r="76" spans="1:8" ht="28.8" x14ac:dyDescent="0.3">
      <c r="A76" s="11">
        <v>21010</v>
      </c>
      <c r="B76" s="12" t="s">
        <v>128</v>
      </c>
      <c r="C76" s="11">
        <v>0</v>
      </c>
      <c r="D76" s="11">
        <v>100</v>
      </c>
      <c r="E76" s="42" t="s">
        <v>457</v>
      </c>
      <c r="F76" s="11">
        <v>1</v>
      </c>
      <c r="G76" s="11">
        <v>1</v>
      </c>
      <c r="H76" s="11">
        <v>0</v>
      </c>
    </row>
    <row r="77" spans="1:8" x14ac:dyDescent="0.3">
      <c r="A77" s="11">
        <v>21020</v>
      </c>
      <c r="B77" s="12" t="s">
        <v>129</v>
      </c>
      <c r="C77" s="11">
        <v>0</v>
      </c>
      <c r="D77" s="11">
        <v>100</v>
      </c>
      <c r="E77" s="42" t="s">
        <v>458</v>
      </c>
      <c r="F77" s="11">
        <v>1</v>
      </c>
      <c r="G77" s="11">
        <v>1</v>
      </c>
      <c r="H77" s="11">
        <v>0</v>
      </c>
    </row>
    <row r="78" spans="1:8" ht="28.8" x14ac:dyDescent="0.3">
      <c r="A78" s="11">
        <v>21030</v>
      </c>
      <c r="B78" s="12" t="s">
        <v>130</v>
      </c>
      <c r="C78" s="11">
        <v>0</v>
      </c>
      <c r="D78" s="11">
        <v>100</v>
      </c>
      <c r="E78" s="42" t="s">
        <v>459</v>
      </c>
      <c r="F78" s="11">
        <v>1</v>
      </c>
      <c r="G78" s="11">
        <v>1</v>
      </c>
      <c r="H78" s="11">
        <v>0</v>
      </c>
    </row>
    <row r="79" spans="1:8" ht="28.8" x14ac:dyDescent="0.3">
      <c r="A79" s="11">
        <v>21100</v>
      </c>
      <c r="B79" s="12" t="s">
        <v>131</v>
      </c>
      <c r="C79" s="11">
        <v>0</v>
      </c>
      <c r="D79" s="11">
        <v>100</v>
      </c>
      <c r="E79" s="42" t="s">
        <v>460</v>
      </c>
      <c r="F79" s="11">
        <v>1</v>
      </c>
      <c r="G79" s="11">
        <v>1</v>
      </c>
      <c r="H79" s="11">
        <v>0</v>
      </c>
    </row>
    <row r="80" spans="1:8" ht="28.8" x14ac:dyDescent="0.3">
      <c r="A80" s="11">
        <v>21110</v>
      </c>
      <c r="B80" s="12" t="s">
        <v>132</v>
      </c>
      <c r="C80" s="11">
        <v>0</v>
      </c>
      <c r="D80" s="11">
        <v>100</v>
      </c>
      <c r="E80" s="42" t="s">
        <v>461</v>
      </c>
      <c r="F80" s="11">
        <v>1</v>
      </c>
      <c r="G80" s="11">
        <v>1</v>
      </c>
      <c r="H80" s="11">
        <v>0</v>
      </c>
    </row>
    <row r="81" spans="1:8" ht="28.8" x14ac:dyDescent="0.3">
      <c r="A81" s="11">
        <v>21120</v>
      </c>
      <c r="B81" s="12" t="s">
        <v>133</v>
      </c>
      <c r="C81" s="11">
        <v>0</v>
      </c>
      <c r="D81" s="11">
        <v>100</v>
      </c>
      <c r="E81" s="42" t="s">
        <v>462</v>
      </c>
      <c r="F81" s="11">
        <v>1</v>
      </c>
      <c r="G81" s="11">
        <v>1</v>
      </c>
      <c r="H81" s="11">
        <v>0</v>
      </c>
    </row>
    <row r="82" spans="1:8" ht="28.8" x14ac:dyDescent="0.3">
      <c r="A82" s="11">
        <v>21130</v>
      </c>
      <c r="B82" s="12" t="s">
        <v>134</v>
      </c>
      <c r="C82" s="11">
        <v>0</v>
      </c>
      <c r="D82" s="11">
        <v>100</v>
      </c>
      <c r="E82" s="42" t="s">
        <v>463</v>
      </c>
      <c r="F82" s="11">
        <v>1</v>
      </c>
      <c r="G82" s="11">
        <v>1</v>
      </c>
      <c r="H82" s="11">
        <v>0</v>
      </c>
    </row>
    <row r="83" spans="1:8" ht="28.8" x14ac:dyDescent="0.3">
      <c r="A83" s="11">
        <v>21200</v>
      </c>
      <c r="B83" s="12" t="s">
        <v>135</v>
      </c>
      <c r="C83" s="11">
        <v>0</v>
      </c>
      <c r="D83" s="11">
        <v>100</v>
      </c>
      <c r="E83" s="42" t="s">
        <v>464</v>
      </c>
      <c r="F83" s="11">
        <v>1</v>
      </c>
      <c r="G83" s="11">
        <v>1</v>
      </c>
      <c r="H83" s="11">
        <v>0</v>
      </c>
    </row>
    <row r="84" spans="1:8" x14ac:dyDescent="0.3">
      <c r="A84" s="11">
        <v>21210</v>
      </c>
      <c r="B84" s="12" t="s">
        <v>136</v>
      </c>
      <c r="C84" s="11">
        <v>0</v>
      </c>
      <c r="D84" s="11">
        <v>100</v>
      </c>
      <c r="E84" s="42" t="s">
        <v>465</v>
      </c>
      <c r="F84" s="11">
        <v>1</v>
      </c>
      <c r="G84" s="11">
        <v>1</v>
      </c>
      <c r="H84" s="11">
        <v>0</v>
      </c>
    </row>
    <row r="85" spans="1:8" x14ac:dyDescent="0.3">
      <c r="A85" s="11">
        <v>21220</v>
      </c>
      <c r="B85" s="12" t="s">
        <v>137</v>
      </c>
      <c r="C85" s="11">
        <v>0</v>
      </c>
      <c r="D85" s="11">
        <v>100</v>
      </c>
      <c r="E85" s="42" t="s">
        <v>466</v>
      </c>
      <c r="F85" s="11">
        <v>1</v>
      </c>
      <c r="G85" s="11">
        <v>1</v>
      </c>
      <c r="H85" s="11">
        <v>0</v>
      </c>
    </row>
    <row r="86" spans="1:8" x14ac:dyDescent="0.3">
      <c r="A86" s="11">
        <v>21230</v>
      </c>
      <c r="B86" s="12" t="s">
        <v>138</v>
      </c>
      <c r="C86" s="11">
        <v>0</v>
      </c>
      <c r="D86" s="11">
        <v>100</v>
      </c>
      <c r="E86" s="42" t="s">
        <v>467</v>
      </c>
      <c r="F86" s="11">
        <v>1</v>
      </c>
      <c r="G86" s="11">
        <v>1</v>
      </c>
      <c r="H86" s="11">
        <v>0</v>
      </c>
    </row>
    <row r="87" spans="1:8" ht="28.8" x14ac:dyDescent="0.3">
      <c r="A87" s="11">
        <v>21300</v>
      </c>
      <c r="B87" s="12" t="s">
        <v>139</v>
      </c>
      <c r="C87" s="11">
        <v>0</v>
      </c>
      <c r="D87" s="11">
        <v>100</v>
      </c>
      <c r="E87" s="42" t="s">
        <v>468</v>
      </c>
      <c r="F87" s="11">
        <v>1</v>
      </c>
      <c r="G87" s="11">
        <v>1</v>
      </c>
      <c r="H87" s="11">
        <v>0</v>
      </c>
    </row>
    <row r="88" spans="1:8" ht="28.8" x14ac:dyDescent="0.3">
      <c r="A88" s="11">
        <v>21310</v>
      </c>
      <c r="B88" s="12" t="s">
        <v>140</v>
      </c>
      <c r="C88" s="11">
        <v>0</v>
      </c>
      <c r="D88" s="11">
        <v>100</v>
      </c>
      <c r="E88" s="42" t="s">
        <v>469</v>
      </c>
      <c r="F88" s="11">
        <v>1</v>
      </c>
      <c r="G88" s="11">
        <v>1</v>
      </c>
      <c r="H88" s="11">
        <v>0</v>
      </c>
    </row>
    <row r="89" spans="1:8" ht="28.8" x14ac:dyDescent="0.3">
      <c r="A89" s="11">
        <v>21320</v>
      </c>
      <c r="B89" s="12" t="s">
        <v>141</v>
      </c>
      <c r="C89" s="11">
        <v>0</v>
      </c>
      <c r="D89" s="11">
        <v>100</v>
      </c>
      <c r="E89" s="42" t="s">
        <v>470</v>
      </c>
      <c r="F89" s="11">
        <v>1</v>
      </c>
      <c r="G89" s="11">
        <v>1</v>
      </c>
      <c r="H89" s="11">
        <v>0</v>
      </c>
    </row>
    <row r="90" spans="1:8" ht="28.8" x14ac:dyDescent="0.3">
      <c r="A90" s="11">
        <v>21330</v>
      </c>
      <c r="B90" s="12" t="s">
        <v>142</v>
      </c>
      <c r="C90" s="11">
        <v>0</v>
      </c>
      <c r="D90" s="11">
        <v>100</v>
      </c>
      <c r="E90" s="42" t="s">
        <v>471</v>
      </c>
      <c r="F90" s="11">
        <v>1</v>
      </c>
      <c r="G90" s="11">
        <v>1</v>
      </c>
      <c r="H90" s="11">
        <v>0</v>
      </c>
    </row>
    <row r="91" spans="1:8" x14ac:dyDescent="0.3">
      <c r="A91" s="11">
        <v>21400</v>
      </c>
      <c r="B91" s="12" t="s">
        <v>143</v>
      </c>
      <c r="C91" s="11">
        <v>0</v>
      </c>
      <c r="D91" s="11">
        <v>100</v>
      </c>
      <c r="E91" s="42" t="s">
        <v>472</v>
      </c>
      <c r="F91" s="11">
        <v>1</v>
      </c>
      <c r="G91" s="11">
        <v>1</v>
      </c>
      <c r="H91" s="11">
        <v>0</v>
      </c>
    </row>
    <row r="92" spans="1:8" ht="28.8" x14ac:dyDescent="0.3">
      <c r="A92" s="11">
        <v>21410</v>
      </c>
      <c r="B92" s="12" t="s">
        <v>144</v>
      </c>
      <c r="C92" s="11">
        <v>0</v>
      </c>
      <c r="D92" s="11">
        <v>100</v>
      </c>
      <c r="E92" s="42" t="s">
        <v>473</v>
      </c>
      <c r="F92" s="11">
        <v>1</v>
      </c>
      <c r="G92" s="11">
        <v>1</v>
      </c>
      <c r="H92" s="11">
        <v>0</v>
      </c>
    </row>
    <row r="93" spans="1:8" x14ac:dyDescent="0.3">
      <c r="A93" s="13">
        <v>21420</v>
      </c>
      <c r="B93" s="14" t="s">
        <v>145</v>
      </c>
      <c r="C93" s="13">
        <v>0</v>
      </c>
      <c r="D93" s="13">
        <v>100</v>
      </c>
      <c r="E93" s="66" t="s">
        <v>474</v>
      </c>
      <c r="F93" s="13">
        <v>1</v>
      </c>
      <c r="G93" s="13">
        <v>1</v>
      </c>
      <c r="H93" s="13">
        <v>0</v>
      </c>
    </row>
    <row r="94" spans="1:8" x14ac:dyDescent="0.3">
      <c r="A94" s="11">
        <v>21430</v>
      </c>
      <c r="B94" s="12" t="s">
        <v>146</v>
      </c>
      <c r="C94" s="11">
        <v>0</v>
      </c>
      <c r="D94" s="11">
        <v>100</v>
      </c>
      <c r="E94" s="42" t="s">
        <v>475</v>
      </c>
      <c r="F94" s="11">
        <v>1</v>
      </c>
      <c r="G94" s="11">
        <v>1</v>
      </c>
      <c r="H94" s="11">
        <v>0</v>
      </c>
    </row>
    <row r="95" spans="1:8" x14ac:dyDescent="0.3">
      <c r="A95" s="13">
        <v>25901</v>
      </c>
      <c r="B95" s="14" t="s">
        <v>147</v>
      </c>
      <c r="C95" s="13">
        <v>0</v>
      </c>
      <c r="D95" s="13">
        <v>100</v>
      </c>
      <c r="E95" s="14" t="s">
        <v>148</v>
      </c>
      <c r="F95" s="13">
        <v>1</v>
      </c>
      <c r="G95" s="13">
        <v>1</v>
      </c>
      <c r="H95" s="13">
        <v>0</v>
      </c>
    </row>
    <row r="96" spans="1:8" x14ac:dyDescent="0.3">
      <c r="A96" s="13">
        <v>30003</v>
      </c>
      <c r="B96" s="14" t="s">
        <v>493</v>
      </c>
      <c r="C96" s="13">
        <v>1</v>
      </c>
      <c r="D96" s="13">
        <v>100</v>
      </c>
      <c r="E96" s="14" t="s">
        <v>494</v>
      </c>
      <c r="F96" s="13">
        <v>1</v>
      </c>
      <c r="G96" s="13">
        <v>1</v>
      </c>
      <c r="H96" s="13">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tabSelected="1" zoomScaleNormal="100" workbookViewId="0">
      <pane ySplit="3" topLeftCell="A446" activePane="bottomLeft" state="frozen"/>
      <selection pane="bottomLeft" activeCell="B474" sqref="B474"/>
    </sheetView>
  </sheetViews>
  <sheetFormatPr defaultRowHeight="14.4" x14ac:dyDescent="0.3"/>
  <cols>
    <col min="1" max="1" width="7.109375" style="25" customWidth="1"/>
    <col min="2" max="2" width="25.44140625" style="18" customWidth="1"/>
    <col min="3" max="3" width="21" style="22" customWidth="1"/>
    <col min="4" max="4" width="9.88671875" style="17" customWidth="1"/>
    <col min="5" max="5" width="5.44140625" style="17" customWidth="1"/>
    <col min="6" max="6" width="10.44140625" style="37" customWidth="1"/>
    <col min="7" max="7" width="13.21875" style="18" customWidth="1"/>
    <col min="8" max="8" width="12.6640625" style="17" customWidth="1"/>
    <col min="9" max="9" width="8.109375" style="17" customWidth="1"/>
    <col min="10" max="10" width="10.109375" style="17" customWidth="1"/>
    <col min="11" max="11" width="9.109375" style="17" customWidth="1"/>
    <col min="12" max="15" width="6.88671875" style="17" customWidth="1"/>
    <col min="16" max="16" width="12.6640625" style="18" customWidth="1"/>
    <col min="17" max="17" width="7.109375" style="18" customWidth="1"/>
    <col min="18" max="27" width="5.6640625" style="18" customWidth="1"/>
    <col min="28" max="16384" width="8.88671875" style="18"/>
  </cols>
  <sheetData>
    <row r="1" spans="1:27" x14ac:dyDescent="0.3">
      <c r="A1" s="40" t="s">
        <v>401</v>
      </c>
      <c r="B1" s="40"/>
      <c r="D1" s="22">
        <v>1</v>
      </c>
    </row>
    <row r="2" spans="1:27" s="21" customFormat="1" x14ac:dyDescent="0.3">
      <c r="A2" s="53" t="s">
        <v>483</v>
      </c>
      <c r="B2" s="53"/>
      <c r="C2" s="53"/>
      <c r="D2" s="53"/>
      <c r="E2" s="53"/>
      <c r="F2" s="53"/>
      <c r="G2" s="53"/>
      <c r="H2" s="53"/>
      <c r="I2" s="53"/>
      <c r="J2" s="53"/>
      <c r="K2" s="53"/>
      <c r="L2" s="53"/>
      <c r="M2" s="53"/>
      <c r="N2" s="53"/>
      <c r="O2" s="53"/>
      <c r="P2" s="54" t="s">
        <v>400</v>
      </c>
      <c r="Q2" s="54"/>
      <c r="R2" s="54"/>
      <c r="S2" s="54"/>
      <c r="T2" s="54"/>
      <c r="U2" s="54"/>
      <c r="V2" s="54"/>
      <c r="W2" s="54"/>
      <c r="X2" s="54"/>
      <c r="Y2" s="54"/>
      <c r="Z2" s="54"/>
      <c r="AA2" s="54"/>
    </row>
    <row r="3" spans="1:27" s="33" customFormat="1" ht="43.2" x14ac:dyDescent="0.3">
      <c r="A3" s="30" t="s">
        <v>416</v>
      </c>
      <c r="B3" s="31" t="s">
        <v>392</v>
      </c>
      <c r="C3" s="31" t="s">
        <v>484</v>
      </c>
      <c r="D3" s="32" t="s">
        <v>382</v>
      </c>
      <c r="E3" s="32" t="s">
        <v>402</v>
      </c>
      <c r="F3" s="38" t="s">
        <v>393</v>
      </c>
      <c r="G3" s="31" t="s">
        <v>411</v>
      </c>
      <c r="H3" s="32" t="s">
        <v>384</v>
      </c>
      <c r="I3" s="32" t="s">
        <v>385</v>
      </c>
      <c r="J3" s="32" t="s">
        <v>412</v>
      </c>
      <c r="K3" s="32" t="s">
        <v>413</v>
      </c>
      <c r="L3" s="32" t="s">
        <v>397</v>
      </c>
      <c r="M3" s="32" t="s">
        <v>396</v>
      </c>
      <c r="N3" s="32" t="s">
        <v>398</v>
      </c>
      <c r="O3" s="32" t="s">
        <v>399</v>
      </c>
      <c r="P3" s="32" t="s">
        <v>0</v>
      </c>
      <c r="Q3" s="32" t="s">
        <v>151</v>
      </c>
      <c r="R3" s="32" t="s">
        <v>159</v>
      </c>
      <c r="S3" s="32" t="s">
        <v>149</v>
      </c>
      <c r="T3" s="32" t="s">
        <v>150</v>
      </c>
      <c r="U3" s="32" t="s">
        <v>152</v>
      </c>
      <c r="V3" s="32" t="s">
        <v>153</v>
      </c>
      <c r="W3" s="32" t="s">
        <v>154</v>
      </c>
      <c r="X3" s="32" t="s">
        <v>155</v>
      </c>
      <c r="Y3" s="32" t="s">
        <v>156</v>
      </c>
      <c r="Z3" s="32" t="s">
        <v>157</v>
      </c>
      <c r="AA3" s="32" t="s">
        <v>158</v>
      </c>
    </row>
    <row r="4" spans="1:27" ht="14.4" customHeight="1" x14ac:dyDescent="0.3">
      <c r="A4" s="23">
        <v>1</v>
      </c>
      <c r="B4" s="18" t="s">
        <v>414</v>
      </c>
      <c r="D4" s="17" t="s">
        <v>395</v>
      </c>
      <c r="E4" s="17">
        <v>1</v>
      </c>
      <c r="F4" s="37" t="s">
        <v>387</v>
      </c>
      <c r="G4" s="18" t="s">
        <v>388</v>
      </c>
      <c r="H4" s="17" t="str">
        <f>"No"</f>
        <v>No</v>
      </c>
      <c r="I4" s="17">
        <f>0</f>
        <v>0</v>
      </c>
      <c r="J4" s="17" t="str">
        <f>"Yes"</f>
        <v>Yes</v>
      </c>
      <c r="K4" s="17" t="str">
        <f>"No"</f>
        <v>No</v>
      </c>
      <c r="L4" s="17">
        <f>INT(ResourceEffects[[#This Row],[Time Factor]]*TimeInterval/60/60/24)</f>
        <v>0</v>
      </c>
      <c r="M4" s="17">
        <f>INT(ResourceEffects[[#This Row],[Time Factor]]*TimeInterval/60/60)-ResourceEffects[[#This Row],[Days]]*24</f>
        <v>0</v>
      </c>
      <c r="N4" s="17">
        <f>INT(ResourceEffects[[#This Row],[Time Factor]]*TimeInterval/60)-ResourceEffects[[#This Row],[Hours]]*60-ResourceEffects[[#This Row],[Days]]*60*24</f>
        <v>0</v>
      </c>
      <c r="O4" s="17">
        <f>ResourceEffects[[#This Row],[Time Factor]]*TimeInterval-ResourceEffects[[#This Row],[Min]]*60-ResourceEffects[[#This Row],[Hours]]*60*60-ResourceEffects[[#This Row],[Days]]*60*60*24</f>
        <v>1</v>
      </c>
      <c r="P4" s="19">
        <f ca="1">INT(RAND()*999999999)</f>
        <v>817100876</v>
      </c>
      <c r="Q4" s="19">
        <f>_xlfn.XLOOKUP(ResourceEffects[[#This Row],[Protocol Name]],ProtocolNamesCol,ProtocolIds,"")</f>
        <v>1</v>
      </c>
      <c r="R4" s="19">
        <f>ResourceEffects[[#This Row],[Time Factor]]</f>
        <v>1</v>
      </c>
      <c r="S4" s="19">
        <f>ResourceEffects[[#This Row],[Drone ID]]</f>
        <v>0</v>
      </c>
      <c r="T4" s="19">
        <f>_xlfn.XLOOKUP(ResourceEffects[[#This Row],[Resource Name]],ResourceNames,ResourceIds,"")</f>
        <v>-1</v>
      </c>
      <c r="U4" s="19">
        <f>_xlfn.XLOOKUP(ResourceEffects[[#This Row],[Event Type]],EventTypeNames,EventTypeIds,"")</f>
        <v>2</v>
      </c>
      <c r="V4" s="19">
        <f>IF(ResourceEffects[[#This Row],[Is Local]]="Yes",1,0)</f>
        <v>1</v>
      </c>
      <c r="W4" s="19">
        <f>IF(ResourceEffects[[#This Row],[Is Installed]]="Yes",1,0)</f>
        <v>0</v>
      </c>
      <c r="X4" s="19">
        <f>IF(ResourceEffects[[#This Row],[Status]]="Locked",1,0)</f>
        <v>0</v>
      </c>
      <c r="Y4" s="19">
        <f>IF(ResourceEffects[[#This Row],[event_type]]=1,0,1)</f>
        <v>1</v>
      </c>
      <c r="Z4" s="19">
        <f>IF(ResourceEffects[[#This Row],[Use Abundancies]]="Yes",1,0)</f>
        <v>0</v>
      </c>
      <c r="AA4" s="19">
        <f>ResourceEffects[[#This Row],[∆]]</f>
        <v>1</v>
      </c>
    </row>
    <row r="5" spans="1:27" ht="14.4" customHeight="1" x14ac:dyDescent="0.3">
      <c r="A5" s="23">
        <v>0</v>
      </c>
      <c r="B5" s="18" t="s">
        <v>12</v>
      </c>
      <c r="D5" s="17" t="s">
        <v>395</v>
      </c>
      <c r="E5" s="17">
        <v>1</v>
      </c>
      <c r="F5" s="37" t="s">
        <v>387</v>
      </c>
      <c r="G5" s="18" t="s">
        <v>389</v>
      </c>
      <c r="H5" s="17" t="str">
        <f>"No"</f>
        <v>No</v>
      </c>
      <c r="I5" s="17">
        <f>0</f>
        <v>0</v>
      </c>
      <c r="J5" s="17" t="str">
        <f>"Yes"</f>
        <v>Yes</v>
      </c>
      <c r="K5" s="17" t="str">
        <f>"No"</f>
        <v>No</v>
      </c>
      <c r="L5" s="17">
        <f>INT(ResourceEffects[[#This Row],[Time Factor]]*TimeInterval/60/60/24)</f>
        <v>0</v>
      </c>
      <c r="M5" s="17">
        <f>INT(ResourceEffects[[#This Row],[Time Factor]]*TimeInterval/60/60)-ResourceEffects[[#This Row],[Days]]*24</f>
        <v>0</v>
      </c>
      <c r="N5" s="17">
        <f>INT(ResourceEffects[[#This Row],[Time Factor]]*TimeInterval/60)-ResourceEffects[[#This Row],[Hours]]*60-ResourceEffects[[#This Row],[Days]]*60*24</f>
        <v>0</v>
      </c>
      <c r="O5" s="17">
        <f>ResourceEffects[[#This Row],[Time Factor]]*TimeInterval-ResourceEffects[[#This Row],[Min]]*60-ResourceEffects[[#This Row],[Hours]]*60*60-ResourceEffects[[#This Row],[Days]]*60*60*24</f>
        <v>0</v>
      </c>
      <c r="P5" s="19">
        <f ca="1">INT(RAND()*999999999)</f>
        <v>290693130</v>
      </c>
      <c r="Q5" s="19">
        <f>_xlfn.XLOOKUP(ResourceEffects[[#This Row],[Protocol Name]],ProtocolNamesCol,ProtocolIds,"")</f>
        <v>10</v>
      </c>
      <c r="R5" s="19">
        <f>ResourceEffects[[#This Row],[Time Factor]]</f>
        <v>0</v>
      </c>
      <c r="S5" s="19">
        <f>ResourceEffects[[#This Row],[Drone ID]]</f>
        <v>0</v>
      </c>
      <c r="T5" s="19">
        <f>_xlfn.XLOOKUP(ResourceEffects[[#This Row],[Resource Name]],ResourceNames,ResourceIds,"")</f>
        <v>-2</v>
      </c>
      <c r="U5" s="19">
        <f>_xlfn.XLOOKUP(ResourceEffects[[#This Row],[Event Type]],EventTypeNames,EventTypeIds,"")</f>
        <v>2</v>
      </c>
      <c r="V5" s="19">
        <f>IF(ResourceEffects[[#This Row],[Is Local]]="Yes",1,0)</f>
        <v>1</v>
      </c>
      <c r="W5" s="19">
        <f>IF(ResourceEffects[[#This Row],[Is Installed]]="Yes",1,0)</f>
        <v>0</v>
      </c>
      <c r="X5" s="19">
        <f>IF(ResourceEffects[[#This Row],[Status]]="Locked",1,0)</f>
        <v>0</v>
      </c>
      <c r="Y5" s="19">
        <f>IF(ResourceEffects[[#This Row],[event_type]]=1,0,1)</f>
        <v>1</v>
      </c>
      <c r="Z5" s="19">
        <f>IF(ResourceEffects[[#This Row],[Use Abundancies]]="Yes",1,0)</f>
        <v>0</v>
      </c>
      <c r="AA5" s="19">
        <f>ResourceEffects[[#This Row],[∆]]</f>
        <v>1</v>
      </c>
    </row>
    <row r="6" spans="1:27" ht="14.4" customHeight="1" x14ac:dyDescent="0.3">
      <c r="A6" s="23">
        <v>1</v>
      </c>
      <c r="B6" s="18" t="s">
        <v>12</v>
      </c>
      <c r="D6" s="17" t="s">
        <v>394</v>
      </c>
      <c r="E6" s="17">
        <v>1</v>
      </c>
      <c r="F6" s="37" t="s">
        <v>387</v>
      </c>
      <c r="G6" s="18" t="s">
        <v>389</v>
      </c>
      <c r="H6" s="17" t="str">
        <f>"No"</f>
        <v>No</v>
      </c>
      <c r="I6" s="17">
        <v>-1</v>
      </c>
      <c r="J6" s="17" t="str">
        <f>"Yes"</f>
        <v>Yes</v>
      </c>
      <c r="K6" s="17" t="str">
        <f>"No"</f>
        <v>No</v>
      </c>
      <c r="L6" s="17">
        <f>INT(ResourceEffects[[#This Row],[Time Factor]]*TimeInterval/60/60/24)</f>
        <v>0</v>
      </c>
      <c r="M6" s="17">
        <f>INT(ResourceEffects[[#This Row],[Time Factor]]*TimeInterval/60/60)-ResourceEffects[[#This Row],[Days]]*24</f>
        <v>0</v>
      </c>
      <c r="N6" s="17">
        <f>INT(ResourceEffects[[#This Row],[Time Factor]]*TimeInterval/60)-ResourceEffects[[#This Row],[Hours]]*60-ResourceEffects[[#This Row],[Days]]*60*24</f>
        <v>0</v>
      </c>
      <c r="O6" s="17">
        <f>ResourceEffects[[#This Row],[Time Factor]]*TimeInterval-ResourceEffects[[#This Row],[Min]]*60-ResourceEffects[[#This Row],[Hours]]*60*60-ResourceEffects[[#This Row],[Days]]*60*60*24</f>
        <v>1</v>
      </c>
      <c r="P6" s="19">
        <f ca="1">INT(RAND()*999999999)</f>
        <v>203470226</v>
      </c>
      <c r="Q6" s="19">
        <f>_xlfn.XLOOKUP(ResourceEffects[[#This Row],[Protocol Name]],ProtocolNamesCol,ProtocolIds,"")</f>
        <v>10</v>
      </c>
      <c r="R6" s="19">
        <f>ResourceEffects[[#This Row],[Time Factor]]</f>
        <v>1</v>
      </c>
      <c r="S6" s="19">
        <f>ResourceEffects[[#This Row],[Drone ID]]</f>
        <v>-1</v>
      </c>
      <c r="T6" s="19">
        <f>_xlfn.XLOOKUP(ResourceEffects[[#This Row],[Resource Name]],ResourceNames,ResourceIds,"")</f>
        <v>-2</v>
      </c>
      <c r="U6" s="19">
        <f>_xlfn.XLOOKUP(ResourceEffects[[#This Row],[Event Type]],EventTypeNames,EventTypeIds,"")</f>
        <v>1</v>
      </c>
      <c r="V6" s="19">
        <f>IF(ResourceEffects[[#This Row],[Is Local]]="Yes",1,0)</f>
        <v>1</v>
      </c>
      <c r="W6" s="19">
        <f>IF(ResourceEffects[[#This Row],[Is Installed]]="Yes",1,0)</f>
        <v>0</v>
      </c>
      <c r="X6" s="19">
        <f>IF(ResourceEffects[[#This Row],[Status]]="Locked",1,0)</f>
        <v>0</v>
      </c>
      <c r="Y6" s="19">
        <f>IF(ResourceEffects[[#This Row],[event_type]]=1,0,1)</f>
        <v>0</v>
      </c>
      <c r="Z6" s="19">
        <f>IF(ResourceEffects[[#This Row],[Use Abundancies]]="Yes",1,0)</f>
        <v>0</v>
      </c>
      <c r="AA6" s="19">
        <f>ResourceEffects[[#This Row],[∆]]</f>
        <v>1</v>
      </c>
    </row>
    <row r="7" spans="1:27" ht="14.4" customHeight="1" x14ac:dyDescent="0.3">
      <c r="A7" s="23">
        <v>0</v>
      </c>
      <c r="B7" s="18" t="s">
        <v>14</v>
      </c>
      <c r="D7" s="17" t="s">
        <v>395</v>
      </c>
      <c r="E7" s="17">
        <v>1</v>
      </c>
      <c r="F7" s="37" t="s">
        <v>387</v>
      </c>
      <c r="G7" s="18" t="s">
        <v>389</v>
      </c>
      <c r="H7" s="17" t="str">
        <f>"No"</f>
        <v>No</v>
      </c>
      <c r="I7" s="17">
        <v>-1</v>
      </c>
      <c r="J7" s="17" t="str">
        <f>"Yes"</f>
        <v>Yes</v>
      </c>
      <c r="K7" s="17" t="str">
        <f>"No"</f>
        <v>No</v>
      </c>
      <c r="L7" s="17">
        <f>INT(ResourceEffects[[#This Row],[Time Factor]]*TimeInterval/60/60/24)</f>
        <v>0</v>
      </c>
      <c r="M7" s="17">
        <f>INT(ResourceEffects[[#This Row],[Time Factor]]*TimeInterval/60/60)-ResourceEffects[[#This Row],[Days]]*24</f>
        <v>0</v>
      </c>
      <c r="N7" s="17">
        <f>INT(ResourceEffects[[#This Row],[Time Factor]]*TimeInterval/60)-ResourceEffects[[#This Row],[Hours]]*60-ResourceEffects[[#This Row],[Days]]*60*24</f>
        <v>0</v>
      </c>
      <c r="O7" s="17">
        <f>ResourceEffects[[#This Row],[Time Factor]]*TimeInterval-ResourceEffects[[#This Row],[Min]]*60-ResourceEffects[[#This Row],[Hours]]*60*60-ResourceEffects[[#This Row],[Days]]*60*60*24</f>
        <v>0</v>
      </c>
      <c r="P7" s="19">
        <f ca="1">INT(RAND()*999999999)</f>
        <v>287929958</v>
      </c>
      <c r="Q7" s="19">
        <f>_xlfn.XLOOKUP(ResourceEffects[[#This Row],[Protocol Name]],ProtocolNamesCol,ProtocolIds,"")</f>
        <v>11</v>
      </c>
      <c r="R7" s="19">
        <f>ResourceEffects[[#This Row],[Time Factor]]</f>
        <v>0</v>
      </c>
      <c r="S7" s="19">
        <f>ResourceEffects[[#This Row],[Drone ID]]</f>
        <v>-1</v>
      </c>
      <c r="T7" s="19">
        <f>_xlfn.XLOOKUP(ResourceEffects[[#This Row],[Resource Name]],ResourceNames,ResourceIds,"")</f>
        <v>-2</v>
      </c>
      <c r="U7" s="19">
        <f>_xlfn.XLOOKUP(ResourceEffects[[#This Row],[Event Type]],EventTypeNames,EventTypeIds,"")</f>
        <v>2</v>
      </c>
      <c r="V7" s="19">
        <f>IF(ResourceEffects[[#This Row],[Is Local]]="Yes",1,0)</f>
        <v>1</v>
      </c>
      <c r="W7" s="19">
        <f>IF(ResourceEffects[[#This Row],[Is Installed]]="Yes",1,0)</f>
        <v>0</v>
      </c>
      <c r="X7" s="19">
        <f>IF(ResourceEffects[[#This Row],[Status]]="Locked",1,0)</f>
        <v>0</v>
      </c>
      <c r="Y7" s="19">
        <f>IF(ResourceEffects[[#This Row],[event_type]]=1,0,1)</f>
        <v>1</v>
      </c>
      <c r="Z7" s="19">
        <f>IF(ResourceEffects[[#This Row],[Use Abundancies]]="Yes",1,0)</f>
        <v>0</v>
      </c>
      <c r="AA7" s="19">
        <f>ResourceEffects[[#This Row],[∆]]</f>
        <v>1</v>
      </c>
    </row>
    <row r="8" spans="1:27" ht="14.4" customHeight="1" x14ac:dyDescent="0.3">
      <c r="A8" s="23">
        <v>0</v>
      </c>
      <c r="B8" s="18" t="s">
        <v>14</v>
      </c>
      <c r="D8" s="17" t="s">
        <v>395</v>
      </c>
      <c r="E8" s="17">
        <v>1</v>
      </c>
      <c r="F8" s="37" t="s">
        <v>387</v>
      </c>
      <c r="G8" s="18" t="s">
        <v>217</v>
      </c>
      <c r="H8" s="17" t="str">
        <f>"No"</f>
        <v>No</v>
      </c>
      <c r="I8" s="17">
        <f>0</f>
        <v>0</v>
      </c>
      <c r="J8" s="17" t="str">
        <f>"Yes"</f>
        <v>Yes</v>
      </c>
      <c r="K8" s="17" t="str">
        <f>"No"</f>
        <v>No</v>
      </c>
      <c r="L8" s="17">
        <f>INT(ResourceEffects[[#This Row],[Time Factor]]*TimeInterval/60/60/24)</f>
        <v>0</v>
      </c>
      <c r="M8" s="17">
        <f>INT(ResourceEffects[[#This Row],[Time Factor]]*TimeInterval/60/60)-ResourceEffects[[#This Row],[Days]]*24</f>
        <v>0</v>
      </c>
      <c r="N8" s="17">
        <f>INT(ResourceEffects[[#This Row],[Time Factor]]*TimeInterval/60)-ResourceEffects[[#This Row],[Hours]]*60-ResourceEffects[[#This Row],[Days]]*60*24</f>
        <v>0</v>
      </c>
      <c r="O8" s="17">
        <f>ResourceEffects[[#This Row],[Time Factor]]*TimeInterval-ResourceEffects[[#This Row],[Min]]*60-ResourceEffects[[#This Row],[Hours]]*60*60-ResourceEffects[[#This Row],[Days]]*60*60*24</f>
        <v>0</v>
      </c>
      <c r="P8" s="19">
        <f ca="1">INT(RAND()*999999999)</f>
        <v>691833194</v>
      </c>
      <c r="Q8" s="19">
        <f>_xlfn.XLOOKUP(ResourceEffects[[#This Row],[Protocol Name]],ProtocolNamesCol,ProtocolIds,"")</f>
        <v>11</v>
      </c>
      <c r="R8" s="19">
        <f>ResourceEffects[[#This Row],[Time Factor]]</f>
        <v>0</v>
      </c>
      <c r="S8" s="19">
        <f>ResourceEffects[[#This Row],[Drone ID]]</f>
        <v>0</v>
      </c>
      <c r="T8" s="19">
        <f>_xlfn.XLOOKUP(ResourceEffects[[#This Row],[Resource Name]],ResourceNames,ResourceIds,"")</f>
        <v>3011</v>
      </c>
      <c r="U8" s="19">
        <f>_xlfn.XLOOKUP(ResourceEffects[[#This Row],[Event Type]],EventTypeNames,EventTypeIds,"")</f>
        <v>2</v>
      </c>
      <c r="V8" s="19">
        <f>IF(ResourceEffects[[#This Row],[Is Local]]="Yes",1,0)</f>
        <v>1</v>
      </c>
      <c r="W8" s="19">
        <f>IF(ResourceEffects[[#This Row],[Is Installed]]="Yes",1,0)</f>
        <v>0</v>
      </c>
      <c r="X8" s="19">
        <f>IF(ResourceEffects[[#This Row],[Status]]="Locked",1,0)</f>
        <v>0</v>
      </c>
      <c r="Y8" s="19">
        <f>IF(ResourceEffects[[#This Row],[event_type]]=1,0,1)</f>
        <v>1</v>
      </c>
      <c r="Z8" s="19">
        <f>IF(ResourceEffects[[#This Row],[Use Abundancies]]="Yes",1,0)</f>
        <v>0</v>
      </c>
      <c r="AA8" s="19">
        <f>ResourceEffects[[#This Row],[∆]]</f>
        <v>1</v>
      </c>
    </row>
    <row r="9" spans="1:27" ht="14.4" customHeight="1" x14ac:dyDescent="0.3">
      <c r="A9" s="23">
        <v>0</v>
      </c>
      <c r="B9" s="18" t="s">
        <v>14</v>
      </c>
      <c r="D9" s="17" t="s">
        <v>395</v>
      </c>
      <c r="E9" s="17">
        <v>1</v>
      </c>
      <c r="F9" s="37" t="s">
        <v>387</v>
      </c>
      <c r="G9" s="18" t="s">
        <v>239</v>
      </c>
      <c r="H9" s="17" t="str">
        <f>"No"</f>
        <v>No</v>
      </c>
      <c r="I9" s="17">
        <f>0</f>
        <v>0</v>
      </c>
      <c r="J9" s="17" t="str">
        <f>"Yes"</f>
        <v>Yes</v>
      </c>
      <c r="K9" s="17" t="str">
        <f>"No"</f>
        <v>No</v>
      </c>
      <c r="L9" s="17">
        <f>INT(ResourceEffects[[#This Row],[Time Factor]]*TimeInterval/60/60/24)</f>
        <v>0</v>
      </c>
      <c r="M9" s="17">
        <f>INT(ResourceEffects[[#This Row],[Time Factor]]*TimeInterval/60/60)-ResourceEffects[[#This Row],[Days]]*24</f>
        <v>0</v>
      </c>
      <c r="N9" s="17">
        <f>INT(ResourceEffects[[#This Row],[Time Factor]]*TimeInterval/60)-ResourceEffects[[#This Row],[Hours]]*60-ResourceEffects[[#This Row],[Days]]*60*24</f>
        <v>0</v>
      </c>
      <c r="O9" s="17">
        <f>ResourceEffects[[#This Row],[Time Factor]]*TimeInterval-ResourceEffects[[#This Row],[Min]]*60-ResourceEffects[[#This Row],[Hours]]*60*60-ResourceEffects[[#This Row],[Days]]*60*60*24</f>
        <v>0</v>
      </c>
      <c r="P9" s="19">
        <f ca="1">INT(RAND()*999999999)</f>
        <v>952772315</v>
      </c>
      <c r="Q9" s="19">
        <f>_xlfn.XLOOKUP(ResourceEffects[[#This Row],[Protocol Name]],ProtocolNamesCol,ProtocolIds,"")</f>
        <v>11</v>
      </c>
      <c r="R9" s="19">
        <f>ResourceEffects[[#This Row],[Time Factor]]</f>
        <v>0</v>
      </c>
      <c r="S9" s="19">
        <f>ResourceEffects[[#This Row],[Drone ID]]</f>
        <v>0</v>
      </c>
      <c r="T9" s="19">
        <f>_xlfn.XLOOKUP(ResourceEffects[[#This Row],[Resource Name]],ResourceNames,ResourceIds,"")</f>
        <v>3311</v>
      </c>
      <c r="U9" s="19">
        <f>_xlfn.XLOOKUP(ResourceEffects[[#This Row],[Event Type]],EventTypeNames,EventTypeIds,"")</f>
        <v>2</v>
      </c>
      <c r="V9" s="19">
        <f>IF(ResourceEffects[[#This Row],[Is Local]]="Yes",1,0)</f>
        <v>1</v>
      </c>
      <c r="W9" s="19">
        <f>IF(ResourceEffects[[#This Row],[Is Installed]]="Yes",1,0)</f>
        <v>0</v>
      </c>
      <c r="X9" s="19">
        <f>IF(ResourceEffects[[#This Row],[Status]]="Locked",1,0)</f>
        <v>0</v>
      </c>
      <c r="Y9" s="19">
        <f>IF(ResourceEffects[[#This Row],[event_type]]=1,0,1)</f>
        <v>1</v>
      </c>
      <c r="Z9" s="19">
        <f>IF(ResourceEffects[[#This Row],[Use Abundancies]]="Yes",1,0)</f>
        <v>0</v>
      </c>
      <c r="AA9" s="19">
        <f>ResourceEffects[[#This Row],[∆]]</f>
        <v>1</v>
      </c>
    </row>
    <row r="10" spans="1:27" ht="14.4" customHeight="1" x14ac:dyDescent="0.3">
      <c r="A10" s="23">
        <v>0</v>
      </c>
      <c r="B10" s="18" t="s">
        <v>14</v>
      </c>
      <c r="D10" s="17" t="s">
        <v>394</v>
      </c>
      <c r="E10" s="17">
        <v>1</v>
      </c>
      <c r="F10" s="37" t="s">
        <v>387</v>
      </c>
      <c r="G10" s="18" t="s">
        <v>273</v>
      </c>
      <c r="H10" s="17" t="str">
        <f>"No"</f>
        <v>No</v>
      </c>
      <c r="I10" s="17">
        <f>0</f>
        <v>0</v>
      </c>
      <c r="J10" s="17" t="str">
        <f>"Yes"</f>
        <v>Yes</v>
      </c>
      <c r="K10" s="17" t="str">
        <f>"No"</f>
        <v>No</v>
      </c>
      <c r="L10" s="17">
        <f>INT(ResourceEffects[[#This Row],[Time Factor]]*TimeInterval/60/60/24)</f>
        <v>0</v>
      </c>
      <c r="M10" s="17">
        <f>INT(ResourceEffects[[#This Row],[Time Factor]]*TimeInterval/60/60)-ResourceEffects[[#This Row],[Days]]*24</f>
        <v>0</v>
      </c>
      <c r="N10" s="17">
        <f>INT(ResourceEffects[[#This Row],[Time Factor]]*TimeInterval/60)-ResourceEffects[[#This Row],[Hours]]*60-ResourceEffects[[#This Row],[Days]]*60*24</f>
        <v>0</v>
      </c>
      <c r="O10" s="17">
        <f>ResourceEffects[[#This Row],[Time Factor]]*TimeInterval-ResourceEffects[[#This Row],[Min]]*60-ResourceEffects[[#This Row],[Hours]]*60*60-ResourceEffects[[#This Row],[Days]]*60*60*24</f>
        <v>0</v>
      </c>
      <c r="P10" s="19">
        <f ca="1">INT(RAND()*999999999)</f>
        <v>528840129</v>
      </c>
      <c r="Q10" s="19">
        <f>_xlfn.XLOOKUP(ResourceEffects[[#This Row],[Protocol Name]],ProtocolNamesCol,ProtocolIds,"")</f>
        <v>11</v>
      </c>
      <c r="R10" s="19">
        <f>ResourceEffects[[#This Row],[Time Factor]]</f>
        <v>0</v>
      </c>
      <c r="S10" s="19">
        <f>ResourceEffects[[#This Row],[Drone ID]]</f>
        <v>0</v>
      </c>
      <c r="T10" s="19">
        <f>_xlfn.XLOOKUP(ResourceEffects[[#This Row],[Resource Name]],ResourceNames,ResourceIds,"")</f>
        <v>4301</v>
      </c>
      <c r="U10" s="19">
        <f>_xlfn.XLOOKUP(ResourceEffects[[#This Row],[Event Type]],EventTypeNames,EventTypeIds,"")</f>
        <v>1</v>
      </c>
      <c r="V10" s="19">
        <f>IF(ResourceEffects[[#This Row],[Is Local]]="Yes",1,0)</f>
        <v>1</v>
      </c>
      <c r="W10" s="19">
        <f>IF(ResourceEffects[[#This Row],[Is Installed]]="Yes",1,0)</f>
        <v>0</v>
      </c>
      <c r="X10" s="19">
        <f>IF(ResourceEffects[[#This Row],[Status]]="Locked",1,0)</f>
        <v>0</v>
      </c>
      <c r="Y10" s="19">
        <f>IF(ResourceEffects[[#This Row],[event_type]]=1,0,1)</f>
        <v>0</v>
      </c>
      <c r="Z10" s="19">
        <f>IF(ResourceEffects[[#This Row],[Use Abundancies]]="Yes",1,0)</f>
        <v>0</v>
      </c>
      <c r="AA10" s="19">
        <f>ResourceEffects[[#This Row],[∆]]</f>
        <v>1</v>
      </c>
    </row>
    <row r="11" spans="1:27" ht="14.4" customHeight="1" x14ac:dyDescent="0.3">
      <c r="A11" s="23">
        <v>1</v>
      </c>
      <c r="B11" s="18" t="s">
        <v>14</v>
      </c>
      <c r="D11" s="17" t="s">
        <v>394</v>
      </c>
      <c r="E11" s="17">
        <v>1</v>
      </c>
      <c r="F11" s="37" t="s">
        <v>387</v>
      </c>
      <c r="G11" s="18" t="s">
        <v>389</v>
      </c>
      <c r="H11" s="17" t="str">
        <f>"No"</f>
        <v>No</v>
      </c>
      <c r="I11" s="17">
        <f>0</f>
        <v>0</v>
      </c>
      <c r="J11" s="17" t="str">
        <f>"Yes"</f>
        <v>Yes</v>
      </c>
      <c r="K11" s="17" t="str">
        <f>"No"</f>
        <v>No</v>
      </c>
      <c r="L11" s="17">
        <f>INT(ResourceEffects[[#This Row],[Time Factor]]*TimeInterval/60/60/24)</f>
        <v>0</v>
      </c>
      <c r="M11" s="17">
        <f>INT(ResourceEffects[[#This Row],[Time Factor]]*TimeInterval/60/60)-ResourceEffects[[#This Row],[Days]]*24</f>
        <v>0</v>
      </c>
      <c r="N11" s="17">
        <f>INT(ResourceEffects[[#This Row],[Time Factor]]*TimeInterval/60)-ResourceEffects[[#This Row],[Hours]]*60-ResourceEffects[[#This Row],[Days]]*60*24</f>
        <v>0</v>
      </c>
      <c r="O11" s="17">
        <f>ResourceEffects[[#This Row],[Time Factor]]*TimeInterval-ResourceEffects[[#This Row],[Min]]*60-ResourceEffects[[#This Row],[Hours]]*60*60-ResourceEffects[[#This Row],[Days]]*60*60*24</f>
        <v>1</v>
      </c>
      <c r="P11" s="19">
        <f ca="1">INT(RAND()*999999999)</f>
        <v>103244431</v>
      </c>
      <c r="Q11" s="19">
        <f>_xlfn.XLOOKUP(ResourceEffects[[#This Row],[Protocol Name]],ProtocolNamesCol,ProtocolIds,"")</f>
        <v>11</v>
      </c>
      <c r="R11" s="19">
        <f>ResourceEffects[[#This Row],[Time Factor]]</f>
        <v>1</v>
      </c>
      <c r="S11" s="19">
        <f>ResourceEffects[[#This Row],[Drone ID]]</f>
        <v>0</v>
      </c>
      <c r="T11" s="19">
        <f>_xlfn.XLOOKUP(ResourceEffects[[#This Row],[Resource Name]],ResourceNames,ResourceIds,"")</f>
        <v>-2</v>
      </c>
      <c r="U11" s="19">
        <f>_xlfn.XLOOKUP(ResourceEffects[[#This Row],[Event Type]],EventTypeNames,EventTypeIds,"")</f>
        <v>1</v>
      </c>
      <c r="V11" s="19">
        <f>IF(ResourceEffects[[#This Row],[Is Local]]="Yes",1,0)</f>
        <v>1</v>
      </c>
      <c r="W11" s="19">
        <f>IF(ResourceEffects[[#This Row],[Is Installed]]="Yes",1,0)</f>
        <v>0</v>
      </c>
      <c r="X11" s="19">
        <f>IF(ResourceEffects[[#This Row],[Status]]="Locked",1,0)</f>
        <v>0</v>
      </c>
      <c r="Y11" s="19">
        <f>IF(ResourceEffects[[#This Row],[event_type]]=1,0,1)</f>
        <v>0</v>
      </c>
      <c r="Z11" s="19">
        <f>IF(ResourceEffects[[#This Row],[Use Abundancies]]="Yes",1,0)</f>
        <v>0</v>
      </c>
      <c r="AA11" s="19">
        <f>ResourceEffects[[#This Row],[∆]]</f>
        <v>1</v>
      </c>
    </row>
    <row r="12" spans="1:27" ht="14.4" customHeight="1" x14ac:dyDescent="0.3">
      <c r="A12" s="23">
        <v>0</v>
      </c>
      <c r="B12" s="18" t="s">
        <v>16</v>
      </c>
      <c r="D12" s="17" t="s">
        <v>395</v>
      </c>
      <c r="E12" s="17">
        <v>1</v>
      </c>
      <c r="F12" s="37" t="s">
        <v>387</v>
      </c>
      <c r="G12" s="18" t="s">
        <v>289</v>
      </c>
      <c r="H12" s="17" t="str">
        <f>"No"</f>
        <v>No</v>
      </c>
      <c r="I12" s="17">
        <f>0</f>
        <v>0</v>
      </c>
      <c r="J12" s="17" t="str">
        <f>"Yes"</f>
        <v>Yes</v>
      </c>
      <c r="K12" s="17" t="str">
        <f>"No"</f>
        <v>No</v>
      </c>
      <c r="L12" s="17">
        <f>INT(ResourceEffects[[#This Row],[Time Factor]]*TimeInterval/60/60/24)</f>
        <v>0</v>
      </c>
      <c r="M12" s="17">
        <f>INT(ResourceEffects[[#This Row],[Time Factor]]*TimeInterval/60/60)-ResourceEffects[[#This Row],[Days]]*24</f>
        <v>0</v>
      </c>
      <c r="N12" s="17">
        <f>INT(ResourceEffects[[#This Row],[Time Factor]]*TimeInterval/60)-ResourceEffects[[#This Row],[Hours]]*60-ResourceEffects[[#This Row],[Days]]*60*24</f>
        <v>0</v>
      </c>
      <c r="O12" s="17">
        <f>ResourceEffects[[#This Row],[Time Factor]]*TimeInterval-ResourceEffects[[#This Row],[Min]]*60-ResourceEffects[[#This Row],[Hours]]*60*60-ResourceEffects[[#This Row],[Days]]*60*60*24</f>
        <v>0</v>
      </c>
      <c r="P12" s="19">
        <f ca="1">INT(RAND()*999999999)</f>
        <v>795575359</v>
      </c>
      <c r="Q12" s="19">
        <f>_xlfn.XLOOKUP(ResourceEffects[[#This Row],[Protocol Name]],ProtocolNamesCol,ProtocolIds,"")</f>
        <v>5001</v>
      </c>
      <c r="R12" s="19">
        <f>ResourceEffects[[#This Row],[Time Factor]]</f>
        <v>0</v>
      </c>
      <c r="S12" s="19">
        <f>ResourceEffects[[#This Row],[Drone ID]]</f>
        <v>0</v>
      </c>
      <c r="T12" s="19">
        <f>_xlfn.XLOOKUP(ResourceEffects[[#This Row],[Resource Name]],ResourceNames,ResourceIds,"")</f>
        <v>5001</v>
      </c>
      <c r="U12" s="19">
        <f>_xlfn.XLOOKUP(ResourceEffects[[#This Row],[Event Type]],EventTypeNames,EventTypeIds,"")</f>
        <v>2</v>
      </c>
      <c r="V12" s="19">
        <f>IF(ResourceEffects[[#This Row],[Is Local]]="Yes",1,0)</f>
        <v>1</v>
      </c>
      <c r="W12" s="19">
        <f>IF(ResourceEffects[[#This Row],[Is Installed]]="Yes",1,0)</f>
        <v>0</v>
      </c>
      <c r="X12" s="19">
        <f>IF(ResourceEffects[[#This Row],[Status]]="Locked",1,0)</f>
        <v>0</v>
      </c>
      <c r="Y12" s="19">
        <f>IF(ResourceEffects[[#This Row],[event_type]]=1,0,1)</f>
        <v>1</v>
      </c>
      <c r="Z12" s="19">
        <f>IF(ResourceEffects[[#This Row],[Use Abundancies]]="Yes",1,0)</f>
        <v>0</v>
      </c>
      <c r="AA12" s="19">
        <f>ResourceEffects[[#This Row],[∆]]</f>
        <v>1</v>
      </c>
    </row>
    <row r="13" spans="1:27" ht="14.4" customHeight="1" x14ac:dyDescent="0.3">
      <c r="A13" s="23">
        <v>1</v>
      </c>
      <c r="B13" s="18" t="s">
        <v>16</v>
      </c>
      <c r="D13" s="17" t="s">
        <v>394</v>
      </c>
      <c r="E13" s="17">
        <v>1</v>
      </c>
      <c r="F13" s="37" t="s">
        <v>383</v>
      </c>
      <c r="G13" s="18" t="s">
        <v>289</v>
      </c>
      <c r="H13" s="17" t="str">
        <f>"No"</f>
        <v>No</v>
      </c>
      <c r="I13" s="17">
        <f>0</f>
        <v>0</v>
      </c>
      <c r="J13" s="17" t="str">
        <f>"Yes"</f>
        <v>Yes</v>
      </c>
      <c r="K13" s="17" t="str">
        <f>"No"</f>
        <v>No</v>
      </c>
      <c r="L13" s="17">
        <f>INT(ResourceEffects[[#This Row],[Time Factor]]*TimeInterval/60/60/24)</f>
        <v>0</v>
      </c>
      <c r="M13" s="17">
        <f>INT(ResourceEffects[[#This Row],[Time Factor]]*TimeInterval/60/60)-ResourceEffects[[#This Row],[Days]]*24</f>
        <v>0</v>
      </c>
      <c r="N13" s="17">
        <f>INT(ResourceEffects[[#This Row],[Time Factor]]*TimeInterval/60)-ResourceEffects[[#This Row],[Hours]]*60-ResourceEffects[[#This Row],[Days]]*60*24</f>
        <v>0</v>
      </c>
      <c r="O13" s="17">
        <f>ResourceEffects[[#This Row],[Time Factor]]*TimeInterval-ResourceEffects[[#This Row],[Min]]*60-ResourceEffects[[#This Row],[Hours]]*60*60-ResourceEffects[[#This Row],[Days]]*60*60*24</f>
        <v>1</v>
      </c>
      <c r="P13" s="19">
        <f ca="1">INT(RAND()*999999999)</f>
        <v>9894913</v>
      </c>
      <c r="Q13" s="19">
        <f>_xlfn.XLOOKUP(ResourceEffects[[#This Row],[Protocol Name]],ProtocolNamesCol,ProtocolIds,"")</f>
        <v>5001</v>
      </c>
      <c r="R13" s="19">
        <f>ResourceEffects[[#This Row],[Time Factor]]</f>
        <v>1</v>
      </c>
      <c r="S13" s="19">
        <f>ResourceEffects[[#This Row],[Drone ID]]</f>
        <v>0</v>
      </c>
      <c r="T13" s="19">
        <f>_xlfn.XLOOKUP(ResourceEffects[[#This Row],[Resource Name]],ResourceNames,ResourceIds,"")</f>
        <v>5001</v>
      </c>
      <c r="U13" s="19">
        <f>_xlfn.XLOOKUP(ResourceEffects[[#This Row],[Event Type]],EventTypeNames,EventTypeIds,"")</f>
        <v>1</v>
      </c>
      <c r="V13" s="19">
        <f>IF(ResourceEffects[[#This Row],[Is Local]]="Yes",1,0)</f>
        <v>1</v>
      </c>
      <c r="W13" s="19">
        <f>IF(ResourceEffects[[#This Row],[Is Installed]]="Yes",1,0)</f>
        <v>0</v>
      </c>
      <c r="X13" s="19">
        <f>IF(ResourceEffects[[#This Row],[Status]]="Locked",1,0)</f>
        <v>1</v>
      </c>
      <c r="Y13" s="19">
        <f>IF(ResourceEffects[[#This Row],[event_type]]=1,0,1)</f>
        <v>0</v>
      </c>
      <c r="Z13" s="19">
        <f>IF(ResourceEffects[[#This Row],[Use Abundancies]]="Yes",1,0)</f>
        <v>0</v>
      </c>
      <c r="AA13" s="19">
        <f>ResourceEffects[[#This Row],[∆]]</f>
        <v>1</v>
      </c>
    </row>
    <row r="14" spans="1:27" ht="14.4" customHeight="1" x14ac:dyDescent="0.3">
      <c r="A14" s="23">
        <v>10</v>
      </c>
      <c r="B14" s="18" t="s">
        <v>16</v>
      </c>
      <c r="D14" s="17" t="s">
        <v>395</v>
      </c>
      <c r="E14" s="17">
        <v>1</v>
      </c>
      <c r="F14" s="37" t="s">
        <v>383</v>
      </c>
      <c r="G14" s="18" t="s">
        <v>289</v>
      </c>
      <c r="H14" s="17" t="str">
        <f>"No"</f>
        <v>No</v>
      </c>
      <c r="I14" s="17">
        <f>0</f>
        <v>0</v>
      </c>
      <c r="J14" s="17" t="str">
        <f>"Yes"</f>
        <v>Yes</v>
      </c>
      <c r="K14" s="17" t="str">
        <f>"No"</f>
        <v>No</v>
      </c>
      <c r="L14" s="17">
        <f>INT(ResourceEffects[[#This Row],[Time Factor]]*TimeInterval/60/60/24)</f>
        <v>0</v>
      </c>
      <c r="M14" s="17">
        <f>INT(ResourceEffects[[#This Row],[Time Factor]]*TimeInterval/60/60)-ResourceEffects[[#This Row],[Days]]*24</f>
        <v>0</v>
      </c>
      <c r="N14" s="17">
        <f>INT(ResourceEffects[[#This Row],[Time Factor]]*TimeInterval/60)-ResourceEffects[[#This Row],[Hours]]*60-ResourceEffects[[#This Row],[Days]]*60*24</f>
        <v>0</v>
      </c>
      <c r="O14" s="17">
        <f>ResourceEffects[[#This Row],[Time Factor]]*TimeInterval-ResourceEffects[[#This Row],[Min]]*60-ResourceEffects[[#This Row],[Hours]]*60*60-ResourceEffects[[#This Row],[Days]]*60*60*24</f>
        <v>10</v>
      </c>
      <c r="P14" s="19">
        <f ca="1">INT(RAND()*999999999)</f>
        <v>476174869</v>
      </c>
      <c r="Q14" s="19">
        <f>_xlfn.XLOOKUP(ResourceEffects[[#This Row],[Protocol Name]],ProtocolNamesCol,ProtocolIds,"")</f>
        <v>5001</v>
      </c>
      <c r="R14" s="19">
        <f>ResourceEffects[[#This Row],[Time Factor]]</f>
        <v>10</v>
      </c>
      <c r="S14" s="19">
        <f>ResourceEffects[[#This Row],[Drone ID]]</f>
        <v>0</v>
      </c>
      <c r="T14" s="19">
        <f>_xlfn.XLOOKUP(ResourceEffects[[#This Row],[Resource Name]],ResourceNames,ResourceIds,"")</f>
        <v>5001</v>
      </c>
      <c r="U14" s="19">
        <f>_xlfn.XLOOKUP(ResourceEffects[[#This Row],[Event Type]],EventTypeNames,EventTypeIds,"")</f>
        <v>2</v>
      </c>
      <c r="V14" s="19">
        <f>IF(ResourceEffects[[#This Row],[Is Local]]="Yes",1,0)</f>
        <v>1</v>
      </c>
      <c r="W14" s="19">
        <f>IF(ResourceEffects[[#This Row],[Is Installed]]="Yes",1,0)</f>
        <v>0</v>
      </c>
      <c r="X14" s="19">
        <f>IF(ResourceEffects[[#This Row],[Status]]="Locked",1,0)</f>
        <v>1</v>
      </c>
      <c r="Y14" s="19">
        <f>IF(ResourceEffects[[#This Row],[event_type]]=1,0,1)</f>
        <v>1</v>
      </c>
      <c r="Z14" s="19">
        <f>IF(ResourceEffects[[#This Row],[Use Abundancies]]="Yes",1,0)</f>
        <v>0</v>
      </c>
      <c r="AA14" s="19">
        <f>ResourceEffects[[#This Row],[∆]]</f>
        <v>1</v>
      </c>
    </row>
    <row r="15" spans="1:27" ht="14.4" customHeight="1" x14ac:dyDescent="0.3">
      <c r="A15" s="23">
        <v>11</v>
      </c>
      <c r="B15" s="48" t="s">
        <v>16</v>
      </c>
      <c r="D15" s="17" t="s">
        <v>394</v>
      </c>
      <c r="E15" s="17">
        <v>1</v>
      </c>
      <c r="F15" s="37" t="s">
        <v>387</v>
      </c>
      <c r="G15" s="18" t="s">
        <v>289</v>
      </c>
      <c r="H15" s="17" t="str">
        <f>"No"</f>
        <v>No</v>
      </c>
      <c r="I15" s="17">
        <f>0</f>
        <v>0</v>
      </c>
      <c r="J15" s="17" t="str">
        <f>"Yes"</f>
        <v>Yes</v>
      </c>
      <c r="K15" s="17" t="str">
        <f>"No"</f>
        <v>No</v>
      </c>
      <c r="L15" s="17">
        <f>INT(ResourceEffects[[#This Row],[Time Factor]]*TimeInterval/60/60/24)</f>
        <v>0</v>
      </c>
      <c r="M15" s="17">
        <f>INT(ResourceEffects[[#This Row],[Time Factor]]*TimeInterval/60/60)-ResourceEffects[[#This Row],[Days]]*24</f>
        <v>0</v>
      </c>
      <c r="N15" s="17">
        <f>INT(ResourceEffects[[#This Row],[Time Factor]]*TimeInterval/60)-ResourceEffects[[#This Row],[Hours]]*60-ResourceEffects[[#This Row],[Days]]*60*24</f>
        <v>0</v>
      </c>
      <c r="O15" s="17">
        <f>ResourceEffects[[#This Row],[Time Factor]]*TimeInterval-ResourceEffects[[#This Row],[Min]]*60-ResourceEffects[[#This Row],[Hours]]*60*60-ResourceEffects[[#This Row],[Days]]*60*60*24</f>
        <v>11</v>
      </c>
      <c r="P15" s="19">
        <f ca="1">INT(RAND()*999999999)</f>
        <v>621411270</v>
      </c>
      <c r="Q15" s="19">
        <f>_xlfn.XLOOKUP(ResourceEffects[[#This Row],[Protocol Name]],ProtocolNamesCol,ProtocolIds,"")</f>
        <v>5001</v>
      </c>
      <c r="R15" s="19">
        <f>ResourceEffects[[#This Row],[Time Factor]]</f>
        <v>11</v>
      </c>
      <c r="S15" s="19">
        <f>ResourceEffects[[#This Row],[Drone ID]]</f>
        <v>0</v>
      </c>
      <c r="T15" s="19">
        <f>_xlfn.XLOOKUP(ResourceEffects[[#This Row],[Resource Name]],ResourceNames,ResourceIds,"")</f>
        <v>5001</v>
      </c>
      <c r="U15" s="19">
        <f>_xlfn.XLOOKUP(ResourceEffects[[#This Row],[Event Type]],EventTypeNames,EventTypeIds,"")</f>
        <v>1</v>
      </c>
      <c r="V15" s="19">
        <f>IF(ResourceEffects[[#This Row],[Is Local]]="Yes",1,0)</f>
        <v>1</v>
      </c>
      <c r="W15" s="19">
        <f>IF(ResourceEffects[[#This Row],[Is Installed]]="Yes",1,0)</f>
        <v>0</v>
      </c>
      <c r="X15" s="19">
        <f>IF(ResourceEffects[[#This Row],[Status]]="Locked",1,0)</f>
        <v>0</v>
      </c>
      <c r="Y15" s="19">
        <f>IF(ResourceEffects[[#This Row],[event_type]]=1,0,1)</f>
        <v>0</v>
      </c>
      <c r="Z15" s="19">
        <f>IF(ResourceEffects[[#This Row],[Use Abundancies]]="Yes",1,0)</f>
        <v>0</v>
      </c>
      <c r="AA15" s="19">
        <f>ResourceEffects[[#This Row],[∆]]</f>
        <v>1</v>
      </c>
    </row>
    <row r="16" spans="1:27" ht="14.4" customHeight="1" x14ac:dyDescent="0.3">
      <c r="A16" s="43">
        <v>0</v>
      </c>
      <c r="B16" s="18" t="s">
        <v>489</v>
      </c>
      <c r="C16" s="22" t="s">
        <v>479</v>
      </c>
      <c r="D16" s="17" t="s">
        <v>395</v>
      </c>
      <c r="E16" s="17">
        <v>1</v>
      </c>
      <c r="F16" s="37" t="s">
        <v>387</v>
      </c>
      <c r="G16" s="18" t="s">
        <v>485</v>
      </c>
      <c r="H16" s="39" t="str">
        <f>"No"</f>
        <v>No</v>
      </c>
      <c r="I16" s="39">
        <f>0</f>
        <v>0</v>
      </c>
      <c r="J16" s="39" t="str">
        <f>"Yes"</f>
        <v>Yes</v>
      </c>
      <c r="K16" s="39" t="str">
        <f>"No"</f>
        <v>No</v>
      </c>
      <c r="L16" s="39">
        <f>INT(ResourceEffects[[#This Row],[Time Factor]]*TimeInterval/60/60/24)</f>
        <v>0</v>
      </c>
      <c r="M16" s="39">
        <f>INT(ResourceEffects[[#This Row],[Time Factor]]*TimeInterval/60/60)-ResourceEffects[[#This Row],[Days]]*24</f>
        <v>0</v>
      </c>
      <c r="N16" s="39">
        <f>INT(ResourceEffects[[#This Row],[Time Factor]]*TimeInterval/60)-ResourceEffects[[#This Row],[Hours]]*60-ResourceEffects[[#This Row],[Days]]*60*24</f>
        <v>0</v>
      </c>
      <c r="O16" s="39">
        <f>ResourceEffects[[#This Row],[Time Factor]]*TimeInterval-ResourceEffects[[#This Row],[Min]]*60-ResourceEffects[[#This Row],[Hours]]*60*60-ResourceEffects[[#This Row],[Days]]*60*60*24</f>
        <v>0</v>
      </c>
      <c r="P16" s="20">
        <f ca="1">INT(RAND()*999999999)</f>
        <v>812045012</v>
      </c>
      <c r="Q16" s="20">
        <f>_xlfn.XLOOKUP(ResourceEffects[[#This Row],[Protocol Name]],ProtocolNamesCol,ProtocolIds,"")</f>
        <v>5911</v>
      </c>
      <c r="R16" s="20">
        <f>ResourceEffects[[#This Row],[Time Factor]]</f>
        <v>0</v>
      </c>
      <c r="S16" s="20">
        <f>ResourceEffects[[#This Row],[Drone ID]]</f>
        <v>0</v>
      </c>
      <c r="T16" s="20">
        <f>_xlfn.XLOOKUP(ResourceEffects[[#This Row],[Resource Name]],ResourceNames,ResourceIds,"")</f>
        <v>5911</v>
      </c>
      <c r="U16" s="20">
        <f>_xlfn.XLOOKUP(ResourceEffects[[#This Row],[Event Type]],EventTypeNames,EventTypeIds,"")</f>
        <v>2</v>
      </c>
      <c r="V16" s="20">
        <f>IF(ResourceEffects[[#This Row],[Is Local]]="Yes",1,0)</f>
        <v>1</v>
      </c>
      <c r="W16" s="20">
        <f>IF(ResourceEffects[[#This Row],[Is Installed]]="Yes",1,0)</f>
        <v>0</v>
      </c>
      <c r="X16" s="20">
        <f>IF(ResourceEffects[[#This Row],[Status]]="Locked",1,0)</f>
        <v>0</v>
      </c>
      <c r="Y16" s="20">
        <f>IF(ResourceEffects[[#This Row],[event_type]]=1,0,1)</f>
        <v>1</v>
      </c>
      <c r="Z16" s="20">
        <f>IF(ResourceEffects[[#This Row],[Use Abundancies]]="Yes",1,0)</f>
        <v>0</v>
      </c>
      <c r="AA16" s="20">
        <f>ResourceEffects[[#This Row],[∆]]</f>
        <v>1</v>
      </c>
    </row>
    <row r="17" spans="1:27" ht="14.4" customHeight="1" x14ac:dyDescent="0.3">
      <c r="A17" s="43">
        <v>0</v>
      </c>
      <c r="B17" s="18" t="s">
        <v>489</v>
      </c>
      <c r="C17" s="22" t="s">
        <v>479</v>
      </c>
      <c r="D17" s="17" t="s">
        <v>394</v>
      </c>
      <c r="E17" s="17">
        <v>1</v>
      </c>
      <c r="F17" s="37" t="s">
        <v>387</v>
      </c>
      <c r="G17" s="18" t="s">
        <v>485</v>
      </c>
      <c r="H17" s="39" t="str">
        <f>"No"</f>
        <v>No</v>
      </c>
      <c r="I17" s="39">
        <f>0</f>
        <v>0</v>
      </c>
      <c r="J17" s="39" t="str">
        <f>"Yes"</f>
        <v>Yes</v>
      </c>
      <c r="K17" s="39" t="str">
        <f>"No"</f>
        <v>No</v>
      </c>
      <c r="L17" s="39">
        <f>INT(ResourceEffects[[#This Row],[Time Factor]]*TimeInterval/60/60/24)</f>
        <v>0</v>
      </c>
      <c r="M17" s="39">
        <f>INT(ResourceEffects[[#This Row],[Time Factor]]*TimeInterval/60/60)-ResourceEffects[[#This Row],[Days]]*24</f>
        <v>0</v>
      </c>
      <c r="N17" s="39">
        <f>INT(ResourceEffects[[#This Row],[Time Factor]]*TimeInterval/60)-ResourceEffects[[#This Row],[Hours]]*60-ResourceEffects[[#This Row],[Days]]*60*24</f>
        <v>0</v>
      </c>
      <c r="O17" s="39">
        <f>ResourceEffects[[#This Row],[Time Factor]]*TimeInterval-ResourceEffects[[#This Row],[Min]]*60-ResourceEffects[[#This Row],[Hours]]*60*60-ResourceEffects[[#This Row],[Days]]*60*60*24</f>
        <v>0</v>
      </c>
      <c r="P17" s="20">
        <f ca="1">INT(RAND()*999999999)</f>
        <v>183214338</v>
      </c>
      <c r="Q17" s="20">
        <f>_xlfn.XLOOKUP(ResourceEffects[[#This Row],[Protocol Name]],ProtocolNamesCol,ProtocolIds,"")</f>
        <v>5911</v>
      </c>
      <c r="R17" s="20">
        <f>ResourceEffects[[#This Row],[Time Factor]]</f>
        <v>0</v>
      </c>
      <c r="S17" s="20">
        <f>ResourceEffects[[#This Row],[Drone ID]]</f>
        <v>0</v>
      </c>
      <c r="T17" s="20">
        <f>_xlfn.XLOOKUP(ResourceEffects[[#This Row],[Resource Name]],ResourceNames,ResourceIds,"")</f>
        <v>5911</v>
      </c>
      <c r="U17" s="20">
        <f>_xlfn.XLOOKUP(ResourceEffects[[#This Row],[Event Type]],EventTypeNames,EventTypeIds,"")</f>
        <v>1</v>
      </c>
      <c r="V17" s="20">
        <f>IF(ResourceEffects[[#This Row],[Is Local]]="Yes",1,0)</f>
        <v>1</v>
      </c>
      <c r="W17" s="20">
        <f>IF(ResourceEffects[[#This Row],[Is Installed]]="Yes",1,0)</f>
        <v>0</v>
      </c>
      <c r="X17" s="20">
        <f>IF(ResourceEffects[[#This Row],[Status]]="Locked",1,0)</f>
        <v>0</v>
      </c>
      <c r="Y17" s="20">
        <f>IF(ResourceEffects[[#This Row],[event_type]]=1,0,1)</f>
        <v>0</v>
      </c>
      <c r="Z17" s="20">
        <f>IF(ResourceEffects[[#This Row],[Use Abundancies]]="Yes",1,0)</f>
        <v>0</v>
      </c>
      <c r="AA17" s="20">
        <f>ResourceEffects[[#This Row],[∆]]</f>
        <v>1</v>
      </c>
    </row>
    <row r="18" spans="1:27" ht="14.4" customHeight="1" x14ac:dyDescent="0.3">
      <c r="A18" s="43">
        <v>1</v>
      </c>
      <c r="B18" s="18" t="s">
        <v>489</v>
      </c>
      <c r="C18" s="22" t="s">
        <v>480</v>
      </c>
      <c r="D18" s="17" t="s">
        <v>394</v>
      </c>
      <c r="E18" s="17">
        <v>1</v>
      </c>
      <c r="F18" s="37" t="s">
        <v>387</v>
      </c>
      <c r="G18" s="18" t="s">
        <v>388</v>
      </c>
      <c r="H18" s="39" t="str">
        <f>"No"</f>
        <v>No</v>
      </c>
      <c r="I18" s="39">
        <f>0</f>
        <v>0</v>
      </c>
      <c r="J18" s="39" t="str">
        <f>"Yes"</f>
        <v>Yes</v>
      </c>
      <c r="K18" s="39" t="str">
        <f>"No"</f>
        <v>No</v>
      </c>
      <c r="L18" s="39">
        <f>INT(ResourceEffects[[#This Row],[Time Factor]]*TimeInterval/60/60/24)</f>
        <v>0</v>
      </c>
      <c r="M18" s="39">
        <f>INT(ResourceEffects[[#This Row],[Time Factor]]*TimeInterval/60/60)-ResourceEffects[[#This Row],[Days]]*24</f>
        <v>0</v>
      </c>
      <c r="N18" s="39">
        <f>INT(ResourceEffects[[#This Row],[Time Factor]]*TimeInterval/60)-ResourceEffects[[#This Row],[Hours]]*60-ResourceEffects[[#This Row],[Days]]*60*24</f>
        <v>0</v>
      </c>
      <c r="O18" s="39">
        <f>ResourceEffects[[#This Row],[Time Factor]]*TimeInterval-ResourceEffects[[#This Row],[Min]]*60-ResourceEffects[[#This Row],[Hours]]*60*60-ResourceEffects[[#This Row],[Days]]*60*60*24</f>
        <v>1</v>
      </c>
      <c r="P18" s="20">
        <f ca="1">INT(RAND()*999999999)</f>
        <v>339316127</v>
      </c>
      <c r="Q18" s="20">
        <f>_xlfn.XLOOKUP(ResourceEffects[[#This Row],[Protocol Name]],ProtocolNamesCol,ProtocolIds,"")</f>
        <v>5911</v>
      </c>
      <c r="R18" s="20">
        <f>ResourceEffects[[#This Row],[Time Factor]]</f>
        <v>1</v>
      </c>
      <c r="S18" s="20">
        <f>ResourceEffects[[#This Row],[Drone ID]]</f>
        <v>0</v>
      </c>
      <c r="T18" s="20">
        <f>_xlfn.XLOOKUP(ResourceEffects[[#This Row],[Resource Name]],ResourceNames,ResourceIds,"")</f>
        <v>-1</v>
      </c>
      <c r="U18" s="20">
        <f>_xlfn.XLOOKUP(ResourceEffects[[#This Row],[Event Type]],EventTypeNames,EventTypeIds,"")</f>
        <v>1</v>
      </c>
      <c r="V18" s="20">
        <f>IF(ResourceEffects[[#This Row],[Is Local]]="Yes",1,0)</f>
        <v>1</v>
      </c>
      <c r="W18" s="20">
        <f>IF(ResourceEffects[[#This Row],[Is Installed]]="Yes",1,0)</f>
        <v>0</v>
      </c>
      <c r="X18" s="20">
        <f>IF(ResourceEffects[[#This Row],[Status]]="Locked",1,0)</f>
        <v>0</v>
      </c>
      <c r="Y18" s="20">
        <f>IF(ResourceEffects[[#This Row],[event_type]]=1,0,1)</f>
        <v>0</v>
      </c>
      <c r="Z18" s="20">
        <f>IF(ResourceEffects[[#This Row],[Use Abundancies]]="Yes",1,0)</f>
        <v>0</v>
      </c>
      <c r="AA18" s="20">
        <f>ResourceEffects[[#This Row],[∆]]</f>
        <v>1</v>
      </c>
    </row>
    <row r="19" spans="1:27" ht="14.4" customHeight="1" x14ac:dyDescent="0.3">
      <c r="A19" s="43">
        <v>0</v>
      </c>
      <c r="B19" s="18" t="s">
        <v>490</v>
      </c>
      <c r="C19" s="22" t="s">
        <v>479</v>
      </c>
      <c r="D19" s="17" t="s">
        <v>395</v>
      </c>
      <c r="E19" s="17">
        <v>1</v>
      </c>
      <c r="F19" s="37" t="s">
        <v>387</v>
      </c>
      <c r="G19" s="18" t="s">
        <v>485</v>
      </c>
      <c r="H19" s="39" t="str">
        <f>"No"</f>
        <v>No</v>
      </c>
      <c r="I19" s="39">
        <f>0</f>
        <v>0</v>
      </c>
      <c r="J19" s="39" t="str">
        <f>"Yes"</f>
        <v>Yes</v>
      </c>
      <c r="K19" s="39" t="str">
        <f>"No"</f>
        <v>No</v>
      </c>
      <c r="L19" s="39">
        <f>INT(ResourceEffects[[#This Row],[Time Factor]]*TimeInterval/60/60/24)</f>
        <v>0</v>
      </c>
      <c r="M19" s="39">
        <f>INT(ResourceEffects[[#This Row],[Time Factor]]*TimeInterval/60/60)-ResourceEffects[[#This Row],[Days]]*24</f>
        <v>0</v>
      </c>
      <c r="N19" s="39">
        <f>INT(ResourceEffects[[#This Row],[Time Factor]]*TimeInterval/60)-ResourceEffects[[#This Row],[Hours]]*60-ResourceEffects[[#This Row],[Days]]*60*24</f>
        <v>0</v>
      </c>
      <c r="O19" s="39">
        <f>ResourceEffects[[#This Row],[Time Factor]]*TimeInterval-ResourceEffects[[#This Row],[Min]]*60-ResourceEffects[[#This Row],[Hours]]*60*60-ResourceEffects[[#This Row],[Days]]*60*60*24</f>
        <v>0</v>
      </c>
      <c r="P19" s="20">
        <f ca="1">INT(RAND()*999999999)</f>
        <v>149371676</v>
      </c>
      <c r="Q19" s="20">
        <f>_xlfn.XLOOKUP(ResourceEffects[[#This Row],[Protocol Name]],ProtocolNamesCol,ProtocolIds,"")</f>
        <v>5921</v>
      </c>
      <c r="R19" s="20">
        <f>ResourceEffects[[#This Row],[Time Factor]]</f>
        <v>0</v>
      </c>
      <c r="S19" s="20">
        <f>ResourceEffects[[#This Row],[Drone ID]]</f>
        <v>0</v>
      </c>
      <c r="T19" s="20">
        <f>_xlfn.XLOOKUP(ResourceEffects[[#This Row],[Resource Name]],ResourceNames,ResourceIds,"")</f>
        <v>5911</v>
      </c>
      <c r="U19" s="20">
        <f>_xlfn.XLOOKUP(ResourceEffects[[#This Row],[Event Type]],EventTypeNames,EventTypeIds,"")</f>
        <v>2</v>
      </c>
      <c r="V19" s="20">
        <f>IF(ResourceEffects[[#This Row],[Is Local]]="Yes",1,0)</f>
        <v>1</v>
      </c>
      <c r="W19" s="20">
        <f>IF(ResourceEffects[[#This Row],[Is Installed]]="Yes",1,0)</f>
        <v>0</v>
      </c>
      <c r="X19" s="20">
        <f>IF(ResourceEffects[[#This Row],[Status]]="Locked",1,0)</f>
        <v>0</v>
      </c>
      <c r="Y19" s="20">
        <f>IF(ResourceEffects[[#This Row],[event_type]]=1,0,1)</f>
        <v>1</v>
      </c>
      <c r="Z19" s="20">
        <f>IF(ResourceEffects[[#This Row],[Use Abundancies]]="Yes",1,0)</f>
        <v>0</v>
      </c>
      <c r="AA19" s="20">
        <f>ResourceEffects[[#This Row],[∆]]</f>
        <v>1</v>
      </c>
    </row>
    <row r="20" spans="1:27" ht="14.4" customHeight="1" x14ac:dyDescent="0.3">
      <c r="A20" s="43">
        <v>0</v>
      </c>
      <c r="B20" s="18" t="s">
        <v>490</v>
      </c>
      <c r="C20" s="22" t="s">
        <v>479</v>
      </c>
      <c r="D20" s="17" t="s">
        <v>394</v>
      </c>
      <c r="E20" s="17">
        <v>1</v>
      </c>
      <c r="F20" s="37" t="s">
        <v>387</v>
      </c>
      <c r="G20" s="18" t="s">
        <v>485</v>
      </c>
      <c r="H20" s="39" t="str">
        <f>"No"</f>
        <v>No</v>
      </c>
      <c r="I20" s="39">
        <f>0</f>
        <v>0</v>
      </c>
      <c r="J20" s="39" t="str">
        <f>"Yes"</f>
        <v>Yes</v>
      </c>
      <c r="K20" s="39" t="str">
        <f>"No"</f>
        <v>No</v>
      </c>
      <c r="L20" s="39">
        <f>INT(ResourceEffects[[#This Row],[Time Factor]]*TimeInterval/60/60/24)</f>
        <v>0</v>
      </c>
      <c r="M20" s="39">
        <f>INT(ResourceEffects[[#This Row],[Time Factor]]*TimeInterval/60/60)-ResourceEffects[[#This Row],[Days]]*24</f>
        <v>0</v>
      </c>
      <c r="N20" s="39">
        <f>INT(ResourceEffects[[#This Row],[Time Factor]]*TimeInterval/60)-ResourceEffects[[#This Row],[Hours]]*60-ResourceEffects[[#This Row],[Days]]*60*24</f>
        <v>0</v>
      </c>
      <c r="O20" s="39">
        <f>ResourceEffects[[#This Row],[Time Factor]]*TimeInterval-ResourceEffects[[#This Row],[Min]]*60-ResourceEffects[[#This Row],[Hours]]*60*60-ResourceEffects[[#This Row],[Days]]*60*60*24</f>
        <v>0</v>
      </c>
      <c r="P20" s="20">
        <f ca="1">INT(RAND()*999999999)</f>
        <v>253836242</v>
      </c>
      <c r="Q20" s="20">
        <f>_xlfn.XLOOKUP(ResourceEffects[[#This Row],[Protocol Name]],ProtocolNamesCol,ProtocolIds,"")</f>
        <v>5921</v>
      </c>
      <c r="R20" s="20">
        <f>ResourceEffects[[#This Row],[Time Factor]]</f>
        <v>0</v>
      </c>
      <c r="S20" s="20">
        <f>ResourceEffects[[#This Row],[Drone ID]]</f>
        <v>0</v>
      </c>
      <c r="T20" s="20">
        <f>_xlfn.XLOOKUP(ResourceEffects[[#This Row],[Resource Name]],ResourceNames,ResourceIds,"")</f>
        <v>5911</v>
      </c>
      <c r="U20" s="20">
        <f>_xlfn.XLOOKUP(ResourceEffects[[#This Row],[Event Type]],EventTypeNames,EventTypeIds,"")</f>
        <v>1</v>
      </c>
      <c r="V20" s="20">
        <f>IF(ResourceEffects[[#This Row],[Is Local]]="Yes",1,0)</f>
        <v>1</v>
      </c>
      <c r="W20" s="20">
        <f>IF(ResourceEffects[[#This Row],[Is Installed]]="Yes",1,0)</f>
        <v>0</v>
      </c>
      <c r="X20" s="20">
        <f>IF(ResourceEffects[[#This Row],[Status]]="Locked",1,0)</f>
        <v>0</v>
      </c>
      <c r="Y20" s="20">
        <f>IF(ResourceEffects[[#This Row],[event_type]]=1,0,1)</f>
        <v>0</v>
      </c>
      <c r="Z20" s="20">
        <f>IF(ResourceEffects[[#This Row],[Use Abundancies]]="Yes",1,0)</f>
        <v>0</v>
      </c>
      <c r="AA20" s="20">
        <f>ResourceEffects[[#This Row],[∆]]</f>
        <v>1</v>
      </c>
    </row>
    <row r="21" spans="1:27" ht="14.4" customHeight="1" x14ac:dyDescent="0.3">
      <c r="A21" s="43">
        <v>1</v>
      </c>
      <c r="B21" s="18" t="s">
        <v>490</v>
      </c>
      <c r="C21" s="22" t="s">
        <v>478</v>
      </c>
      <c r="D21" s="17" t="s">
        <v>395</v>
      </c>
      <c r="E21" s="17">
        <v>1</v>
      </c>
      <c r="F21" s="37" t="s">
        <v>387</v>
      </c>
      <c r="G21" s="18" t="s">
        <v>388</v>
      </c>
      <c r="H21" s="39" t="str">
        <f>"No"</f>
        <v>No</v>
      </c>
      <c r="I21" s="39">
        <f>0</f>
        <v>0</v>
      </c>
      <c r="J21" s="39" t="str">
        <f>"Yes"</f>
        <v>Yes</v>
      </c>
      <c r="K21" s="39" t="str">
        <f>"No"</f>
        <v>No</v>
      </c>
      <c r="L21" s="39">
        <f>INT(ResourceEffects[[#This Row],[Time Factor]]*TimeInterval/60/60/24)</f>
        <v>0</v>
      </c>
      <c r="M21" s="39">
        <f>INT(ResourceEffects[[#This Row],[Time Factor]]*TimeInterval/60/60)-ResourceEffects[[#This Row],[Days]]*24</f>
        <v>0</v>
      </c>
      <c r="N21" s="39">
        <f>INT(ResourceEffects[[#This Row],[Time Factor]]*TimeInterval/60)-ResourceEffects[[#This Row],[Hours]]*60-ResourceEffects[[#This Row],[Days]]*60*24</f>
        <v>0</v>
      </c>
      <c r="O21" s="39">
        <f>ResourceEffects[[#This Row],[Time Factor]]*TimeInterval-ResourceEffects[[#This Row],[Min]]*60-ResourceEffects[[#This Row],[Hours]]*60*60-ResourceEffects[[#This Row],[Days]]*60*60*24</f>
        <v>1</v>
      </c>
      <c r="P21" s="20">
        <f ca="1">INT(RAND()*999999999)</f>
        <v>607008910</v>
      </c>
      <c r="Q21" s="20">
        <f>_xlfn.XLOOKUP(ResourceEffects[[#This Row],[Protocol Name]],ProtocolNamesCol,ProtocolIds,"")</f>
        <v>5921</v>
      </c>
      <c r="R21" s="20">
        <f>ResourceEffects[[#This Row],[Time Factor]]</f>
        <v>1</v>
      </c>
      <c r="S21" s="20">
        <f>ResourceEffects[[#This Row],[Drone ID]]</f>
        <v>0</v>
      </c>
      <c r="T21" s="20">
        <f>_xlfn.XLOOKUP(ResourceEffects[[#This Row],[Resource Name]],ResourceNames,ResourceIds,"")</f>
        <v>-1</v>
      </c>
      <c r="U21" s="20">
        <f>_xlfn.XLOOKUP(ResourceEffects[[#This Row],[Event Type]],EventTypeNames,EventTypeIds,"")</f>
        <v>2</v>
      </c>
      <c r="V21" s="20">
        <f>IF(ResourceEffects[[#This Row],[Is Local]]="Yes",1,0)</f>
        <v>1</v>
      </c>
      <c r="W21" s="20">
        <f>IF(ResourceEffects[[#This Row],[Is Installed]]="Yes",1,0)</f>
        <v>0</v>
      </c>
      <c r="X21" s="20">
        <f>IF(ResourceEffects[[#This Row],[Status]]="Locked",1,0)</f>
        <v>0</v>
      </c>
      <c r="Y21" s="20">
        <f>IF(ResourceEffects[[#This Row],[event_type]]=1,0,1)</f>
        <v>1</v>
      </c>
      <c r="Z21" s="20">
        <f>IF(ResourceEffects[[#This Row],[Use Abundancies]]="Yes",1,0)</f>
        <v>0</v>
      </c>
      <c r="AA21" s="20">
        <f>ResourceEffects[[#This Row],[∆]]</f>
        <v>1</v>
      </c>
    </row>
    <row r="22" spans="1:27" ht="14.4" customHeight="1" x14ac:dyDescent="0.3">
      <c r="A22" s="24">
        <v>0</v>
      </c>
      <c r="B22" s="18" t="s">
        <v>18</v>
      </c>
      <c r="C22" s="22" t="s">
        <v>430</v>
      </c>
      <c r="D22" s="17" t="s">
        <v>395</v>
      </c>
      <c r="E22" s="17">
        <v>1</v>
      </c>
      <c r="F22" s="37" t="s">
        <v>387</v>
      </c>
      <c r="G22" s="18" t="s">
        <v>293</v>
      </c>
      <c r="H22" s="17" t="s">
        <v>429</v>
      </c>
      <c r="I22" s="17">
        <f>0</f>
        <v>0</v>
      </c>
      <c r="J22" s="17" t="str">
        <f>"Yes"</f>
        <v>Yes</v>
      </c>
      <c r="K22" s="17" t="str">
        <f>"No"</f>
        <v>No</v>
      </c>
      <c r="L22" s="17">
        <f>INT(ResourceEffects[[#This Row],[Time Factor]]*TimeInterval/60/60/24)</f>
        <v>0</v>
      </c>
      <c r="M22" s="17">
        <f>INT(ResourceEffects[[#This Row],[Time Factor]]*TimeInterval/60/60)-ResourceEffects[[#This Row],[Days]]*24</f>
        <v>0</v>
      </c>
      <c r="N22" s="17">
        <f>INT(ResourceEffects[[#This Row],[Time Factor]]*TimeInterval/60)-ResourceEffects[[#This Row],[Hours]]*60-ResourceEffects[[#This Row],[Days]]*60*24</f>
        <v>0</v>
      </c>
      <c r="O22" s="17">
        <f>ResourceEffects[[#This Row],[Time Factor]]*TimeInterval-ResourceEffects[[#This Row],[Min]]*60-ResourceEffects[[#This Row],[Hours]]*60*60-ResourceEffects[[#This Row],[Days]]*60*60*24</f>
        <v>0</v>
      </c>
      <c r="P22" s="20">
        <f ca="1">INT(RAND()*999999999)</f>
        <v>576139096</v>
      </c>
      <c r="Q22" s="20">
        <f>_xlfn.XLOOKUP(ResourceEffects[[#This Row],[Protocol Name]],ProtocolNamesCol,ProtocolIds,"")</f>
        <v>11000</v>
      </c>
      <c r="R22" s="20">
        <f>ResourceEffects[[#This Row],[Time Factor]]</f>
        <v>0</v>
      </c>
      <c r="S22" s="20">
        <f>ResourceEffects[[#This Row],[Drone ID]]</f>
        <v>0</v>
      </c>
      <c r="T22" s="20">
        <f>_xlfn.XLOOKUP(ResourceEffects[[#This Row],[Resource Name]],ResourceNames,ResourceIds,"")</f>
        <v>5101</v>
      </c>
      <c r="U22" s="20">
        <f>_xlfn.XLOOKUP(ResourceEffects[[#This Row],[Event Type]],EventTypeNames,EventTypeIds,"")</f>
        <v>2</v>
      </c>
      <c r="V22" s="20">
        <f>IF(ResourceEffects[[#This Row],[Is Local]]="Yes",1,0)</f>
        <v>1</v>
      </c>
      <c r="W22" s="19">
        <f>IF(ResourceEffects[[#This Row],[Is Installed]]="Yes",1,0)</f>
        <v>0</v>
      </c>
      <c r="X22" s="20">
        <f>IF(ResourceEffects[[#This Row],[Status]]="Locked",1,0)</f>
        <v>0</v>
      </c>
      <c r="Y22" s="20">
        <f>IF(ResourceEffects[[#This Row],[event_type]]=1,0,1)</f>
        <v>1</v>
      </c>
      <c r="Z22" s="20">
        <f>IF(ResourceEffects[[#This Row],[Use Abundancies]]="Yes",1,0)</f>
        <v>0</v>
      </c>
      <c r="AA22" s="20">
        <f>ResourceEffects[[#This Row],[∆]]</f>
        <v>1</v>
      </c>
    </row>
    <row r="23" spans="1:27" ht="14.4" customHeight="1" x14ac:dyDescent="0.3">
      <c r="A23" s="24">
        <v>0</v>
      </c>
      <c r="B23" s="18" t="s">
        <v>18</v>
      </c>
      <c r="C23" s="22" t="s">
        <v>430</v>
      </c>
      <c r="D23" s="17" t="s">
        <v>394</v>
      </c>
      <c r="E23" s="17">
        <v>1</v>
      </c>
      <c r="F23" s="37" t="s">
        <v>383</v>
      </c>
      <c r="G23" s="18" t="s">
        <v>293</v>
      </c>
      <c r="H23" s="17" t="str">
        <f>"No"</f>
        <v>No</v>
      </c>
      <c r="I23" s="17">
        <f>0</f>
        <v>0</v>
      </c>
      <c r="J23" s="17" t="str">
        <f>"Yes"</f>
        <v>Yes</v>
      </c>
      <c r="K23" s="17" t="str">
        <f>"No"</f>
        <v>No</v>
      </c>
      <c r="L23" s="17">
        <f>INT(ResourceEffects[[#This Row],[Time Factor]]*TimeInterval/60/60/24)</f>
        <v>0</v>
      </c>
      <c r="M23" s="17">
        <f>INT(ResourceEffects[[#This Row],[Time Factor]]*TimeInterval/60/60)-ResourceEffects[[#This Row],[Days]]*24</f>
        <v>0</v>
      </c>
      <c r="N23" s="17">
        <f>INT(ResourceEffects[[#This Row],[Time Factor]]*TimeInterval/60)-ResourceEffects[[#This Row],[Hours]]*60-ResourceEffects[[#This Row],[Days]]*60*24</f>
        <v>0</v>
      </c>
      <c r="O23" s="17">
        <f>ResourceEffects[[#This Row],[Time Factor]]*TimeInterval-ResourceEffects[[#This Row],[Min]]*60-ResourceEffects[[#This Row],[Hours]]*60*60-ResourceEffects[[#This Row],[Days]]*60*60*24</f>
        <v>0</v>
      </c>
      <c r="P23" s="20">
        <f ca="1">INT(RAND()*999999999)</f>
        <v>117987480</v>
      </c>
      <c r="Q23" s="20">
        <f>_xlfn.XLOOKUP(ResourceEffects[[#This Row],[Protocol Name]],ProtocolNamesCol,ProtocolIds,"")</f>
        <v>11000</v>
      </c>
      <c r="R23" s="20">
        <f>ResourceEffects[[#This Row],[Time Factor]]</f>
        <v>0</v>
      </c>
      <c r="S23" s="20">
        <f>ResourceEffects[[#This Row],[Drone ID]]</f>
        <v>0</v>
      </c>
      <c r="T23" s="20">
        <f>_xlfn.XLOOKUP(ResourceEffects[[#This Row],[Resource Name]],ResourceNames,ResourceIds,"")</f>
        <v>5101</v>
      </c>
      <c r="U23" s="20">
        <f>_xlfn.XLOOKUP(ResourceEffects[[#This Row],[Event Type]],EventTypeNames,EventTypeIds,"")</f>
        <v>1</v>
      </c>
      <c r="V23" s="20">
        <f>IF(ResourceEffects[[#This Row],[Is Local]]="Yes",1,0)</f>
        <v>1</v>
      </c>
      <c r="W23" s="19">
        <f>IF(ResourceEffects[[#This Row],[Is Installed]]="Yes",1,0)</f>
        <v>0</v>
      </c>
      <c r="X23" s="20">
        <f>IF(ResourceEffects[[#This Row],[Status]]="Locked",1,0)</f>
        <v>1</v>
      </c>
      <c r="Y23" s="20">
        <f>IF(ResourceEffects[[#This Row],[event_type]]=1,0,1)</f>
        <v>0</v>
      </c>
      <c r="Z23" s="20">
        <f>IF(ResourceEffects[[#This Row],[Use Abundancies]]="Yes",1,0)</f>
        <v>0</v>
      </c>
      <c r="AA23" s="20">
        <f>ResourceEffects[[#This Row],[∆]]</f>
        <v>1</v>
      </c>
    </row>
    <row r="24" spans="1:27" ht="14.4" customHeight="1" x14ac:dyDescent="0.3">
      <c r="A24" s="24">
        <v>10</v>
      </c>
      <c r="B24" s="18" t="s">
        <v>18</v>
      </c>
      <c r="C24" s="22" t="s">
        <v>432</v>
      </c>
      <c r="D24" s="17" t="s">
        <v>395</v>
      </c>
      <c r="E24" s="17">
        <v>1</v>
      </c>
      <c r="F24" s="37" t="s">
        <v>383</v>
      </c>
      <c r="G24" s="18" t="s">
        <v>293</v>
      </c>
      <c r="H24" s="17" t="str">
        <f>"No"</f>
        <v>No</v>
      </c>
      <c r="I24" s="17">
        <f>0</f>
        <v>0</v>
      </c>
      <c r="J24" s="17" t="str">
        <f>"Yes"</f>
        <v>Yes</v>
      </c>
      <c r="K24" s="17" t="str">
        <f>"No"</f>
        <v>No</v>
      </c>
      <c r="L24" s="17">
        <f>INT(ResourceEffects[[#This Row],[Time Factor]]*TimeInterval/60/60/24)</f>
        <v>0</v>
      </c>
      <c r="M24" s="17">
        <f>INT(ResourceEffects[[#This Row],[Time Factor]]*TimeInterval/60/60)-ResourceEffects[[#This Row],[Days]]*24</f>
        <v>0</v>
      </c>
      <c r="N24" s="17">
        <f>INT(ResourceEffects[[#This Row],[Time Factor]]*TimeInterval/60)-ResourceEffects[[#This Row],[Hours]]*60-ResourceEffects[[#This Row],[Days]]*60*24</f>
        <v>0</v>
      </c>
      <c r="O24" s="17">
        <f>ResourceEffects[[#This Row],[Time Factor]]*TimeInterval-ResourceEffects[[#This Row],[Min]]*60-ResourceEffects[[#This Row],[Hours]]*60*60-ResourceEffects[[#This Row],[Days]]*60*60*24</f>
        <v>10</v>
      </c>
      <c r="P24" s="20">
        <f ca="1">INT(RAND()*999999999)</f>
        <v>2894548</v>
      </c>
      <c r="Q24" s="20">
        <f>_xlfn.XLOOKUP(ResourceEffects[[#This Row],[Protocol Name]],ProtocolNamesCol,ProtocolIds,"")</f>
        <v>11000</v>
      </c>
      <c r="R24" s="20">
        <f>ResourceEffects[[#This Row],[Time Factor]]</f>
        <v>10</v>
      </c>
      <c r="S24" s="20">
        <f>ResourceEffects[[#This Row],[Drone ID]]</f>
        <v>0</v>
      </c>
      <c r="T24" s="20">
        <f>_xlfn.XLOOKUP(ResourceEffects[[#This Row],[Resource Name]],ResourceNames,ResourceIds,"")</f>
        <v>5101</v>
      </c>
      <c r="U24" s="20">
        <f>_xlfn.XLOOKUP(ResourceEffects[[#This Row],[Event Type]],EventTypeNames,EventTypeIds,"")</f>
        <v>2</v>
      </c>
      <c r="V24" s="20">
        <f>IF(ResourceEffects[[#This Row],[Is Local]]="Yes",1,0)</f>
        <v>1</v>
      </c>
      <c r="W24" s="19">
        <f>IF(ResourceEffects[[#This Row],[Is Installed]]="Yes",1,0)</f>
        <v>0</v>
      </c>
      <c r="X24" s="20">
        <f>IF(ResourceEffects[[#This Row],[Status]]="Locked",1,0)</f>
        <v>1</v>
      </c>
      <c r="Y24" s="20">
        <f>IF(ResourceEffects[[#This Row],[event_type]]=1,0,1)</f>
        <v>1</v>
      </c>
      <c r="Z24" s="20">
        <f>IF(ResourceEffects[[#This Row],[Use Abundancies]]="Yes",1,0)</f>
        <v>0</v>
      </c>
      <c r="AA24" s="20">
        <f>ResourceEffects[[#This Row],[∆]]</f>
        <v>1</v>
      </c>
    </row>
    <row r="25" spans="1:27" ht="14.4" customHeight="1" x14ac:dyDescent="0.3">
      <c r="A25" s="24">
        <v>10</v>
      </c>
      <c r="B25" s="18" t="s">
        <v>18</v>
      </c>
      <c r="C25" s="22" t="s">
        <v>432</v>
      </c>
      <c r="D25" s="17" t="s">
        <v>394</v>
      </c>
      <c r="E25" s="17">
        <v>1</v>
      </c>
      <c r="F25" s="37" t="s">
        <v>387</v>
      </c>
      <c r="G25" s="18" t="s">
        <v>293</v>
      </c>
      <c r="H25" s="17" t="s">
        <v>429</v>
      </c>
      <c r="I25" s="17">
        <f>0</f>
        <v>0</v>
      </c>
      <c r="J25" s="17" t="str">
        <f>"Yes"</f>
        <v>Yes</v>
      </c>
      <c r="K25" s="17" t="str">
        <f>"No"</f>
        <v>No</v>
      </c>
      <c r="L25" s="17">
        <f>INT(ResourceEffects[[#This Row],[Time Factor]]*TimeInterval/60/60/24)</f>
        <v>0</v>
      </c>
      <c r="M25" s="17">
        <f>INT(ResourceEffects[[#This Row],[Time Factor]]*TimeInterval/60/60)-ResourceEffects[[#This Row],[Days]]*24</f>
        <v>0</v>
      </c>
      <c r="N25" s="17">
        <f>INT(ResourceEffects[[#This Row],[Time Factor]]*TimeInterval/60)-ResourceEffects[[#This Row],[Hours]]*60-ResourceEffects[[#This Row],[Days]]*60*24</f>
        <v>0</v>
      </c>
      <c r="O25" s="17">
        <f>ResourceEffects[[#This Row],[Time Factor]]*TimeInterval-ResourceEffects[[#This Row],[Min]]*60-ResourceEffects[[#This Row],[Hours]]*60*60-ResourceEffects[[#This Row],[Days]]*60*60*24</f>
        <v>10</v>
      </c>
      <c r="P25" s="20">
        <f ca="1">INT(RAND()*999999999)</f>
        <v>168498420</v>
      </c>
      <c r="Q25" s="20">
        <f>_xlfn.XLOOKUP(ResourceEffects[[#This Row],[Protocol Name]],ProtocolNamesCol,ProtocolIds,"")</f>
        <v>11000</v>
      </c>
      <c r="R25" s="20">
        <f>ResourceEffects[[#This Row],[Time Factor]]</f>
        <v>10</v>
      </c>
      <c r="S25" s="20">
        <f>ResourceEffects[[#This Row],[Drone ID]]</f>
        <v>0</v>
      </c>
      <c r="T25" s="20">
        <f>_xlfn.XLOOKUP(ResourceEffects[[#This Row],[Resource Name]],ResourceNames,ResourceIds,"")</f>
        <v>5101</v>
      </c>
      <c r="U25" s="20">
        <f>_xlfn.XLOOKUP(ResourceEffects[[#This Row],[Event Type]],EventTypeNames,EventTypeIds,"")</f>
        <v>1</v>
      </c>
      <c r="V25" s="20">
        <f>IF(ResourceEffects[[#This Row],[Is Local]]="Yes",1,0)</f>
        <v>1</v>
      </c>
      <c r="W25" s="19">
        <f>IF(ResourceEffects[[#This Row],[Is Installed]]="Yes",1,0)</f>
        <v>0</v>
      </c>
      <c r="X25" s="20">
        <f>IF(ResourceEffects[[#This Row],[Status]]="Locked",1,0)</f>
        <v>0</v>
      </c>
      <c r="Y25" s="20">
        <f>IF(ResourceEffects[[#This Row],[event_type]]=1,0,1)</f>
        <v>0</v>
      </c>
      <c r="Z25" s="20">
        <f>IF(ResourceEffects[[#This Row],[Use Abundancies]]="Yes",1,0)</f>
        <v>0</v>
      </c>
      <c r="AA25" s="20">
        <f>ResourceEffects[[#This Row],[∆]]</f>
        <v>1</v>
      </c>
    </row>
    <row r="26" spans="1:27" ht="14.4" customHeight="1" x14ac:dyDescent="0.3">
      <c r="A26" s="23">
        <v>11</v>
      </c>
      <c r="B26" s="48" t="s">
        <v>18</v>
      </c>
      <c r="C26" s="22" t="s">
        <v>431</v>
      </c>
      <c r="D26" s="17" t="s">
        <v>394</v>
      </c>
      <c r="E26" s="17">
        <v>1</v>
      </c>
      <c r="F26" s="37" t="s">
        <v>387</v>
      </c>
      <c r="G26" s="18" t="s">
        <v>163</v>
      </c>
      <c r="H26" s="17" t="s">
        <v>386</v>
      </c>
      <c r="I26" s="17">
        <f>0</f>
        <v>0</v>
      </c>
      <c r="J26" s="17" t="str">
        <f>"Yes"</f>
        <v>Yes</v>
      </c>
      <c r="K26" s="17" t="str">
        <f>"No"</f>
        <v>No</v>
      </c>
      <c r="L26" s="17">
        <f>INT(ResourceEffects[[#This Row],[Time Factor]]*TimeInterval/60/60/24)</f>
        <v>0</v>
      </c>
      <c r="M26" s="17">
        <f>INT(ResourceEffects[[#This Row],[Time Factor]]*TimeInterval/60/60)-ResourceEffects[[#This Row],[Days]]*24</f>
        <v>0</v>
      </c>
      <c r="N26" s="17">
        <f>INT(ResourceEffects[[#This Row],[Time Factor]]*TimeInterval/60)-ResourceEffects[[#This Row],[Hours]]*60-ResourceEffects[[#This Row],[Days]]*60*24</f>
        <v>0</v>
      </c>
      <c r="O26" s="17">
        <f>ResourceEffects[[#This Row],[Time Factor]]*TimeInterval-ResourceEffects[[#This Row],[Min]]*60-ResourceEffects[[#This Row],[Hours]]*60*60-ResourceEffects[[#This Row],[Days]]*60*60*24</f>
        <v>11</v>
      </c>
      <c r="P26" s="19">
        <f ca="1">INT(RAND()*999999999)</f>
        <v>371182329</v>
      </c>
      <c r="Q26" s="19">
        <f>_xlfn.XLOOKUP(ResourceEffects[[#This Row],[Protocol Name]],ProtocolNamesCol,ProtocolIds,"")</f>
        <v>11000</v>
      </c>
      <c r="R26" s="19">
        <f>ResourceEffects[[#This Row],[Time Factor]]</f>
        <v>11</v>
      </c>
      <c r="S26" s="19">
        <f>ResourceEffects[[#This Row],[Drone ID]]</f>
        <v>0</v>
      </c>
      <c r="T26" s="19">
        <f>_xlfn.XLOOKUP(ResourceEffects[[#This Row],[Resource Name]],ResourceNames,ResourceIds,"")</f>
        <v>1000</v>
      </c>
      <c r="U26" s="19">
        <f>_xlfn.XLOOKUP(ResourceEffects[[#This Row],[Event Type]],EventTypeNames,EventTypeIds,"")</f>
        <v>1</v>
      </c>
      <c r="V26" s="19">
        <f>IF(ResourceEffects[[#This Row],[Is Local]]="Yes",1,0)</f>
        <v>1</v>
      </c>
      <c r="W26" s="19">
        <f>IF(ResourceEffects[[#This Row],[Is Installed]]="Yes",1,0)</f>
        <v>0</v>
      </c>
      <c r="X26" s="19">
        <f>IF(ResourceEffects[[#This Row],[Status]]="Locked",1,0)</f>
        <v>0</v>
      </c>
      <c r="Y26" s="19">
        <f>IF(ResourceEffects[[#This Row],[event_type]]=1,0,1)</f>
        <v>0</v>
      </c>
      <c r="Z26" s="19">
        <f>IF(ResourceEffects[[#This Row],[Use Abundancies]]="Yes",1,0)</f>
        <v>1</v>
      </c>
      <c r="AA26" s="19">
        <f>ResourceEffects[[#This Row],[∆]]</f>
        <v>1</v>
      </c>
    </row>
    <row r="27" spans="1:27" ht="14.4" customHeight="1" x14ac:dyDescent="0.3">
      <c r="A27" s="24">
        <v>0</v>
      </c>
      <c r="B27" s="18" t="s">
        <v>433</v>
      </c>
      <c r="C27" s="22" t="s">
        <v>430</v>
      </c>
      <c r="D27" s="17" t="s">
        <v>395</v>
      </c>
      <c r="E27" s="17">
        <v>1</v>
      </c>
      <c r="F27" s="37" t="s">
        <v>387</v>
      </c>
      <c r="G27" s="18" t="s">
        <v>293</v>
      </c>
      <c r="H27" s="39" t="s">
        <v>429</v>
      </c>
      <c r="I27" s="39">
        <f>0</f>
        <v>0</v>
      </c>
      <c r="J27" s="39" t="str">
        <f>"Yes"</f>
        <v>Yes</v>
      </c>
      <c r="K27" s="39" t="str">
        <f>"No"</f>
        <v>No</v>
      </c>
      <c r="L27" s="39">
        <f>INT(ResourceEffects[[#This Row],[Time Factor]]*TimeInterval/60/60/24)</f>
        <v>0</v>
      </c>
      <c r="M27" s="39">
        <f>INT(ResourceEffects[[#This Row],[Time Factor]]*TimeInterval/60/60)-ResourceEffects[[#This Row],[Days]]*24</f>
        <v>0</v>
      </c>
      <c r="N27" s="39">
        <f>INT(ResourceEffects[[#This Row],[Time Factor]]*TimeInterval/60)-ResourceEffects[[#This Row],[Hours]]*60-ResourceEffects[[#This Row],[Days]]*60*24</f>
        <v>0</v>
      </c>
      <c r="O27" s="39">
        <f>ResourceEffects[[#This Row],[Time Factor]]*TimeInterval-ResourceEffects[[#This Row],[Min]]*60-ResourceEffects[[#This Row],[Hours]]*60*60-ResourceEffects[[#This Row],[Days]]*60*60*24</f>
        <v>0</v>
      </c>
      <c r="P27" s="20">
        <f ca="1">INT(RAND()*999999999)</f>
        <v>602250780</v>
      </c>
      <c r="Q27" s="20">
        <f>_xlfn.XLOOKUP(ResourceEffects[[#This Row],[Protocol Name]],ProtocolNamesCol,ProtocolIds,"")</f>
        <v>11010</v>
      </c>
      <c r="R27" s="20">
        <f>ResourceEffects[[#This Row],[Time Factor]]</f>
        <v>0</v>
      </c>
      <c r="S27" s="20">
        <f>ResourceEffects[[#This Row],[Drone ID]]</f>
        <v>0</v>
      </c>
      <c r="T27" s="20">
        <f>_xlfn.XLOOKUP(ResourceEffects[[#This Row],[Resource Name]],ResourceNames,ResourceIds,"")</f>
        <v>5101</v>
      </c>
      <c r="U27" s="20">
        <f>_xlfn.XLOOKUP(ResourceEffects[[#This Row],[Event Type]],EventTypeNames,EventTypeIds,"")</f>
        <v>2</v>
      </c>
      <c r="V27" s="20">
        <f>IF(ResourceEffects[[#This Row],[Is Local]]="Yes",1,0)</f>
        <v>1</v>
      </c>
      <c r="W27" s="20">
        <f>IF(ResourceEffects[[#This Row],[Is Installed]]="Yes",1,0)</f>
        <v>0</v>
      </c>
      <c r="X27" s="20">
        <f>IF(ResourceEffects[[#This Row],[Status]]="Locked",1,0)</f>
        <v>0</v>
      </c>
      <c r="Y27" s="20">
        <f>IF(ResourceEffects[[#This Row],[event_type]]=1,0,1)</f>
        <v>1</v>
      </c>
      <c r="Z27" s="20">
        <f>IF(ResourceEffects[[#This Row],[Use Abundancies]]="Yes",1,0)</f>
        <v>0</v>
      </c>
      <c r="AA27" s="20">
        <f>ResourceEffects[[#This Row],[∆]]</f>
        <v>1</v>
      </c>
    </row>
    <row r="28" spans="1:27" ht="14.4" customHeight="1" x14ac:dyDescent="0.3">
      <c r="A28" s="24">
        <v>0</v>
      </c>
      <c r="B28" s="18" t="s">
        <v>433</v>
      </c>
      <c r="C28" s="22" t="s">
        <v>430</v>
      </c>
      <c r="D28" s="17" t="s">
        <v>394</v>
      </c>
      <c r="E28" s="17">
        <v>1</v>
      </c>
      <c r="F28" s="37" t="s">
        <v>383</v>
      </c>
      <c r="G28" s="18" t="s">
        <v>293</v>
      </c>
      <c r="H28" s="39" t="str">
        <f>"No"</f>
        <v>No</v>
      </c>
      <c r="I28" s="39">
        <f>0</f>
        <v>0</v>
      </c>
      <c r="J28" s="39" t="str">
        <f>"Yes"</f>
        <v>Yes</v>
      </c>
      <c r="K28" s="39" t="str">
        <f>"No"</f>
        <v>No</v>
      </c>
      <c r="L28" s="39">
        <f>INT(ResourceEffects[[#This Row],[Time Factor]]*TimeInterval/60/60/24)</f>
        <v>0</v>
      </c>
      <c r="M28" s="39">
        <f>INT(ResourceEffects[[#This Row],[Time Factor]]*TimeInterval/60/60)-ResourceEffects[[#This Row],[Days]]*24</f>
        <v>0</v>
      </c>
      <c r="N28" s="39">
        <f>INT(ResourceEffects[[#This Row],[Time Factor]]*TimeInterval/60)-ResourceEffects[[#This Row],[Hours]]*60-ResourceEffects[[#This Row],[Days]]*60*24</f>
        <v>0</v>
      </c>
      <c r="O28" s="39">
        <f>ResourceEffects[[#This Row],[Time Factor]]*TimeInterval-ResourceEffects[[#This Row],[Min]]*60-ResourceEffects[[#This Row],[Hours]]*60*60-ResourceEffects[[#This Row],[Days]]*60*60*24</f>
        <v>0</v>
      </c>
      <c r="P28" s="20">
        <f ca="1">INT(RAND()*999999999)</f>
        <v>436875307</v>
      </c>
      <c r="Q28" s="20">
        <f>_xlfn.XLOOKUP(ResourceEffects[[#This Row],[Protocol Name]],ProtocolNamesCol,ProtocolIds,"")</f>
        <v>11010</v>
      </c>
      <c r="R28" s="20">
        <f>ResourceEffects[[#This Row],[Time Factor]]</f>
        <v>0</v>
      </c>
      <c r="S28" s="20">
        <f>ResourceEffects[[#This Row],[Drone ID]]</f>
        <v>0</v>
      </c>
      <c r="T28" s="20">
        <f>_xlfn.XLOOKUP(ResourceEffects[[#This Row],[Resource Name]],ResourceNames,ResourceIds,"")</f>
        <v>5101</v>
      </c>
      <c r="U28" s="20">
        <f>_xlfn.XLOOKUP(ResourceEffects[[#This Row],[Event Type]],EventTypeNames,EventTypeIds,"")</f>
        <v>1</v>
      </c>
      <c r="V28" s="20">
        <f>IF(ResourceEffects[[#This Row],[Is Local]]="Yes",1,0)</f>
        <v>1</v>
      </c>
      <c r="W28" s="20">
        <f>IF(ResourceEffects[[#This Row],[Is Installed]]="Yes",1,0)</f>
        <v>0</v>
      </c>
      <c r="X28" s="20">
        <f>IF(ResourceEffects[[#This Row],[Status]]="Locked",1,0)</f>
        <v>1</v>
      </c>
      <c r="Y28" s="20">
        <f>IF(ResourceEffects[[#This Row],[event_type]]=1,0,1)</f>
        <v>0</v>
      </c>
      <c r="Z28" s="20">
        <f>IF(ResourceEffects[[#This Row],[Use Abundancies]]="Yes",1,0)</f>
        <v>0</v>
      </c>
      <c r="AA28" s="20">
        <f>ResourceEffects[[#This Row],[∆]]</f>
        <v>1</v>
      </c>
    </row>
    <row r="29" spans="1:27" ht="14.4" customHeight="1" x14ac:dyDescent="0.3">
      <c r="A29" s="24">
        <v>10</v>
      </c>
      <c r="B29" s="18" t="s">
        <v>433</v>
      </c>
      <c r="C29" s="22" t="s">
        <v>432</v>
      </c>
      <c r="D29" s="17" t="s">
        <v>395</v>
      </c>
      <c r="E29" s="17">
        <v>1</v>
      </c>
      <c r="F29" s="37" t="s">
        <v>383</v>
      </c>
      <c r="G29" s="18" t="s">
        <v>293</v>
      </c>
      <c r="H29" s="39" t="str">
        <f>"No"</f>
        <v>No</v>
      </c>
      <c r="I29" s="39">
        <f>0</f>
        <v>0</v>
      </c>
      <c r="J29" s="39" t="str">
        <f>"Yes"</f>
        <v>Yes</v>
      </c>
      <c r="K29" s="39" t="str">
        <f>"No"</f>
        <v>No</v>
      </c>
      <c r="L29" s="39">
        <f>INT(ResourceEffects[[#This Row],[Time Factor]]*TimeInterval/60/60/24)</f>
        <v>0</v>
      </c>
      <c r="M29" s="39">
        <f>INT(ResourceEffects[[#This Row],[Time Factor]]*TimeInterval/60/60)-ResourceEffects[[#This Row],[Days]]*24</f>
        <v>0</v>
      </c>
      <c r="N29" s="39">
        <f>INT(ResourceEffects[[#This Row],[Time Factor]]*TimeInterval/60)-ResourceEffects[[#This Row],[Hours]]*60-ResourceEffects[[#This Row],[Days]]*60*24</f>
        <v>0</v>
      </c>
      <c r="O29" s="39">
        <f>ResourceEffects[[#This Row],[Time Factor]]*TimeInterval-ResourceEffects[[#This Row],[Min]]*60-ResourceEffects[[#This Row],[Hours]]*60*60-ResourceEffects[[#This Row],[Days]]*60*60*24</f>
        <v>10</v>
      </c>
      <c r="P29" s="20">
        <f ca="1">INT(RAND()*999999999)</f>
        <v>214352099</v>
      </c>
      <c r="Q29" s="20">
        <f>_xlfn.XLOOKUP(ResourceEffects[[#This Row],[Protocol Name]],ProtocolNamesCol,ProtocolIds,"")</f>
        <v>11010</v>
      </c>
      <c r="R29" s="20">
        <f>ResourceEffects[[#This Row],[Time Factor]]</f>
        <v>10</v>
      </c>
      <c r="S29" s="20">
        <f>ResourceEffects[[#This Row],[Drone ID]]</f>
        <v>0</v>
      </c>
      <c r="T29" s="20">
        <f>_xlfn.XLOOKUP(ResourceEffects[[#This Row],[Resource Name]],ResourceNames,ResourceIds,"")</f>
        <v>5101</v>
      </c>
      <c r="U29" s="20">
        <f>_xlfn.XLOOKUP(ResourceEffects[[#This Row],[Event Type]],EventTypeNames,EventTypeIds,"")</f>
        <v>2</v>
      </c>
      <c r="V29" s="20">
        <f>IF(ResourceEffects[[#This Row],[Is Local]]="Yes",1,0)</f>
        <v>1</v>
      </c>
      <c r="W29" s="20">
        <f>IF(ResourceEffects[[#This Row],[Is Installed]]="Yes",1,0)</f>
        <v>0</v>
      </c>
      <c r="X29" s="20">
        <f>IF(ResourceEffects[[#This Row],[Status]]="Locked",1,0)</f>
        <v>1</v>
      </c>
      <c r="Y29" s="20">
        <f>IF(ResourceEffects[[#This Row],[event_type]]=1,0,1)</f>
        <v>1</v>
      </c>
      <c r="Z29" s="20">
        <f>IF(ResourceEffects[[#This Row],[Use Abundancies]]="Yes",1,0)</f>
        <v>0</v>
      </c>
      <c r="AA29" s="20">
        <f>ResourceEffects[[#This Row],[∆]]</f>
        <v>1</v>
      </c>
    </row>
    <row r="30" spans="1:27" ht="14.4" customHeight="1" x14ac:dyDescent="0.3">
      <c r="A30" s="24">
        <v>10</v>
      </c>
      <c r="B30" s="18" t="s">
        <v>433</v>
      </c>
      <c r="C30" s="22" t="s">
        <v>432</v>
      </c>
      <c r="D30" s="17" t="s">
        <v>394</v>
      </c>
      <c r="E30" s="17">
        <v>1</v>
      </c>
      <c r="F30" s="37" t="s">
        <v>387</v>
      </c>
      <c r="G30" s="18" t="s">
        <v>293</v>
      </c>
      <c r="H30" s="39" t="s">
        <v>429</v>
      </c>
      <c r="I30" s="39">
        <f>0</f>
        <v>0</v>
      </c>
      <c r="J30" s="39" t="str">
        <f>"Yes"</f>
        <v>Yes</v>
      </c>
      <c r="K30" s="39" t="str">
        <f>"No"</f>
        <v>No</v>
      </c>
      <c r="L30" s="39">
        <f>INT(ResourceEffects[[#This Row],[Time Factor]]*TimeInterval/60/60/24)</f>
        <v>0</v>
      </c>
      <c r="M30" s="39">
        <f>INT(ResourceEffects[[#This Row],[Time Factor]]*TimeInterval/60/60)-ResourceEffects[[#This Row],[Days]]*24</f>
        <v>0</v>
      </c>
      <c r="N30" s="39">
        <f>INT(ResourceEffects[[#This Row],[Time Factor]]*TimeInterval/60)-ResourceEffects[[#This Row],[Hours]]*60-ResourceEffects[[#This Row],[Days]]*60*24</f>
        <v>0</v>
      </c>
      <c r="O30" s="39">
        <f>ResourceEffects[[#This Row],[Time Factor]]*TimeInterval-ResourceEffects[[#This Row],[Min]]*60-ResourceEffects[[#This Row],[Hours]]*60*60-ResourceEffects[[#This Row],[Days]]*60*60*24</f>
        <v>10</v>
      </c>
      <c r="P30" s="20">
        <f ca="1">INT(RAND()*999999999)</f>
        <v>477673626</v>
      </c>
      <c r="Q30" s="20">
        <f>_xlfn.XLOOKUP(ResourceEffects[[#This Row],[Protocol Name]],ProtocolNamesCol,ProtocolIds,"")</f>
        <v>11010</v>
      </c>
      <c r="R30" s="20">
        <f>ResourceEffects[[#This Row],[Time Factor]]</f>
        <v>10</v>
      </c>
      <c r="S30" s="20">
        <f>ResourceEffects[[#This Row],[Drone ID]]</f>
        <v>0</v>
      </c>
      <c r="T30" s="20">
        <f>_xlfn.XLOOKUP(ResourceEffects[[#This Row],[Resource Name]],ResourceNames,ResourceIds,"")</f>
        <v>5101</v>
      </c>
      <c r="U30" s="20">
        <f>_xlfn.XLOOKUP(ResourceEffects[[#This Row],[Event Type]],EventTypeNames,EventTypeIds,"")</f>
        <v>1</v>
      </c>
      <c r="V30" s="20">
        <f>IF(ResourceEffects[[#This Row],[Is Local]]="Yes",1,0)</f>
        <v>1</v>
      </c>
      <c r="W30" s="20">
        <f>IF(ResourceEffects[[#This Row],[Is Installed]]="Yes",1,0)</f>
        <v>0</v>
      </c>
      <c r="X30" s="20">
        <f>IF(ResourceEffects[[#This Row],[Status]]="Locked",1,0)</f>
        <v>0</v>
      </c>
      <c r="Y30" s="20">
        <f>IF(ResourceEffects[[#This Row],[event_type]]=1,0,1)</f>
        <v>0</v>
      </c>
      <c r="Z30" s="20">
        <f>IF(ResourceEffects[[#This Row],[Use Abundancies]]="Yes",1,0)</f>
        <v>0</v>
      </c>
      <c r="AA30" s="20">
        <f>ResourceEffects[[#This Row],[∆]]</f>
        <v>1</v>
      </c>
    </row>
    <row r="31" spans="1:27" ht="14.4" customHeight="1" x14ac:dyDescent="0.3">
      <c r="A31" s="23">
        <v>11</v>
      </c>
      <c r="B31" s="48" t="s">
        <v>433</v>
      </c>
      <c r="C31" s="22" t="s">
        <v>431</v>
      </c>
      <c r="D31" s="17" t="s">
        <v>394</v>
      </c>
      <c r="E31" s="17">
        <v>1</v>
      </c>
      <c r="F31" s="37" t="s">
        <v>387</v>
      </c>
      <c r="G31" s="18" t="s">
        <v>165</v>
      </c>
      <c r="H31" s="39" t="s">
        <v>386</v>
      </c>
      <c r="I31" s="39">
        <f>0</f>
        <v>0</v>
      </c>
      <c r="J31" s="39" t="str">
        <f>"Yes"</f>
        <v>Yes</v>
      </c>
      <c r="K31" s="39" t="str">
        <f>"No"</f>
        <v>No</v>
      </c>
      <c r="L31" s="39">
        <f>INT(ResourceEffects[[#This Row],[Time Factor]]*TimeInterval/60/60/24)</f>
        <v>0</v>
      </c>
      <c r="M31" s="39">
        <f>INT(ResourceEffects[[#This Row],[Time Factor]]*TimeInterval/60/60)-ResourceEffects[[#This Row],[Days]]*24</f>
        <v>0</v>
      </c>
      <c r="N31" s="39">
        <f>INT(ResourceEffects[[#This Row],[Time Factor]]*TimeInterval/60)-ResourceEffects[[#This Row],[Hours]]*60-ResourceEffects[[#This Row],[Days]]*60*24</f>
        <v>0</v>
      </c>
      <c r="O31" s="39">
        <f>ResourceEffects[[#This Row],[Time Factor]]*TimeInterval-ResourceEffects[[#This Row],[Min]]*60-ResourceEffects[[#This Row],[Hours]]*60*60-ResourceEffects[[#This Row],[Days]]*60*60*24</f>
        <v>11</v>
      </c>
      <c r="P31" s="20">
        <f ca="1">INT(RAND()*999999999)</f>
        <v>879447934</v>
      </c>
      <c r="Q31" s="20">
        <f>_xlfn.XLOOKUP(ResourceEffects[[#This Row],[Protocol Name]],ProtocolNamesCol,ProtocolIds,"")</f>
        <v>11010</v>
      </c>
      <c r="R31" s="20">
        <f>ResourceEffects[[#This Row],[Time Factor]]</f>
        <v>11</v>
      </c>
      <c r="S31" s="20">
        <f>ResourceEffects[[#This Row],[Drone ID]]</f>
        <v>0</v>
      </c>
      <c r="T31" s="20">
        <f>_xlfn.XLOOKUP(ResourceEffects[[#This Row],[Resource Name]],ResourceNames,ResourceIds,"")</f>
        <v>1010</v>
      </c>
      <c r="U31" s="20">
        <f>_xlfn.XLOOKUP(ResourceEffects[[#This Row],[Event Type]],EventTypeNames,EventTypeIds,"")</f>
        <v>1</v>
      </c>
      <c r="V31" s="20">
        <f>IF(ResourceEffects[[#This Row],[Is Local]]="Yes",1,0)</f>
        <v>1</v>
      </c>
      <c r="W31" s="20">
        <f>IF(ResourceEffects[[#This Row],[Is Installed]]="Yes",1,0)</f>
        <v>0</v>
      </c>
      <c r="X31" s="20">
        <f>IF(ResourceEffects[[#This Row],[Status]]="Locked",1,0)</f>
        <v>0</v>
      </c>
      <c r="Y31" s="20">
        <f>IF(ResourceEffects[[#This Row],[event_type]]=1,0,1)</f>
        <v>0</v>
      </c>
      <c r="Z31" s="20">
        <f>IF(ResourceEffects[[#This Row],[Use Abundancies]]="Yes",1,0)</f>
        <v>1</v>
      </c>
      <c r="AA31" s="20">
        <f>ResourceEffects[[#This Row],[∆]]</f>
        <v>1</v>
      </c>
    </row>
    <row r="32" spans="1:27" ht="14.4" customHeight="1" x14ac:dyDescent="0.3">
      <c r="A32" s="24">
        <v>0</v>
      </c>
      <c r="B32" s="18" t="s">
        <v>20</v>
      </c>
      <c r="C32" s="22" t="s">
        <v>430</v>
      </c>
      <c r="D32" s="17" t="s">
        <v>395</v>
      </c>
      <c r="E32" s="17">
        <v>1</v>
      </c>
      <c r="F32" s="37" t="s">
        <v>387</v>
      </c>
      <c r="G32" s="18" t="s">
        <v>293</v>
      </c>
      <c r="H32" s="39" t="s">
        <v>429</v>
      </c>
      <c r="I32" s="39">
        <f>0</f>
        <v>0</v>
      </c>
      <c r="J32" s="39" t="str">
        <f>"Yes"</f>
        <v>Yes</v>
      </c>
      <c r="K32" s="39" t="str">
        <f>"No"</f>
        <v>No</v>
      </c>
      <c r="L32" s="39">
        <f>INT(ResourceEffects[[#This Row],[Time Factor]]*TimeInterval/60/60/24)</f>
        <v>0</v>
      </c>
      <c r="M32" s="39">
        <f>INT(ResourceEffects[[#This Row],[Time Factor]]*TimeInterval/60/60)-ResourceEffects[[#This Row],[Days]]*24</f>
        <v>0</v>
      </c>
      <c r="N32" s="39">
        <f>INT(ResourceEffects[[#This Row],[Time Factor]]*TimeInterval/60)-ResourceEffects[[#This Row],[Hours]]*60-ResourceEffects[[#This Row],[Days]]*60*24</f>
        <v>0</v>
      </c>
      <c r="O32" s="39">
        <f>ResourceEffects[[#This Row],[Time Factor]]*TimeInterval-ResourceEffects[[#This Row],[Min]]*60-ResourceEffects[[#This Row],[Hours]]*60*60-ResourceEffects[[#This Row],[Days]]*60*60*24</f>
        <v>0</v>
      </c>
      <c r="P32" s="20">
        <f ca="1">INT(RAND()*999999999)</f>
        <v>196465082</v>
      </c>
      <c r="Q32" s="20">
        <f>_xlfn.XLOOKUP(ResourceEffects[[#This Row],[Protocol Name]],ProtocolNamesCol,ProtocolIds,"")</f>
        <v>11020</v>
      </c>
      <c r="R32" s="20">
        <f>ResourceEffects[[#This Row],[Time Factor]]</f>
        <v>0</v>
      </c>
      <c r="S32" s="20">
        <f>ResourceEffects[[#This Row],[Drone ID]]</f>
        <v>0</v>
      </c>
      <c r="T32" s="20">
        <f>_xlfn.XLOOKUP(ResourceEffects[[#This Row],[Resource Name]],ResourceNames,ResourceIds,"")</f>
        <v>5101</v>
      </c>
      <c r="U32" s="20">
        <f>_xlfn.XLOOKUP(ResourceEffects[[#This Row],[Event Type]],EventTypeNames,EventTypeIds,"")</f>
        <v>2</v>
      </c>
      <c r="V32" s="20">
        <f>IF(ResourceEffects[[#This Row],[Is Local]]="Yes",1,0)</f>
        <v>1</v>
      </c>
      <c r="W32" s="20">
        <f>IF(ResourceEffects[[#This Row],[Is Installed]]="Yes",1,0)</f>
        <v>0</v>
      </c>
      <c r="X32" s="20">
        <f>IF(ResourceEffects[[#This Row],[Status]]="Locked",1,0)</f>
        <v>0</v>
      </c>
      <c r="Y32" s="20">
        <f>IF(ResourceEffects[[#This Row],[event_type]]=1,0,1)</f>
        <v>1</v>
      </c>
      <c r="Z32" s="20">
        <f>IF(ResourceEffects[[#This Row],[Use Abundancies]]="Yes",1,0)</f>
        <v>0</v>
      </c>
      <c r="AA32" s="20">
        <f>ResourceEffects[[#This Row],[∆]]</f>
        <v>1</v>
      </c>
    </row>
    <row r="33" spans="1:27" ht="14.4" customHeight="1" x14ac:dyDescent="0.3">
      <c r="A33" s="24">
        <v>0</v>
      </c>
      <c r="B33" s="18" t="s">
        <v>20</v>
      </c>
      <c r="C33" s="22" t="s">
        <v>430</v>
      </c>
      <c r="D33" s="17" t="s">
        <v>394</v>
      </c>
      <c r="E33" s="17">
        <v>1</v>
      </c>
      <c r="F33" s="37" t="s">
        <v>383</v>
      </c>
      <c r="G33" s="18" t="s">
        <v>293</v>
      </c>
      <c r="H33" s="39" t="str">
        <f>"No"</f>
        <v>No</v>
      </c>
      <c r="I33" s="39">
        <f>0</f>
        <v>0</v>
      </c>
      <c r="J33" s="39" t="str">
        <f>"Yes"</f>
        <v>Yes</v>
      </c>
      <c r="K33" s="39" t="str">
        <f>"No"</f>
        <v>No</v>
      </c>
      <c r="L33" s="39">
        <f>INT(ResourceEffects[[#This Row],[Time Factor]]*TimeInterval/60/60/24)</f>
        <v>0</v>
      </c>
      <c r="M33" s="39">
        <f>INT(ResourceEffects[[#This Row],[Time Factor]]*TimeInterval/60/60)-ResourceEffects[[#This Row],[Days]]*24</f>
        <v>0</v>
      </c>
      <c r="N33" s="39">
        <f>INT(ResourceEffects[[#This Row],[Time Factor]]*TimeInterval/60)-ResourceEffects[[#This Row],[Hours]]*60-ResourceEffects[[#This Row],[Days]]*60*24</f>
        <v>0</v>
      </c>
      <c r="O33" s="39">
        <f>ResourceEffects[[#This Row],[Time Factor]]*TimeInterval-ResourceEffects[[#This Row],[Min]]*60-ResourceEffects[[#This Row],[Hours]]*60*60-ResourceEffects[[#This Row],[Days]]*60*60*24</f>
        <v>0</v>
      </c>
      <c r="P33" s="20">
        <f ca="1">INT(RAND()*999999999)</f>
        <v>511695795</v>
      </c>
      <c r="Q33" s="20">
        <f>_xlfn.XLOOKUP(ResourceEffects[[#This Row],[Protocol Name]],ProtocolNamesCol,ProtocolIds,"")</f>
        <v>11020</v>
      </c>
      <c r="R33" s="20">
        <f>ResourceEffects[[#This Row],[Time Factor]]</f>
        <v>0</v>
      </c>
      <c r="S33" s="20">
        <f>ResourceEffects[[#This Row],[Drone ID]]</f>
        <v>0</v>
      </c>
      <c r="T33" s="20">
        <f>_xlfn.XLOOKUP(ResourceEffects[[#This Row],[Resource Name]],ResourceNames,ResourceIds,"")</f>
        <v>5101</v>
      </c>
      <c r="U33" s="20">
        <f>_xlfn.XLOOKUP(ResourceEffects[[#This Row],[Event Type]],EventTypeNames,EventTypeIds,"")</f>
        <v>1</v>
      </c>
      <c r="V33" s="20">
        <f>IF(ResourceEffects[[#This Row],[Is Local]]="Yes",1,0)</f>
        <v>1</v>
      </c>
      <c r="W33" s="20">
        <f>IF(ResourceEffects[[#This Row],[Is Installed]]="Yes",1,0)</f>
        <v>0</v>
      </c>
      <c r="X33" s="20">
        <f>IF(ResourceEffects[[#This Row],[Status]]="Locked",1,0)</f>
        <v>1</v>
      </c>
      <c r="Y33" s="20">
        <f>IF(ResourceEffects[[#This Row],[event_type]]=1,0,1)</f>
        <v>0</v>
      </c>
      <c r="Z33" s="20">
        <f>IF(ResourceEffects[[#This Row],[Use Abundancies]]="Yes",1,0)</f>
        <v>0</v>
      </c>
      <c r="AA33" s="20">
        <f>ResourceEffects[[#This Row],[∆]]</f>
        <v>1</v>
      </c>
    </row>
    <row r="34" spans="1:27" ht="14.4" customHeight="1" x14ac:dyDescent="0.3">
      <c r="A34" s="24">
        <v>10</v>
      </c>
      <c r="B34" s="18" t="s">
        <v>20</v>
      </c>
      <c r="C34" s="22" t="s">
        <v>432</v>
      </c>
      <c r="D34" s="17" t="s">
        <v>395</v>
      </c>
      <c r="E34" s="17">
        <v>1</v>
      </c>
      <c r="F34" s="37" t="s">
        <v>383</v>
      </c>
      <c r="G34" s="18" t="s">
        <v>293</v>
      </c>
      <c r="H34" s="39" t="str">
        <f>"No"</f>
        <v>No</v>
      </c>
      <c r="I34" s="39">
        <f>0</f>
        <v>0</v>
      </c>
      <c r="J34" s="39" t="str">
        <f>"Yes"</f>
        <v>Yes</v>
      </c>
      <c r="K34" s="39" t="str">
        <f>"No"</f>
        <v>No</v>
      </c>
      <c r="L34" s="39">
        <f>INT(ResourceEffects[[#This Row],[Time Factor]]*TimeInterval/60/60/24)</f>
        <v>0</v>
      </c>
      <c r="M34" s="39">
        <f>INT(ResourceEffects[[#This Row],[Time Factor]]*TimeInterval/60/60)-ResourceEffects[[#This Row],[Days]]*24</f>
        <v>0</v>
      </c>
      <c r="N34" s="39">
        <f>INT(ResourceEffects[[#This Row],[Time Factor]]*TimeInterval/60)-ResourceEffects[[#This Row],[Hours]]*60-ResourceEffects[[#This Row],[Days]]*60*24</f>
        <v>0</v>
      </c>
      <c r="O34" s="39">
        <f>ResourceEffects[[#This Row],[Time Factor]]*TimeInterval-ResourceEffects[[#This Row],[Min]]*60-ResourceEffects[[#This Row],[Hours]]*60*60-ResourceEffects[[#This Row],[Days]]*60*60*24</f>
        <v>10</v>
      </c>
      <c r="P34" s="20">
        <f ca="1">INT(RAND()*999999999)</f>
        <v>509605237</v>
      </c>
      <c r="Q34" s="20">
        <f>_xlfn.XLOOKUP(ResourceEffects[[#This Row],[Protocol Name]],ProtocolNamesCol,ProtocolIds,"")</f>
        <v>11020</v>
      </c>
      <c r="R34" s="20">
        <f>ResourceEffects[[#This Row],[Time Factor]]</f>
        <v>10</v>
      </c>
      <c r="S34" s="20">
        <f>ResourceEffects[[#This Row],[Drone ID]]</f>
        <v>0</v>
      </c>
      <c r="T34" s="20">
        <f>_xlfn.XLOOKUP(ResourceEffects[[#This Row],[Resource Name]],ResourceNames,ResourceIds,"")</f>
        <v>5101</v>
      </c>
      <c r="U34" s="20">
        <f>_xlfn.XLOOKUP(ResourceEffects[[#This Row],[Event Type]],EventTypeNames,EventTypeIds,"")</f>
        <v>2</v>
      </c>
      <c r="V34" s="20">
        <f>IF(ResourceEffects[[#This Row],[Is Local]]="Yes",1,0)</f>
        <v>1</v>
      </c>
      <c r="W34" s="20">
        <f>IF(ResourceEffects[[#This Row],[Is Installed]]="Yes",1,0)</f>
        <v>0</v>
      </c>
      <c r="X34" s="20">
        <f>IF(ResourceEffects[[#This Row],[Status]]="Locked",1,0)</f>
        <v>1</v>
      </c>
      <c r="Y34" s="20">
        <f>IF(ResourceEffects[[#This Row],[event_type]]=1,0,1)</f>
        <v>1</v>
      </c>
      <c r="Z34" s="20">
        <f>IF(ResourceEffects[[#This Row],[Use Abundancies]]="Yes",1,0)</f>
        <v>0</v>
      </c>
      <c r="AA34" s="20">
        <f>ResourceEffects[[#This Row],[∆]]</f>
        <v>1</v>
      </c>
    </row>
    <row r="35" spans="1:27" ht="14.4" customHeight="1" x14ac:dyDescent="0.3">
      <c r="A35" s="24">
        <v>10</v>
      </c>
      <c r="B35" s="18" t="s">
        <v>20</v>
      </c>
      <c r="C35" s="22" t="s">
        <v>432</v>
      </c>
      <c r="D35" s="17" t="s">
        <v>394</v>
      </c>
      <c r="E35" s="17">
        <v>1</v>
      </c>
      <c r="F35" s="37" t="s">
        <v>387</v>
      </c>
      <c r="G35" s="18" t="s">
        <v>293</v>
      </c>
      <c r="H35" s="39" t="s">
        <v>429</v>
      </c>
      <c r="I35" s="39">
        <f>0</f>
        <v>0</v>
      </c>
      <c r="J35" s="39" t="str">
        <f>"Yes"</f>
        <v>Yes</v>
      </c>
      <c r="K35" s="39" t="str">
        <f>"No"</f>
        <v>No</v>
      </c>
      <c r="L35" s="39">
        <f>INT(ResourceEffects[[#This Row],[Time Factor]]*TimeInterval/60/60/24)</f>
        <v>0</v>
      </c>
      <c r="M35" s="39">
        <f>INT(ResourceEffects[[#This Row],[Time Factor]]*TimeInterval/60/60)-ResourceEffects[[#This Row],[Days]]*24</f>
        <v>0</v>
      </c>
      <c r="N35" s="39">
        <f>INT(ResourceEffects[[#This Row],[Time Factor]]*TimeInterval/60)-ResourceEffects[[#This Row],[Hours]]*60-ResourceEffects[[#This Row],[Days]]*60*24</f>
        <v>0</v>
      </c>
      <c r="O35" s="39">
        <f>ResourceEffects[[#This Row],[Time Factor]]*TimeInterval-ResourceEffects[[#This Row],[Min]]*60-ResourceEffects[[#This Row],[Hours]]*60*60-ResourceEffects[[#This Row],[Days]]*60*60*24</f>
        <v>10</v>
      </c>
      <c r="P35" s="20">
        <f ca="1">INT(RAND()*999999999)</f>
        <v>893428109</v>
      </c>
      <c r="Q35" s="20">
        <f>_xlfn.XLOOKUP(ResourceEffects[[#This Row],[Protocol Name]],ProtocolNamesCol,ProtocolIds,"")</f>
        <v>11020</v>
      </c>
      <c r="R35" s="20">
        <f>ResourceEffects[[#This Row],[Time Factor]]</f>
        <v>10</v>
      </c>
      <c r="S35" s="20">
        <f>ResourceEffects[[#This Row],[Drone ID]]</f>
        <v>0</v>
      </c>
      <c r="T35" s="20">
        <f>_xlfn.XLOOKUP(ResourceEffects[[#This Row],[Resource Name]],ResourceNames,ResourceIds,"")</f>
        <v>5101</v>
      </c>
      <c r="U35" s="20">
        <f>_xlfn.XLOOKUP(ResourceEffects[[#This Row],[Event Type]],EventTypeNames,EventTypeIds,"")</f>
        <v>1</v>
      </c>
      <c r="V35" s="20">
        <f>IF(ResourceEffects[[#This Row],[Is Local]]="Yes",1,0)</f>
        <v>1</v>
      </c>
      <c r="W35" s="20">
        <f>IF(ResourceEffects[[#This Row],[Is Installed]]="Yes",1,0)</f>
        <v>0</v>
      </c>
      <c r="X35" s="20">
        <f>IF(ResourceEffects[[#This Row],[Status]]="Locked",1,0)</f>
        <v>0</v>
      </c>
      <c r="Y35" s="20">
        <f>IF(ResourceEffects[[#This Row],[event_type]]=1,0,1)</f>
        <v>0</v>
      </c>
      <c r="Z35" s="20">
        <f>IF(ResourceEffects[[#This Row],[Use Abundancies]]="Yes",1,0)</f>
        <v>0</v>
      </c>
      <c r="AA35" s="20">
        <f>ResourceEffects[[#This Row],[∆]]</f>
        <v>1</v>
      </c>
    </row>
    <row r="36" spans="1:27" ht="14.4" customHeight="1" x14ac:dyDescent="0.3">
      <c r="A36" s="23">
        <v>11</v>
      </c>
      <c r="B36" s="48" t="s">
        <v>20</v>
      </c>
      <c r="C36" s="22" t="s">
        <v>431</v>
      </c>
      <c r="D36" s="17" t="s">
        <v>394</v>
      </c>
      <c r="E36" s="17">
        <v>1</v>
      </c>
      <c r="F36" s="37" t="s">
        <v>387</v>
      </c>
      <c r="G36" s="18" t="s">
        <v>166</v>
      </c>
      <c r="H36" s="39" t="s">
        <v>386</v>
      </c>
      <c r="I36" s="39">
        <f>0</f>
        <v>0</v>
      </c>
      <c r="J36" s="39" t="str">
        <f>"Yes"</f>
        <v>Yes</v>
      </c>
      <c r="K36" s="39" t="str">
        <f>"No"</f>
        <v>No</v>
      </c>
      <c r="L36" s="39">
        <f>INT(ResourceEffects[[#This Row],[Time Factor]]*TimeInterval/60/60/24)</f>
        <v>0</v>
      </c>
      <c r="M36" s="39">
        <f>INT(ResourceEffects[[#This Row],[Time Factor]]*TimeInterval/60/60)-ResourceEffects[[#This Row],[Days]]*24</f>
        <v>0</v>
      </c>
      <c r="N36" s="39">
        <f>INT(ResourceEffects[[#This Row],[Time Factor]]*TimeInterval/60)-ResourceEffects[[#This Row],[Hours]]*60-ResourceEffects[[#This Row],[Days]]*60*24</f>
        <v>0</v>
      </c>
      <c r="O36" s="39">
        <f>ResourceEffects[[#This Row],[Time Factor]]*TimeInterval-ResourceEffects[[#This Row],[Min]]*60-ResourceEffects[[#This Row],[Hours]]*60*60-ResourceEffects[[#This Row],[Days]]*60*60*24</f>
        <v>11</v>
      </c>
      <c r="P36" s="20">
        <f ca="1">INT(RAND()*999999999)</f>
        <v>237010488</v>
      </c>
      <c r="Q36" s="20">
        <f>_xlfn.XLOOKUP(ResourceEffects[[#This Row],[Protocol Name]],ProtocolNamesCol,ProtocolIds,"")</f>
        <v>11020</v>
      </c>
      <c r="R36" s="20">
        <f>ResourceEffects[[#This Row],[Time Factor]]</f>
        <v>11</v>
      </c>
      <c r="S36" s="20">
        <f>ResourceEffects[[#This Row],[Drone ID]]</f>
        <v>0</v>
      </c>
      <c r="T36" s="20">
        <f>_xlfn.XLOOKUP(ResourceEffects[[#This Row],[Resource Name]],ResourceNames,ResourceIds,"")</f>
        <v>1020</v>
      </c>
      <c r="U36" s="20">
        <f>_xlfn.XLOOKUP(ResourceEffects[[#This Row],[Event Type]],EventTypeNames,EventTypeIds,"")</f>
        <v>1</v>
      </c>
      <c r="V36" s="20">
        <f>IF(ResourceEffects[[#This Row],[Is Local]]="Yes",1,0)</f>
        <v>1</v>
      </c>
      <c r="W36" s="20">
        <f>IF(ResourceEffects[[#This Row],[Is Installed]]="Yes",1,0)</f>
        <v>0</v>
      </c>
      <c r="X36" s="20">
        <f>IF(ResourceEffects[[#This Row],[Status]]="Locked",1,0)</f>
        <v>0</v>
      </c>
      <c r="Y36" s="20">
        <f>IF(ResourceEffects[[#This Row],[event_type]]=1,0,1)</f>
        <v>0</v>
      </c>
      <c r="Z36" s="20">
        <f>IF(ResourceEffects[[#This Row],[Use Abundancies]]="Yes",1,0)</f>
        <v>1</v>
      </c>
      <c r="AA36" s="20">
        <f>ResourceEffects[[#This Row],[∆]]</f>
        <v>1</v>
      </c>
    </row>
    <row r="37" spans="1:27" ht="14.4" customHeight="1" x14ac:dyDescent="0.3">
      <c r="A37" s="24">
        <v>0</v>
      </c>
      <c r="B37" s="18" t="s">
        <v>21</v>
      </c>
      <c r="C37" s="22" t="s">
        <v>430</v>
      </c>
      <c r="D37" s="17" t="s">
        <v>395</v>
      </c>
      <c r="E37" s="17">
        <v>1</v>
      </c>
      <c r="F37" s="37" t="s">
        <v>387</v>
      </c>
      <c r="G37" s="18" t="s">
        <v>293</v>
      </c>
      <c r="H37" s="39" t="s">
        <v>429</v>
      </c>
      <c r="I37" s="39">
        <f>0</f>
        <v>0</v>
      </c>
      <c r="J37" s="39" t="str">
        <f>"Yes"</f>
        <v>Yes</v>
      </c>
      <c r="K37" s="39" t="str">
        <f>"No"</f>
        <v>No</v>
      </c>
      <c r="L37" s="39">
        <f>INT(ResourceEffects[[#This Row],[Time Factor]]*TimeInterval/60/60/24)</f>
        <v>0</v>
      </c>
      <c r="M37" s="39">
        <f>INT(ResourceEffects[[#This Row],[Time Factor]]*TimeInterval/60/60)-ResourceEffects[[#This Row],[Days]]*24</f>
        <v>0</v>
      </c>
      <c r="N37" s="39">
        <f>INT(ResourceEffects[[#This Row],[Time Factor]]*TimeInterval/60)-ResourceEffects[[#This Row],[Hours]]*60-ResourceEffects[[#This Row],[Days]]*60*24</f>
        <v>0</v>
      </c>
      <c r="O37" s="39">
        <f>ResourceEffects[[#This Row],[Time Factor]]*TimeInterval-ResourceEffects[[#This Row],[Min]]*60-ResourceEffects[[#This Row],[Hours]]*60*60-ResourceEffects[[#This Row],[Days]]*60*60*24</f>
        <v>0</v>
      </c>
      <c r="P37" s="20">
        <f ca="1">INT(RAND()*999999999)</f>
        <v>928827878</v>
      </c>
      <c r="Q37" s="20">
        <f>_xlfn.XLOOKUP(ResourceEffects[[#This Row],[Protocol Name]],ProtocolNamesCol,ProtocolIds,"")</f>
        <v>11030</v>
      </c>
      <c r="R37" s="20">
        <f>ResourceEffects[[#This Row],[Time Factor]]</f>
        <v>0</v>
      </c>
      <c r="S37" s="20">
        <f>ResourceEffects[[#This Row],[Drone ID]]</f>
        <v>0</v>
      </c>
      <c r="T37" s="20">
        <f>_xlfn.XLOOKUP(ResourceEffects[[#This Row],[Resource Name]],ResourceNames,ResourceIds,"")</f>
        <v>5101</v>
      </c>
      <c r="U37" s="20">
        <f>_xlfn.XLOOKUP(ResourceEffects[[#This Row],[Event Type]],EventTypeNames,EventTypeIds,"")</f>
        <v>2</v>
      </c>
      <c r="V37" s="20">
        <f>IF(ResourceEffects[[#This Row],[Is Local]]="Yes",1,0)</f>
        <v>1</v>
      </c>
      <c r="W37" s="20">
        <f>IF(ResourceEffects[[#This Row],[Is Installed]]="Yes",1,0)</f>
        <v>0</v>
      </c>
      <c r="X37" s="20">
        <f>IF(ResourceEffects[[#This Row],[Status]]="Locked",1,0)</f>
        <v>0</v>
      </c>
      <c r="Y37" s="20">
        <f>IF(ResourceEffects[[#This Row],[event_type]]=1,0,1)</f>
        <v>1</v>
      </c>
      <c r="Z37" s="20">
        <f>IF(ResourceEffects[[#This Row],[Use Abundancies]]="Yes",1,0)</f>
        <v>0</v>
      </c>
      <c r="AA37" s="20">
        <f>ResourceEffects[[#This Row],[∆]]</f>
        <v>1</v>
      </c>
    </row>
    <row r="38" spans="1:27" ht="14.4" customHeight="1" x14ac:dyDescent="0.3">
      <c r="A38" s="24">
        <v>0</v>
      </c>
      <c r="B38" s="18" t="s">
        <v>21</v>
      </c>
      <c r="C38" s="22" t="s">
        <v>430</v>
      </c>
      <c r="D38" s="17" t="s">
        <v>394</v>
      </c>
      <c r="E38" s="17">
        <v>1</v>
      </c>
      <c r="F38" s="37" t="s">
        <v>383</v>
      </c>
      <c r="G38" s="18" t="s">
        <v>293</v>
      </c>
      <c r="H38" s="39" t="str">
        <f>"No"</f>
        <v>No</v>
      </c>
      <c r="I38" s="39">
        <f>0</f>
        <v>0</v>
      </c>
      <c r="J38" s="39" t="str">
        <f>"Yes"</f>
        <v>Yes</v>
      </c>
      <c r="K38" s="39" t="str">
        <f>"No"</f>
        <v>No</v>
      </c>
      <c r="L38" s="39">
        <f>INT(ResourceEffects[[#This Row],[Time Factor]]*TimeInterval/60/60/24)</f>
        <v>0</v>
      </c>
      <c r="M38" s="39">
        <f>INT(ResourceEffects[[#This Row],[Time Factor]]*TimeInterval/60/60)-ResourceEffects[[#This Row],[Days]]*24</f>
        <v>0</v>
      </c>
      <c r="N38" s="39">
        <f>INT(ResourceEffects[[#This Row],[Time Factor]]*TimeInterval/60)-ResourceEffects[[#This Row],[Hours]]*60-ResourceEffects[[#This Row],[Days]]*60*24</f>
        <v>0</v>
      </c>
      <c r="O38" s="39">
        <f>ResourceEffects[[#This Row],[Time Factor]]*TimeInterval-ResourceEffects[[#This Row],[Min]]*60-ResourceEffects[[#This Row],[Hours]]*60*60-ResourceEffects[[#This Row],[Days]]*60*60*24</f>
        <v>0</v>
      </c>
      <c r="P38" s="20">
        <f ca="1">INT(RAND()*999999999)</f>
        <v>657424878</v>
      </c>
      <c r="Q38" s="20">
        <f>_xlfn.XLOOKUP(ResourceEffects[[#This Row],[Protocol Name]],ProtocolNamesCol,ProtocolIds,"")</f>
        <v>11030</v>
      </c>
      <c r="R38" s="20">
        <f>ResourceEffects[[#This Row],[Time Factor]]</f>
        <v>0</v>
      </c>
      <c r="S38" s="20">
        <f>ResourceEffects[[#This Row],[Drone ID]]</f>
        <v>0</v>
      </c>
      <c r="T38" s="20">
        <f>_xlfn.XLOOKUP(ResourceEffects[[#This Row],[Resource Name]],ResourceNames,ResourceIds,"")</f>
        <v>5101</v>
      </c>
      <c r="U38" s="20">
        <f>_xlfn.XLOOKUP(ResourceEffects[[#This Row],[Event Type]],EventTypeNames,EventTypeIds,"")</f>
        <v>1</v>
      </c>
      <c r="V38" s="20">
        <f>IF(ResourceEffects[[#This Row],[Is Local]]="Yes",1,0)</f>
        <v>1</v>
      </c>
      <c r="W38" s="20">
        <f>IF(ResourceEffects[[#This Row],[Is Installed]]="Yes",1,0)</f>
        <v>0</v>
      </c>
      <c r="X38" s="20">
        <f>IF(ResourceEffects[[#This Row],[Status]]="Locked",1,0)</f>
        <v>1</v>
      </c>
      <c r="Y38" s="20">
        <f>IF(ResourceEffects[[#This Row],[event_type]]=1,0,1)</f>
        <v>0</v>
      </c>
      <c r="Z38" s="20">
        <f>IF(ResourceEffects[[#This Row],[Use Abundancies]]="Yes",1,0)</f>
        <v>0</v>
      </c>
      <c r="AA38" s="20">
        <f>ResourceEffects[[#This Row],[∆]]</f>
        <v>1</v>
      </c>
    </row>
    <row r="39" spans="1:27" ht="14.4" customHeight="1" x14ac:dyDescent="0.3">
      <c r="A39" s="24">
        <v>10</v>
      </c>
      <c r="B39" s="18" t="s">
        <v>21</v>
      </c>
      <c r="C39" s="22" t="s">
        <v>432</v>
      </c>
      <c r="D39" s="17" t="s">
        <v>395</v>
      </c>
      <c r="E39" s="17">
        <v>1</v>
      </c>
      <c r="F39" s="37" t="s">
        <v>383</v>
      </c>
      <c r="G39" s="18" t="s">
        <v>293</v>
      </c>
      <c r="H39" s="39" t="str">
        <f>"No"</f>
        <v>No</v>
      </c>
      <c r="I39" s="39">
        <f>0</f>
        <v>0</v>
      </c>
      <c r="J39" s="39" t="str">
        <f>"Yes"</f>
        <v>Yes</v>
      </c>
      <c r="K39" s="39" t="str">
        <f>"No"</f>
        <v>No</v>
      </c>
      <c r="L39" s="39">
        <f>INT(ResourceEffects[[#This Row],[Time Factor]]*TimeInterval/60/60/24)</f>
        <v>0</v>
      </c>
      <c r="M39" s="39">
        <f>INT(ResourceEffects[[#This Row],[Time Factor]]*TimeInterval/60/60)-ResourceEffects[[#This Row],[Days]]*24</f>
        <v>0</v>
      </c>
      <c r="N39" s="39">
        <f>INT(ResourceEffects[[#This Row],[Time Factor]]*TimeInterval/60)-ResourceEffects[[#This Row],[Hours]]*60-ResourceEffects[[#This Row],[Days]]*60*24</f>
        <v>0</v>
      </c>
      <c r="O39" s="39">
        <f>ResourceEffects[[#This Row],[Time Factor]]*TimeInterval-ResourceEffects[[#This Row],[Min]]*60-ResourceEffects[[#This Row],[Hours]]*60*60-ResourceEffects[[#This Row],[Days]]*60*60*24</f>
        <v>10</v>
      </c>
      <c r="P39" s="20">
        <f ca="1">INT(RAND()*999999999)</f>
        <v>663710501</v>
      </c>
      <c r="Q39" s="20">
        <f>_xlfn.XLOOKUP(ResourceEffects[[#This Row],[Protocol Name]],ProtocolNamesCol,ProtocolIds,"")</f>
        <v>11030</v>
      </c>
      <c r="R39" s="20">
        <f>ResourceEffects[[#This Row],[Time Factor]]</f>
        <v>10</v>
      </c>
      <c r="S39" s="20">
        <f>ResourceEffects[[#This Row],[Drone ID]]</f>
        <v>0</v>
      </c>
      <c r="T39" s="20">
        <f>_xlfn.XLOOKUP(ResourceEffects[[#This Row],[Resource Name]],ResourceNames,ResourceIds,"")</f>
        <v>5101</v>
      </c>
      <c r="U39" s="20">
        <f>_xlfn.XLOOKUP(ResourceEffects[[#This Row],[Event Type]],EventTypeNames,EventTypeIds,"")</f>
        <v>2</v>
      </c>
      <c r="V39" s="20">
        <f>IF(ResourceEffects[[#This Row],[Is Local]]="Yes",1,0)</f>
        <v>1</v>
      </c>
      <c r="W39" s="20">
        <f>IF(ResourceEffects[[#This Row],[Is Installed]]="Yes",1,0)</f>
        <v>0</v>
      </c>
      <c r="X39" s="20">
        <f>IF(ResourceEffects[[#This Row],[Status]]="Locked",1,0)</f>
        <v>1</v>
      </c>
      <c r="Y39" s="20">
        <f>IF(ResourceEffects[[#This Row],[event_type]]=1,0,1)</f>
        <v>1</v>
      </c>
      <c r="Z39" s="20">
        <f>IF(ResourceEffects[[#This Row],[Use Abundancies]]="Yes",1,0)</f>
        <v>0</v>
      </c>
      <c r="AA39" s="20">
        <f>ResourceEffects[[#This Row],[∆]]</f>
        <v>1</v>
      </c>
    </row>
    <row r="40" spans="1:27" ht="14.4" customHeight="1" x14ac:dyDescent="0.3">
      <c r="A40" s="24">
        <v>10</v>
      </c>
      <c r="B40" s="18" t="s">
        <v>21</v>
      </c>
      <c r="C40" s="22" t="s">
        <v>432</v>
      </c>
      <c r="D40" s="17" t="s">
        <v>394</v>
      </c>
      <c r="E40" s="17">
        <v>1</v>
      </c>
      <c r="F40" s="37" t="s">
        <v>387</v>
      </c>
      <c r="G40" s="18" t="s">
        <v>293</v>
      </c>
      <c r="H40" s="39" t="s">
        <v>429</v>
      </c>
      <c r="I40" s="39">
        <f>0</f>
        <v>0</v>
      </c>
      <c r="J40" s="39" t="str">
        <f>"Yes"</f>
        <v>Yes</v>
      </c>
      <c r="K40" s="39" t="str">
        <f>"No"</f>
        <v>No</v>
      </c>
      <c r="L40" s="39">
        <f>INT(ResourceEffects[[#This Row],[Time Factor]]*TimeInterval/60/60/24)</f>
        <v>0</v>
      </c>
      <c r="M40" s="39">
        <f>INT(ResourceEffects[[#This Row],[Time Factor]]*TimeInterval/60/60)-ResourceEffects[[#This Row],[Days]]*24</f>
        <v>0</v>
      </c>
      <c r="N40" s="39">
        <f>INT(ResourceEffects[[#This Row],[Time Factor]]*TimeInterval/60)-ResourceEffects[[#This Row],[Hours]]*60-ResourceEffects[[#This Row],[Days]]*60*24</f>
        <v>0</v>
      </c>
      <c r="O40" s="39">
        <f>ResourceEffects[[#This Row],[Time Factor]]*TimeInterval-ResourceEffects[[#This Row],[Min]]*60-ResourceEffects[[#This Row],[Hours]]*60*60-ResourceEffects[[#This Row],[Days]]*60*60*24</f>
        <v>10</v>
      </c>
      <c r="P40" s="20">
        <f ca="1">INT(RAND()*999999999)</f>
        <v>976790475</v>
      </c>
      <c r="Q40" s="20">
        <f>_xlfn.XLOOKUP(ResourceEffects[[#This Row],[Protocol Name]],ProtocolNamesCol,ProtocolIds,"")</f>
        <v>11030</v>
      </c>
      <c r="R40" s="20">
        <f>ResourceEffects[[#This Row],[Time Factor]]</f>
        <v>10</v>
      </c>
      <c r="S40" s="20">
        <f>ResourceEffects[[#This Row],[Drone ID]]</f>
        <v>0</v>
      </c>
      <c r="T40" s="20">
        <f>_xlfn.XLOOKUP(ResourceEffects[[#This Row],[Resource Name]],ResourceNames,ResourceIds,"")</f>
        <v>5101</v>
      </c>
      <c r="U40" s="20">
        <f>_xlfn.XLOOKUP(ResourceEffects[[#This Row],[Event Type]],EventTypeNames,EventTypeIds,"")</f>
        <v>1</v>
      </c>
      <c r="V40" s="20">
        <f>IF(ResourceEffects[[#This Row],[Is Local]]="Yes",1,0)</f>
        <v>1</v>
      </c>
      <c r="W40" s="20">
        <f>IF(ResourceEffects[[#This Row],[Is Installed]]="Yes",1,0)</f>
        <v>0</v>
      </c>
      <c r="X40" s="20">
        <f>IF(ResourceEffects[[#This Row],[Status]]="Locked",1,0)</f>
        <v>0</v>
      </c>
      <c r="Y40" s="20">
        <f>IF(ResourceEffects[[#This Row],[event_type]]=1,0,1)</f>
        <v>0</v>
      </c>
      <c r="Z40" s="20">
        <f>IF(ResourceEffects[[#This Row],[Use Abundancies]]="Yes",1,0)</f>
        <v>0</v>
      </c>
      <c r="AA40" s="20">
        <f>ResourceEffects[[#This Row],[∆]]</f>
        <v>1</v>
      </c>
    </row>
    <row r="41" spans="1:27" ht="14.4" customHeight="1" x14ac:dyDescent="0.3">
      <c r="A41" s="23">
        <v>11</v>
      </c>
      <c r="B41" s="48" t="s">
        <v>21</v>
      </c>
      <c r="C41" s="22" t="s">
        <v>431</v>
      </c>
      <c r="D41" s="17" t="s">
        <v>394</v>
      </c>
      <c r="E41" s="17">
        <v>1</v>
      </c>
      <c r="F41" s="37" t="s">
        <v>387</v>
      </c>
      <c r="G41" s="18" t="s">
        <v>167</v>
      </c>
      <c r="H41" s="39" t="s">
        <v>386</v>
      </c>
      <c r="I41" s="39">
        <f>0</f>
        <v>0</v>
      </c>
      <c r="J41" s="39" t="str">
        <f>"Yes"</f>
        <v>Yes</v>
      </c>
      <c r="K41" s="39" t="str">
        <f>"No"</f>
        <v>No</v>
      </c>
      <c r="L41" s="39">
        <f>INT(ResourceEffects[[#This Row],[Time Factor]]*TimeInterval/60/60/24)</f>
        <v>0</v>
      </c>
      <c r="M41" s="39">
        <f>INT(ResourceEffects[[#This Row],[Time Factor]]*TimeInterval/60/60)-ResourceEffects[[#This Row],[Days]]*24</f>
        <v>0</v>
      </c>
      <c r="N41" s="39">
        <f>INT(ResourceEffects[[#This Row],[Time Factor]]*TimeInterval/60)-ResourceEffects[[#This Row],[Hours]]*60-ResourceEffects[[#This Row],[Days]]*60*24</f>
        <v>0</v>
      </c>
      <c r="O41" s="39">
        <f>ResourceEffects[[#This Row],[Time Factor]]*TimeInterval-ResourceEffects[[#This Row],[Min]]*60-ResourceEffects[[#This Row],[Hours]]*60*60-ResourceEffects[[#This Row],[Days]]*60*60*24</f>
        <v>11</v>
      </c>
      <c r="P41" s="20">
        <f ca="1">INT(RAND()*999999999)</f>
        <v>570392921</v>
      </c>
      <c r="Q41" s="20">
        <f>_xlfn.XLOOKUP(ResourceEffects[[#This Row],[Protocol Name]],ProtocolNamesCol,ProtocolIds,"")</f>
        <v>11030</v>
      </c>
      <c r="R41" s="20">
        <f>ResourceEffects[[#This Row],[Time Factor]]</f>
        <v>11</v>
      </c>
      <c r="S41" s="20">
        <f>ResourceEffects[[#This Row],[Drone ID]]</f>
        <v>0</v>
      </c>
      <c r="T41" s="20">
        <f>_xlfn.XLOOKUP(ResourceEffects[[#This Row],[Resource Name]],ResourceNames,ResourceIds,"")</f>
        <v>1030</v>
      </c>
      <c r="U41" s="20">
        <f>_xlfn.XLOOKUP(ResourceEffects[[#This Row],[Event Type]],EventTypeNames,EventTypeIds,"")</f>
        <v>1</v>
      </c>
      <c r="V41" s="20">
        <f>IF(ResourceEffects[[#This Row],[Is Local]]="Yes",1,0)</f>
        <v>1</v>
      </c>
      <c r="W41" s="20">
        <f>IF(ResourceEffects[[#This Row],[Is Installed]]="Yes",1,0)</f>
        <v>0</v>
      </c>
      <c r="X41" s="20">
        <f>IF(ResourceEffects[[#This Row],[Status]]="Locked",1,0)</f>
        <v>0</v>
      </c>
      <c r="Y41" s="20">
        <f>IF(ResourceEffects[[#This Row],[event_type]]=1,0,1)</f>
        <v>0</v>
      </c>
      <c r="Z41" s="20">
        <f>IF(ResourceEffects[[#This Row],[Use Abundancies]]="Yes",1,0)</f>
        <v>1</v>
      </c>
      <c r="AA41" s="20">
        <f>ResourceEffects[[#This Row],[∆]]</f>
        <v>1</v>
      </c>
    </row>
    <row r="42" spans="1:27" ht="14.4" customHeight="1" x14ac:dyDescent="0.3">
      <c r="A42" s="24">
        <v>0</v>
      </c>
      <c r="B42" s="18" t="s">
        <v>22</v>
      </c>
      <c r="C42" s="22" t="s">
        <v>430</v>
      </c>
      <c r="D42" s="17" t="s">
        <v>395</v>
      </c>
      <c r="E42" s="17">
        <v>1</v>
      </c>
      <c r="F42" s="37" t="s">
        <v>387</v>
      </c>
      <c r="G42" s="18" t="s">
        <v>298</v>
      </c>
      <c r="H42" s="39" t="s">
        <v>429</v>
      </c>
      <c r="I42" s="39">
        <f>0</f>
        <v>0</v>
      </c>
      <c r="J42" s="39" t="str">
        <f>"Yes"</f>
        <v>Yes</v>
      </c>
      <c r="K42" s="39" t="str">
        <f>"No"</f>
        <v>No</v>
      </c>
      <c r="L42" s="39">
        <f>INT(ResourceEffects[[#This Row],[Time Factor]]*TimeInterval/60/60/24)</f>
        <v>0</v>
      </c>
      <c r="M42" s="39">
        <f>INT(ResourceEffects[[#This Row],[Time Factor]]*TimeInterval/60/60)-ResourceEffects[[#This Row],[Days]]*24</f>
        <v>0</v>
      </c>
      <c r="N42" s="39">
        <f>INT(ResourceEffects[[#This Row],[Time Factor]]*TimeInterval/60)-ResourceEffects[[#This Row],[Hours]]*60-ResourceEffects[[#This Row],[Days]]*60*24</f>
        <v>0</v>
      </c>
      <c r="O42" s="39">
        <f>ResourceEffects[[#This Row],[Time Factor]]*TimeInterval-ResourceEffects[[#This Row],[Min]]*60-ResourceEffects[[#This Row],[Hours]]*60*60-ResourceEffects[[#This Row],[Days]]*60*60*24</f>
        <v>0</v>
      </c>
      <c r="P42" s="20">
        <f ca="1">INT(RAND()*999999999)</f>
        <v>7429089</v>
      </c>
      <c r="Q42" s="20">
        <f>_xlfn.XLOOKUP(ResourceEffects[[#This Row],[Protocol Name]],ProtocolNamesCol,ProtocolIds,"")</f>
        <v>11100</v>
      </c>
      <c r="R42" s="20">
        <f>ResourceEffects[[#This Row],[Time Factor]]</f>
        <v>0</v>
      </c>
      <c r="S42" s="20">
        <f>ResourceEffects[[#This Row],[Drone ID]]</f>
        <v>0</v>
      </c>
      <c r="T42" s="20">
        <f>_xlfn.XLOOKUP(ResourceEffects[[#This Row],[Resource Name]],ResourceNames,ResourceIds,"")</f>
        <v>5131</v>
      </c>
      <c r="U42" s="20">
        <f>_xlfn.XLOOKUP(ResourceEffects[[#This Row],[Event Type]],EventTypeNames,EventTypeIds,"")</f>
        <v>2</v>
      </c>
      <c r="V42" s="20">
        <f>IF(ResourceEffects[[#This Row],[Is Local]]="Yes",1,0)</f>
        <v>1</v>
      </c>
      <c r="W42" s="20">
        <f>IF(ResourceEffects[[#This Row],[Is Installed]]="Yes",1,0)</f>
        <v>0</v>
      </c>
      <c r="X42" s="20">
        <f>IF(ResourceEffects[[#This Row],[Status]]="Locked",1,0)</f>
        <v>0</v>
      </c>
      <c r="Y42" s="20">
        <f>IF(ResourceEffects[[#This Row],[event_type]]=1,0,1)</f>
        <v>1</v>
      </c>
      <c r="Z42" s="20">
        <f>IF(ResourceEffects[[#This Row],[Use Abundancies]]="Yes",1,0)</f>
        <v>0</v>
      </c>
      <c r="AA42" s="20">
        <f>ResourceEffects[[#This Row],[∆]]</f>
        <v>1</v>
      </c>
    </row>
    <row r="43" spans="1:27" ht="14.4" customHeight="1" x14ac:dyDescent="0.3">
      <c r="A43" s="24">
        <v>0</v>
      </c>
      <c r="B43" s="18" t="s">
        <v>22</v>
      </c>
      <c r="C43" s="22" t="s">
        <v>430</v>
      </c>
      <c r="D43" s="17" t="s">
        <v>394</v>
      </c>
      <c r="E43" s="17">
        <v>1</v>
      </c>
      <c r="F43" s="37" t="s">
        <v>383</v>
      </c>
      <c r="G43" s="18" t="s">
        <v>298</v>
      </c>
      <c r="H43" s="39" t="str">
        <f>"No"</f>
        <v>No</v>
      </c>
      <c r="I43" s="39">
        <f>0</f>
        <v>0</v>
      </c>
      <c r="J43" s="39" t="str">
        <f>"Yes"</f>
        <v>Yes</v>
      </c>
      <c r="K43" s="39" t="str">
        <f>"No"</f>
        <v>No</v>
      </c>
      <c r="L43" s="39">
        <f>INT(ResourceEffects[[#This Row],[Time Factor]]*TimeInterval/60/60/24)</f>
        <v>0</v>
      </c>
      <c r="M43" s="39">
        <f>INT(ResourceEffects[[#This Row],[Time Factor]]*TimeInterval/60/60)-ResourceEffects[[#This Row],[Days]]*24</f>
        <v>0</v>
      </c>
      <c r="N43" s="39">
        <f>INT(ResourceEffects[[#This Row],[Time Factor]]*TimeInterval/60)-ResourceEffects[[#This Row],[Hours]]*60-ResourceEffects[[#This Row],[Days]]*60*24</f>
        <v>0</v>
      </c>
      <c r="O43" s="39">
        <f>ResourceEffects[[#This Row],[Time Factor]]*TimeInterval-ResourceEffects[[#This Row],[Min]]*60-ResourceEffects[[#This Row],[Hours]]*60*60-ResourceEffects[[#This Row],[Days]]*60*60*24</f>
        <v>0</v>
      </c>
      <c r="P43" s="20">
        <f ca="1">INT(RAND()*999999999)</f>
        <v>157719927</v>
      </c>
      <c r="Q43" s="20">
        <f>_xlfn.XLOOKUP(ResourceEffects[[#This Row],[Protocol Name]],ProtocolNamesCol,ProtocolIds,"")</f>
        <v>11100</v>
      </c>
      <c r="R43" s="20">
        <f>ResourceEffects[[#This Row],[Time Factor]]</f>
        <v>0</v>
      </c>
      <c r="S43" s="20">
        <f>ResourceEffects[[#This Row],[Drone ID]]</f>
        <v>0</v>
      </c>
      <c r="T43" s="20">
        <f>_xlfn.XLOOKUP(ResourceEffects[[#This Row],[Resource Name]],ResourceNames,ResourceIds,"")</f>
        <v>5131</v>
      </c>
      <c r="U43" s="20">
        <f>_xlfn.XLOOKUP(ResourceEffects[[#This Row],[Event Type]],EventTypeNames,EventTypeIds,"")</f>
        <v>1</v>
      </c>
      <c r="V43" s="20">
        <f>IF(ResourceEffects[[#This Row],[Is Local]]="Yes",1,0)</f>
        <v>1</v>
      </c>
      <c r="W43" s="20">
        <f>IF(ResourceEffects[[#This Row],[Is Installed]]="Yes",1,0)</f>
        <v>0</v>
      </c>
      <c r="X43" s="20">
        <f>IF(ResourceEffects[[#This Row],[Status]]="Locked",1,0)</f>
        <v>1</v>
      </c>
      <c r="Y43" s="20">
        <f>IF(ResourceEffects[[#This Row],[event_type]]=1,0,1)</f>
        <v>0</v>
      </c>
      <c r="Z43" s="20">
        <f>IF(ResourceEffects[[#This Row],[Use Abundancies]]="Yes",1,0)</f>
        <v>0</v>
      </c>
      <c r="AA43" s="20">
        <f>ResourceEffects[[#This Row],[∆]]</f>
        <v>1</v>
      </c>
    </row>
    <row r="44" spans="1:27" ht="14.4" customHeight="1" x14ac:dyDescent="0.3">
      <c r="A44" s="24">
        <v>10</v>
      </c>
      <c r="B44" s="18" t="s">
        <v>22</v>
      </c>
      <c r="C44" s="22" t="s">
        <v>432</v>
      </c>
      <c r="D44" s="17" t="s">
        <v>395</v>
      </c>
      <c r="E44" s="17">
        <v>1</v>
      </c>
      <c r="F44" s="37" t="s">
        <v>383</v>
      </c>
      <c r="G44" s="18" t="s">
        <v>298</v>
      </c>
      <c r="H44" s="39" t="str">
        <f>"No"</f>
        <v>No</v>
      </c>
      <c r="I44" s="39">
        <f>0</f>
        <v>0</v>
      </c>
      <c r="J44" s="39" t="str">
        <f>"Yes"</f>
        <v>Yes</v>
      </c>
      <c r="K44" s="39" t="str">
        <f>"No"</f>
        <v>No</v>
      </c>
      <c r="L44" s="39">
        <f>INT(ResourceEffects[[#This Row],[Time Factor]]*TimeInterval/60/60/24)</f>
        <v>0</v>
      </c>
      <c r="M44" s="39">
        <f>INT(ResourceEffects[[#This Row],[Time Factor]]*TimeInterval/60/60)-ResourceEffects[[#This Row],[Days]]*24</f>
        <v>0</v>
      </c>
      <c r="N44" s="39">
        <f>INT(ResourceEffects[[#This Row],[Time Factor]]*TimeInterval/60)-ResourceEffects[[#This Row],[Hours]]*60-ResourceEffects[[#This Row],[Days]]*60*24</f>
        <v>0</v>
      </c>
      <c r="O44" s="39">
        <f>ResourceEffects[[#This Row],[Time Factor]]*TimeInterval-ResourceEffects[[#This Row],[Min]]*60-ResourceEffects[[#This Row],[Hours]]*60*60-ResourceEffects[[#This Row],[Days]]*60*60*24</f>
        <v>10</v>
      </c>
      <c r="P44" s="20">
        <f ca="1">INT(RAND()*999999999)</f>
        <v>600357819</v>
      </c>
      <c r="Q44" s="20">
        <f>_xlfn.XLOOKUP(ResourceEffects[[#This Row],[Protocol Name]],ProtocolNamesCol,ProtocolIds,"")</f>
        <v>11100</v>
      </c>
      <c r="R44" s="20">
        <f>ResourceEffects[[#This Row],[Time Factor]]</f>
        <v>10</v>
      </c>
      <c r="S44" s="20">
        <f>ResourceEffects[[#This Row],[Drone ID]]</f>
        <v>0</v>
      </c>
      <c r="T44" s="20">
        <f>_xlfn.XLOOKUP(ResourceEffects[[#This Row],[Resource Name]],ResourceNames,ResourceIds,"")</f>
        <v>5131</v>
      </c>
      <c r="U44" s="20">
        <f>_xlfn.XLOOKUP(ResourceEffects[[#This Row],[Event Type]],EventTypeNames,EventTypeIds,"")</f>
        <v>2</v>
      </c>
      <c r="V44" s="20">
        <f>IF(ResourceEffects[[#This Row],[Is Local]]="Yes",1,0)</f>
        <v>1</v>
      </c>
      <c r="W44" s="20">
        <f>IF(ResourceEffects[[#This Row],[Is Installed]]="Yes",1,0)</f>
        <v>0</v>
      </c>
      <c r="X44" s="20">
        <f>IF(ResourceEffects[[#This Row],[Status]]="Locked",1,0)</f>
        <v>1</v>
      </c>
      <c r="Y44" s="20">
        <f>IF(ResourceEffects[[#This Row],[event_type]]=1,0,1)</f>
        <v>1</v>
      </c>
      <c r="Z44" s="20">
        <f>IF(ResourceEffects[[#This Row],[Use Abundancies]]="Yes",1,0)</f>
        <v>0</v>
      </c>
      <c r="AA44" s="20">
        <f>ResourceEffects[[#This Row],[∆]]</f>
        <v>1</v>
      </c>
    </row>
    <row r="45" spans="1:27" ht="14.4" customHeight="1" x14ac:dyDescent="0.3">
      <c r="A45" s="24">
        <v>10</v>
      </c>
      <c r="B45" s="18" t="s">
        <v>22</v>
      </c>
      <c r="C45" s="22" t="s">
        <v>432</v>
      </c>
      <c r="D45" s="17" t="s">
        <v>394</v>
      </c>
      <c r="E45" s="17">
        <v>1</v>
      </c>
      <c r="F45" s="37" t="s">
        <v>387</v>
      </c>
      <c r="G45" s="18" t="s">
        <v>298</v>
      </c>
      <c r="H45" s="39" t="s">
        <v>429</v>
      </c>
      <c r="I45" s="39">
        <f>0</f>
        <v>0</v>
      </c>
      <c r="J45" s="39" t="str">
        <f>"Yes"</f>
        <v>Yes</v>
      </c>
      <c r="K45" s="39" t="str">
        <f>"No"</f>
        <v>No</v>
      </c>
      <c r="L45" s="39">
        <f>INT(ResourceEffects[[#This Row],[Time Factor]]*TimeInterval/60/60/24)</f>
        <v>0</v>
      </c>
      <c r="M45" s="39">
        <f>INT(ResourceEffects[[#This Row],[Time Factor]]*TimeInterval/60/60)-ResourceEffects[[#This Row],[Days]]*24</f>
        <v>0</v>
      </c>
      <c r="N45" s="39">
        <f>INT(ResourceEffects[[#This Row],[Time Factor]]*TimeInterval/60)-ResourceEffects[[#This Row],[Hours]]*60-ResourceEffects[[#This Row],[Days]]*60*24</f>
        <v>0</v>
      </c>
      <c r="O45" s="39">
        <f>ResourceEffects[[#This Row],[Time Factor]]*TimeInterval-ResourceEffects[[#This Row],[Min]]*60-ResourceEffects[[#This Row],[Hours]]*60*60-ResourceEffects[[#This Row],[Days]]*60*60*24</f>
        <v>10</v>
      </c>
      <c r="P45" s="20">
        <f ca="1">INT(RAND()*999999999)</f>
        <v>501852986</v>
      </c>
      <c r="Q45" s="20">
        <f>_xlfn.XLOOKUP(ResourceEffects[[#This Row],[Protocol Name]],ProtocolNamesCol,ProtocolIds,"")</f>
        <v>11100</v>
      </c>
      <c r="R45" s="20">
        <f>ResourceEffects[[#This Row],[Time Factor]]</f>
        <v>10</v>
      </c>
      <c r="S45" s="20">
        <f>ResourceEffects[[#This Row],[Drone ID]]</f>
        <v>0</v>
      </c>
      <c r="T45" s="20">
        <f>_xlfn.XLOOKUP(ResourceEffects[[#This Row],[Resource Name]],ResourceNames,ResourceIds,"")</f>
        <v>5131</v>
      </c>
      <c r="U45" s="20">
        <f>_xlfn.XLOOKUP(ResourceEffects[[#This Row],[Event Type]],EventTypeNames,EventTypeIds,"")</f>
        <v>1</v>
      </c>
      <c r="V45" s="20">
        <f>IF(ResourceEffects[[#This Row],[Is Local]]="Yes",1,0)</f>
        <v>1</v>
      </c>
      <c r="W45" s="20">
        <f>IF(ResourceEffects[[#This Row],[Is Installed]]="Yes",1,0)</f>
        <v>0</v>
      </c>
      <c r="X45" s="20">
        <f>IF(ResourceEffects[[#This Row],[Status]]="Locked",1,0)</f>
        <v>0</v>
      </c>
      <c r="Y45" s="20">
        <f>IF(ResourceEffects[[#This Row],[event_type]]=1,0,1)</f>
        <v>0</v>
      </c>
      <c r="Z45" s="20">
        <f>IF(ResourceEffects[[#This Row],[Use Abundancies]]="Yes",1,0)</f>
        <v>0</v>
      </c>
      <c r="AA45" s="20">
        <f>ResourceEffects[[#This Row],[∆]]</f>
        <v>1</v>
      </c>
    </row>
    <row r="46" spans="1:27" ht="14.4" customHeight="1" x14ac:dyDescent="0.3">
      <c r="A46" s="23">
        <v>11</v>
      </c>
      <c r="B46" s="48" t="s">
        <v>22</v>
      </c>
      <c r="C46" s="22" t="s">
        <v>431</v>
      </c>
      <c r="D46" s="17" t="s">
        <v>394</v>
      </c>
      <c r="E46" s="17">
        <v>1</v>
      </c>
      <c r="F46" s="37" t="s">
        <v>387</v>
      </c>
      <c r="G46" s="18" t="s">
        <v>168</v>
      </c>
      <c r="H46" s="39" t="s">
        <v>386</v>
      </c>
      <c r="I46" s="39">
        <f>0</f>
        <v>0</v>
      </c>
      <c r="J46" s="39" t="str">
        <f>"Yes"</f>
        <v>Yes</v>
      </c>
      <c r="K46" s="39" t="str">
        <f>"No"</f>
        <v>No</v>
      </c>
      <c r="L46" s="39">
        <f>INT(ResourceEffects[[#This Row],[Time Factor]]*TimeInterval/60/60/24)</f>
        <v>0</v>
      </c>
      <c r="M46" s="39">
        <f>INT(ResourceEffects[[#This Row],[Time Factor]]*TimeInterval/60/60)-ResourceEffects[[#This Row],[Days]]*24</f>
        <v>0</v>
      </c>
      <c r="N46" s="39">
        <f>INT(ResourceEffects[[#This Row],[Time Factor]]*TimeInterval/60)-ResourceEffects[[#This Row],[Hours]]*60-ResourceEffects[[#This Row],[Days]]*60*24</f>
        <v>0</v>
      </c>
      <c r="O46" s="39">
        <f>ResourceEffects[[#This Row],[Time Factor]]*TimeInterval-ResourceEffects[[#This Row],[Min]]*60-ResourceEffects[[#This Row],[Hours]]*60*60-ResourceEffects[[#This Row],[Days]]*60*60*24</f>
        <v>11</v>
      </c>
      <c r="P46" s="20">
        <f ca="1">INT(RAND()*999999999)</f>
        <v>342128878</v>
      </c>
      <c r="Q46" s="20">
        <f>_xlfn.XLOOKUP(ResourceEffects[[#This Row],[Protocol Name]],ProtocolNamesCol,ProtocolIds,"")</f>
        <v>11100</v>
      </c>
      <c r="R46" s="20">
        <f>ResourceEffects[[#This Row],[Time Factor]]</f>
        <v>11</v>
      </c>
      <c r="S46" s="20">
        <f>ResourceEffects[[#This Row],[Drone ID]]</f>
        <v>0</v>
      </c>
      <c r="T46" s="20">
        <f>_xlfn.XLOOKUP(ResourceEffects[[#This Row],[Resource Name]],ResourceNames,ResourceIds,"")</f>
        <v>1100</v>
      </c>
      <c r="U46" s="20">
        <f>_xlfn.XLOOKUP(ResourceEffects[[#This Row],[Event Type]],EventTypeNames,EventTypeIds,"")</f>
        <v>1</v>
      </c>
      <c r="V46" s="20">
        <f>IF(ResourceEffects[[#This Row],[Is Local]]="Yes",1,0)</f>
        <v>1</v>
      </c>
      <c r="W46" s="20">
        <f>IF(ResourceEffects[[#This Row],[Is Installed]]="Yes",1,0)</f>
        <v>0</v>
      </c>
      <c r="X46" s="20">
        <f>IF(ResourceEffects[[#This Row],[Status]]="Locked",1,0)</f>
        <v>0</v>
      </c>
      <c r="Y46" s="20">
        <f>IF(ResourceEffects[[#This Row],[event_type]]=1,0,1)</f>
        <v>0</v>
      </c>
      <c r="Z46" s="20">
        <f>IF(ResourceEffects[[#This Row],[Use Abundancies]]="Yes",1,0)</f>
        <v>1</v>
      </c>
      <c r="AA46" s="20">
        <f>ResourceEffects[[#This Row],[∆]]</f>
        <v>1</v>
      </c>
    </row>
    <row r="47" spans="1:27" ht="14.4" customHeight="1" x14ac:dyDescent="0.3">
      <c r="A47" s="24">
        <v>0</v>
      </c>
      <c r="B47" s="18" t="s">
        <v>23</v>
      </c>
      <c r="C47" s="22" t="s">
        <v>430</v>
      </c>
      <c r="D47" s="17" t="s">
        <v>395</v>
      </c>
      <c r="E47" s="17">
        <v>1</v>
      </c>
      <c r="F47" s="37" t="s">
        <v>387</v>
      </c>
      <c r="G47" s="18" t="s">
        <v>298</v>
      </c>
      <c r="H47" s="39" t="s">
        <v>429</v>
      </c>
      <c r="I47" s="39">
        <f>0</f>
        <v>0</v>
      </c>
      <c r="J47" s="39" t="str">
        <f>"Yes"</f>
        <v>Yes</v>
      </c>
      <c r="K47" s="39" t="str">
        <f>"No"</f>
        <v>No</v>
      </c>
      <c r="L47" s="39">
        <f>INT(ResourceEffects[[#This Row],[Time Factor]]*TimeInterval/60/60/24)</f>
        <v>0</v>
      </c>
      <c r="M47" s="39">
        <f>INT(ResourceEffects[[#This Row],[Time Factor]]*TimeInterval/60/60)-ResourceEffects[[#This Row],[Days]]*24</f>
        <v>0</v>
      </c>
      <c r="N47" s="39">
        <f>INT(ResourceEffects[[#This Row],[Time Factor]]*TimeInterval/60)-ResourceEffects[[#This Row],[Hours]]*60-ResourceEffects[[#This Row],[Days]]*60*24</f>
        <v>0</v>
      </c>
      <c r="O47" s="39">
        <f>ResourceEffects[[#This Row],[Time Factor]]*TimeInterval-ResourceEffects[[#This Row],[Min]]*60-ResourceEffects[[#This Row],[Hours]]*60*60-ResourceEffects[[#This Row],[Days]]*60*60*24</f>
        <v>0</v>
      </c>
      <c r="P47" s="20">
        <f ca="1">INT(RAND()*999999999)</f>
        <v>179408054</v>
      </c>
      <c r="Q47" s="20">
        <f>_xlfn.XLOOKUP(ResourceEffects[[#This Row],[Protocol Name]],ProtocolNamesCol,ProtocolIds,"")</f>
        <v>11110</v>
      </c>
      <c r="R47" s="20">
        <f>ResourceEffects[[#This Row],[Time Factor]]</f>
        <v>0</v>
      </c>
      <c r="S47" s="20">
        <f>ResourceEffects[[#This Row],[Drone ID]]</f>
        <v>0</v>
      </c>
      <c r="T47" s="20">
        <f>_xlfn.XLOOKUP(ResourceEffects[[#This Row],[Resource Name]],ResourceNames,ResourceIds,"")</f>
        <v>5131</v>
      </c>
      <c r="U47" s="20">
        <f>_xlfn.XLOOKUP(ResourceEffects[[#This Row],[Event Type]],EventTypeNames,EventTypeIds,"")</f>
        <v>2</v>
      </c>
      <c r="V47" s="20">
        <f>IF(ResourceEffects[[#This Row],[Is Local]]="Yes",1,0)</f>
        <v>1</v>
      </c>
      <c r="W47" s="20">
        <f>IF(ResourceEffects[[#This Row],[Is Installed]]="Yes",1,0)</f>
        <v>0</v>
      </c>
      <c r="X47" s="20">
        <f>IF(ResourceEffects[[#This Row],[Status]]="Locked",1,0)</f>
        <v>0</v>
      </c>
      <c r="Y47" s="20">
        <f>IF(ResourceEffects[[#This Row],[event_type]]=1,0,1)</f>
        <v>1</v>
      </c>
      <c r="Z47" s="20">
        <f>IF(ResourceEffects[[#This Row],[Use Abundancies]]="Yes",1,0)</f>
        <v>0</v>
      </c>
      <c r="AA47" s="20">
        <f>ResourceEffects[[#This Row],[∆]]</f>
        <v>1</v>
      </c>
    </row>
    <row r="48" spans="1:27" ht="14.4" customHeight="1" x14ac:dyDescent="0.3">
      <c r="A48" s="24">
        <v>0</v>
      </c>
      <c r="B48" s="18" t="s">
        <v>23</v>
      </c>
      <c r="C48" s="22" t="s">
        <v>430</v>
      </c>
      <c r="D48" s="17" t="s">
        <v>394</v>
      </c>
      <c r="E48" s="17">
        <v>1</v>
      </c>
      <c r="F48" s="37" t="s">
        <v>383</v>
      </c>
      <c r="G48" s="18" t="s">
        <v>298</v>
      </c>
      <c r="H48" s="39" t="str">
        <f>"No"</f>
        <v>No</v>
      </c>
      <c r="I48" s="39">
        <f>0</f>
        <v>0</v>
      </c>
      <c r="J48" s="39" t="str">
        <f>"Yes"</f>
        <v>Yes</v>
      </c>
      <c r="K48" s="39" t="str">
        <f>"No"</f>
        <v>No</v>
      </c>
      <c r="L48" s="39">
        <f>INT(ResourceEffects[[#This Row],[Time Factor]]*TimeInterval/60/60/24)</f>
        <v>0</v>
      </c>
      <c r="M48" s="39">
        <f>INT(ResourceEffects[[#This Row],[Time Factor]]*TimeInterval/60/60)-ResourceEffects[[#This Row],[Days]]*24</f>
        <v>0</v>
      </c>
      <c r="N48" s="39">
        <f>INT(ResourceEffects[[#This Row],[Time Factor]]*TimeInterval/60)-ResourceEffects[[#This Row],[Hours]]*60-ResourceEffects[[#This Row],[Days]]*60*24</f>
        <v>0</v>
      </c>
      <c r="O48" s="39">
        <f>ResourceEffects[[#This Row],[Time Factor]]*TimeInterval-ResourceEffects[[#This Row],[Min]]*60-ResourceEffects[[#This Row],[Hours]]*60*60-ResourceEffects[[#This Row],[Days]]*60*60*24</f>
        <v>0</v>
      </c>
      <c r="P48" s="20">
        <f ca="1">INT(RAND()*999999999)</f>
        <v>196520334</v>
      </c>
      <c r="Q48" s="20">
        <f>_xlfn.XLOOKUP(ResourceEffects[[#This Row],[Protocol Name]],ProtocolNamesCol,ProtocolIds,"")</f>
        <v>11110</v>
      </c>
      <c r="R48" s="20">
        <f>ResourceEffects[[#This Row],[Time Factor]]</f>
        <v>0</v>
      </c>
      <c r="S48" s="20">
        <f>ResourceEffects[[#This Row],[Drone ID]]</f>
        <v>0</v>
      </c>
      <c r="T48" s="20">
        <f>_xlfn.XLOOKUP(ResourceEffects[[#This Row],[Resource Name]],ResourceNames,ResourceIds,"")</f>
        <v>5131</v>
      </c>
      <c r="U48" s="20">
        <f>_xlfn.XLOOKUP(ResourceEffects[[#This Row],[Event Type]],EventTypeNames,EventTypeIds,"")</f>
        <v>1</v>
      </c>
      <c r="V48" s="20">
        <f>IF(ResourceEffects[[#This Row],[Is Local]]="Yes",1,0)</f>
        <v>1</v>
      </c>
      <c r="W48" s="20">
        <f>IF(ResourceEffects[[#This Row],[Is Installed]]="Yes",1,0)</f>
        <v>0</v>
      </c>
      <c r="X48" s="20">
        <f>IF(ResourceEffects[[#This Row],[Status]]="Locked",1,0)</f>
        <v>1</v>
      </c>
      <c r="Y48" s="20">
        <f>IF(ResourceEffects[[#This Row],[event_type]]=1,0,1)</f>
        <v>0</v>
      </c>
      <c r="Z48" s="20">
        <f>IF(ResourceEffects[[#This Row],[Use Abundancies]]="Yes",1,0)</f>
        <v>0</v>
      </c>
      <c r="AA48" s="20">
        <f>ResourceEffects[[#This Row],[∆]]</f>
        <v>1</v>
      </c>
    </row>
    <row r="49" spans="1:27" ht="14.4" customHeight="1" x14ac:dyDescent="0.3">
      <c r="A49" s="24">
        <v>10</v>
      </c>
      <c r="B49" s="18" t="s">
        <v>23</v>
      </c>
      <c r="C49" s="22" t="s">
        <v>432</v>
      </c>
      <c r="D49" s="17" t="s">
        <v>395</v>
      </c>
      <c r="E49" s="17">
        <v>1</v>
      </c>
      <c r="F49" s="37" t="s">
        <v>383</v>
      </c>
      <c r="G49" s="18" t="s">
        <v>298</v>
      </c>
      <c r="H49" s="39" t="str">
        <f>"No"</f>
        <v>No</v>
      </c>
      <c r="I49" s="39">
        <f>0</f>
        <v>0</v>
      </c>
      <c r="J49" s="39" t="str">
        <f>"Yes"</f>
        <v>Yes</v>
      </c>
      <c r="K49" s="39" t="str">
        <f>"No"</f>
        <v>No</v>
      </c>
      <c r="L49" s="39">
        <f>INT(ResourceEffects[[#This Row],[Time Factor]]*TimeInterval/60/60/24)</f>
        <v>0</v>
      </c>
      <c r="M49" s="39">
        <f>INT(ResourceEffects[[#This Row],[Time Factor]]*TimeInterval/60/60)-ResourceEffects[[#This Row],[Days]]*24</f>
        <v>0</v>
      </c>
      <c r="N49" s="39">
        <f>INT(ResourceEffects[[#This Row],[Time Factor]]*TimeInterval/60)-ResourceEffects[[#This Row],[Hours]]*60-ResourceEffects[[#This Row],[Days]]*60*24</f>
        <v>0</v>
      </c>
      <c r="O49" s="39">
        <f>ResourceEffects[[#This Row],[Time Factor]]*TimeInterval-ResourceEffects[[#This Row],[Min]]*60-ResourceEffects[[#This Row],[Hours]]*60*60-ResourceEffects[[#This Row],[Days]]*60*60*24</f>
        <v>10</v>
      </c>
      <c r="P49" s="20">
        <f ca="1">INT(RAND()*999999999)</f>
        <v>529388322</v>
      </c>
      <c r="Q49" s="20">
        <f>_xlfn.XLOOKUP(ResourceEffects[[#This Row],[Protocol Name]],ProtocolNamesCol,ProtocolIds,"")</f>
        <v>11110</v>
      </c>
      <c r="R49" s="20">
        <f>ResourceEffects[[#This Row],[Time Factor]]</f>
        <v>10</v>
      </c>
      <c r="S49" s="20">
        <f>ResourceEffects[[#This Row],[Drone ID]]</f>
        <v>0</v>
      </c>
      <c r="T49" s="20">
        <f>_xlfn.XLOOKUP(ResourceEffects[[#This Row],[Resource Name]],ResourceNames,ResourceIds,"")</f>
        <v>5131</v>
      </c>
      <c r="U49" s="20">
        <f>_xlfn.XLOOKUP(ResourceEffects[[#This Row],[Event Type]],EventTypeNames,EventTypeIds,"")</f>
        <v>2</v>
      </c>
      <c r="V49" s="20">
        <f>IF(ResourceEffects[[#This Row],[Is Local]]="Yes",1,0)</f>
        <v>1</v>
      </c>
      <c r="W49" s="20">
        <f>IF(ResourceEffects[[#This Row],[Is Installed]]="Yes",1,0)</f>
        <v>0</v>
      </c>
      <c r="X49" s="20">
        <f>IF(ResourceEffects[[#This Row],[Status]]="Locked",1,0)</f>
        <v>1</v>
      </c>
      <c r="Y49" s="20">
        <f>IF(ResourceEffects[[#This Row],[event_type]]=1,0,1)</f>
        <v>1</v>
      </c>
      <c r="Z49" s="20">
        <f>IF(ResourceEffects[[#This Row],[Use Abundancies]]="Yes",1,0)</f>
        <v>0</v>
      </c>
      <c r="AA49" s="20">
        <f>ResourceEffects[[#This Row],[∆]]</f>
        <v>1</v>
      </c>
    </row>
    <row r="50" spans="1:27" ht="14.4" customHeight="1" x14ac:dyDescent="0.3">
      <c r="A50" s="24">
        <v>10</v>
      </c>
      <c r="B50" s="18" t="s">
        <v>23</v>
      </c>
      <c r="C50" s="22" t="s">
        <v>432</v>
      </c>
      <c r="D50" s="17" t="s">
        <v>394</v>
      </c>
      <c r="E50" s="17">
        <v>1</v>
      </c>
      <c r="F50" s="37" t="s">
        <v>387</v>
      </c>
      <c r="G50" s="18" t="s">
        <v>298</v>
      </c>
      <c r="H50" s="39" t="s">
        <v>429</v>
      </c>
      <c r="I50" s="39">
        <f>0</f>
        <v>0</v>
      </c>
      <c r="J50" s="39" t="str">
        <f>"Yes"</f>
        <v>Yes</v>
      </c>
      <c r="K50" s="39" t="str">
        <f>"No"</f>
        <v>No</v>
      </c>
      <c r="L50" s="39">
        <f>INT(ResourceEffects[[#This Row],[Time Factor]]*TimeInterval/60/60/24)</f>
        <v>0</v>
      </c>
      <c r="M50" s="39">
        <f>INT(ResourceEffects[[#This Row],[Time Factor]]*TimeInterval/60/60)-ResourceEffects[[#This Row],[Days]]*24</f>
        <v>0</v>
      </c>
      <c r="N50" s="39">
        <f>INT(ResourceEffects[[#This Row],[Time Factor]]*TimeInterval/60)-ResourceEffects[[#This Row],[Hours]]*60-ResourceEffects[[#This Row],[Days]]*60*24</f>
        <v>0</v>
      </c>
      <c r="O50" s="39">
        <f>ResourceEffects[[#This Row],[Time Factor]]*TimeInterval-ResourceEffects[[#This Row],[Min]]*60-ResourceEffects[[#This Row],[Hours]]*60*60-ResourceEffects[[#This Row],[Days]]*60*60*24</f>
        <v>10</v>
      </c>
      <c r="P50" s="20">
        <f ca="1">INT(RAND()*999999999)</f>
        <v>462915160</v>
      </c>
      <c r="Q50" s="20">
        <f>_xlfn.XLOOKUP(ResourceEffects[[#This Row],[Protocol Name]],ProtocolNamesCol,ProtocolIds,"")</f>
        <v>11110</v>
      </c>
      <c r="R50" s="20">
        <f>ResourceEffects[[#This Row],[Time Factor]]</f>
        <v>10</v>
      </c>
      <c r="S50" s="20">
        <f>ResourceEffects[[#This Row],[Drone ID]]</f>
        <v>0</v>
      </c>
      <c r="T50" s="20">
        <f>_xlfn.XLOOKUP(ResourceEffects[[#This Row],[Resource Name]],ResourceNames,ResourceIds,"")</f>
        <v>5131</v>
      </c>
      <c r="U50" s="20">
        <f>_xlfn.XLOOKUP(ResourceEffects[[#This Row],[Event Type]],EventTypeNames,EventTypeIds,"")</f>
        <v>1</v>
      </c>
      <c r="V50" s="20">
        <f>IF(ResourceEffects[[#This Row],[Is Local]]="Yes",1,0)</f>
        <v>1</v>
      </c>
      <c r="W50" s="20">
        <f>IF(ResourceEffects[[#This Row],[Is Installed]]="Yes",1,0)</f>
        <v>0</v>
      </c>
      <c r="X50" s="20">
        <f>IF(ResourceEffects[[#This Row],[Status]]="Locked",1,0)</f>
        <v>0</v>
      </c>
      <c r="Y50" s="20">
        <f>IF(ResourceEffects[[#This Row],[event_type]]=1,0,1)</f>
        <v>0</v>
      </c>
      <c r="Z50" s="20">
        <f>IF(ResourceEffects[[#This Row],[Use Abundancies]]="Yes",1,0)</f>
        <v>0</v>
      </c>
      <c r="AA50" s="20">
        <f>ResourceEffects[[#This Row],[∆]]</f>
        <v>1</v>
      </c>
    </row>
    <row r="51" spans="1:27" ht="14.4" customHeight="1" x14ac:dyDescent="0.3">
      <c r="A51" s="23">
        <v>11</v>
      </c>
      <c r="B51" s="48" t="s">
        <v>23</v>
      </c>
      <c r="C51" s="22" t="s">
        <v>431</v>
      </c>
      <c r="D51" s="17" t="s">
        <v>394</v>
      </c>
      <c r="E51" s="17">
        <v>1</v>
      </c>
      <c r="F51" s="37" t="s">
        <v>387</v>
      </c>
      <c r="G51" s="18" t="s">
        <v>168</v>
      </c>
      <c r="H51" s="39" t="s">
        <v>386</v>
      </c>
      <c r="I51" s="39">
        <f>0</f>
        <v>0</v>
      </c>
      <c r="J51" s="39" t="str">
        <f>"Yes"</f>
        <v>Yes</v>
      </c>
      <c r="K51" s="39" t="str">
        <f>"No"</f>
        <v>No</v>
      </c>
      <c r="L51" s="39">
        <f>INT(ResourceEffects[[#This Row],[Time Factor]]*TimeInterval/60/60/24)</f>
        <v>0</v>
      </c>
      <c r="M51" s="39">
        <f>INT(ResourceEffects[[#This Row],[Time Factor]]*TimeInterval/60/60)-ResourceEffects[[#This Row],[Days]]*24</f>
        <v>0</v>
      </c>
      <c r="N51" s="39">
        <f>INT(ResourceEffects[[#This Row],[Time Factor]]*TimeInterval/60)-ResourceEffects[[#This Row],[Hours]]*60-ResourceEffects[[#This Row],[Days]]*60*24</f>
        <v>0</v>
      </c>
      <c r="O51" s="39">
        <f>ResourceEffects[[#This Row],[Time Factor]]*TimeInterval-ResourceEffects[[#This Row],[Min]]*60-ResourceEffects[[#This Row],[Hours]]*60*60-ResourceEffects[[#This Row],[Days]]*60*60*24</f>
        <v>11</v>
      </c>
      <c r="P51" s="20">
        <f ca="1">INT(RAND()*999999999)</f>
        <v>639631085</v>
      </c>
      <c r="Q51" s="20">
        <f>_xlfn.XLOOKUP(ResourceEffects[[#This Row],[Protocol Name]],ProtocolNamesCol,ProtocolIds,"")</f>
        <v>11110</v>
      </c>
      <c r="R51" s="20">
        <f>ResourceEffects[[#This Row],[Time Factor]]</f>
        <v>11</v>
      </c>
      <c r="S51" s="20">
        <f>ResourceEffects[[#This Row],[Drone ID]]</f>
        <v>0</v>
      </c>
      <c r="T51" s="20">
        <f>_xlfn.XLOOKUP(ResourceEffects[[#This Row],[Resource Name]],ResourceNames,ResourceIds,"")</f>
        <v>1100</v>
      </c>
      <c r="U51" s="20">
        <f>_xlfn.XLOOKUP(ResourceEffects[[#This Row],[Event Type]],EventTypeNames,EventTypeIds,"")</f>
        <v>1</v>
      </c>
      <c r="V51" s="20">
        <f>IF(ResourceEffects[[#This Row],[Is Local]]="Yes",1,0)</f>
        <v>1</v>
      </c>
      <c r="W51" s="20">
        <f>IF(ResourceEffects[[#This Row],[Is Installed]]="Yes",1,0)</f>
        <v>0</v>
      </c>
      <c r="X51" s="20">
        <f>IF(ResourceEffects[[#This Row],[Status]]="Locked",1,0)</f>
        <v>0</v>
      </c>
      <c r="Y51" s="20">
        <f>IF(ResourceEffects[[#This Row],[event_type]]=1,0,1)</f>
        <v>0</v>
      </c>
      <c r="Z51" s="20">
        <f>IF(ResourceEffects[[#This Row],[Use Abundancies]]="Yes",1,0)</f>
        <v>1</v>
      </c>
      <c r="AA51" s="20">
        <f>ResourceEffects[[#This Row],[∆]]</f>
        <v>1</v>
      </c>
    </row>
    <row r="52" spans="1:27" ht="14.4" customHeight="1" x14ac:dyDescent="0.3">
      <c r="A52" s="24">
        <v>0</v>
      </c>
      <c r="B52" s="18" t="s">
        <v>24</v>
      </c>
      <c r="C52" s="22" t="s">
        <v>430</v>
      </c>
      <c r="D52" s="17" t="s">
        <v>395</v>
      </c>
      <c r="E52" s="17">
        <v>1</v>
      </c>
      <c r="F52" s="37" t="s">
        <v>387</v>
      </c>
      <c r="G52" s="18" t="s">
        <v>298</v>
      </c>
      <c r="H52" s="39" t="s">
        <v>429</v>
      </c>
      <c r="I52" s="39">
        <f>0</f>
        <v>0</v>
      </c>
      <c r="J52" s="39" t="str">
        <f>"Yes"</f>
        <v>Yes</v>
      </c>
      <c r="K52" s="39" t="str">
        <f>"No"</f>
        <v>No</v>
      </c>
      <c r="L52" s="39">
        <f>INT(ResourceEffects[[#This Row],[Time Factor]]*TimeInterval/60/60/24)</f>
        <v>0</v>
      </c>
      <c r="M52" s="39">
        <f>INT(ResourceEffects[[#This Row],[Time Factor]]*TimeInterval/60/60)-ResourceEffects[[#This Row],[Days]]*24</f>
        <v>0</v>
      </c>
      <c r="N52" s="39">
        <f>INT(ResourceEffects[[#This Row],[Time Factor]]*TimeInterval/60)-ResourceEffects[[#This Row],[Hours]]*60-ResourceEffects[[#This Row],[Days]]*60*24</f>
        <v>0</v>
      </c>
      <c r="O52" s="39">
        <f>ResourceEffects[[#This Row],[Time Factor]]*TimeInterval-ResourceEffects[[#This Row],[Min]]*60-ResourceEffects[[#This Row],[Hours]]*60*60-ResourceEffects[[#This Row],[Days]]*60*60*24</f>
        <v>0</v>
      </c>
      <c r="P52" s="20">
        <f ca="1">INT(RAND()*999999999)</f>
        <v>434942747</v>
      </c>
      <c r="Q52" s="20">
        <f>_xlfn.XLOOKUP(ResourceEffects[[#This Row],[Protocol Name]],ProtocolNamesCol,ProtocolIds,"")</f>
        <v>11120</v>
      </c>
      <c r="R52" s="20">
        <f>ResourceEffects[[#This Row],[Time Factor]]</f>
        <v>0</v>
      </c>
      <c r="S52" s="20">
        <f>ResourceEffects[[#This Row],[Drone ID]]</f>
        <v>0</v>
      </c>
      <c r="T52" s="20">
        <f>_xlfn.XLOOKUP(ResourceEffects[[#This Row],[Resource Name]],ResourceNames,ResourceIds,"")</f>
        <v>5131</v>
      </c>
      <c r="U52" s="20">
        <f>_xlfn.XLOOKUP(ResourceEffects[[#This Row],[Event Type]],EventTypeNames,EventTypeIds,"")</f>
        <v>2</v>
      </c>
      <c r="V52" s="20">
        <f>IF(ResourceEffects[[#This Row],[Is Local]]="Yes",1,0)</f>
        <v>1</v>
      </c>
      <c r="W52" s="20">
        <f>IF(ResourceEffects[[#This Row],[Is Installed]]="Yes",1,0)</f>
        <v>0</v>
      </c>
      <c r="X52" s="20">
        <f>IF(ResourceEffects[[#This Row],[Status]]="Locked",1,0)</f>
        <v>0</v>
      </c>
      <c r="Y52" s="20">
        <f>IF(ResourceEffects[[#This Row],[event_type]]=1,0,1)</f>
        <v>1</v>
      </c>
      <c r="Z52" s="20">
        <f>IF(ResourceEffects[[#This Row],[Use Abundancies]]="Yes",1,0)</f>
        <v>0</v>
      </c>
      <c r="AA52" s="20">
        <f>ResourceEffects[[#This Row],[∆]]</f>
        <v>1</v>
      </c>
    </row>
    <row r="53" spans="1:27" ht="14.4" customHeight="1" x14ac:dyDescent="0.3">
      <c r="A53" s="24">
        <v>0</v>
      </c>
      <c r="B53" s="18" t="s">
        <v>24</v>
      </c>
      <c r="C53" s="22" t="s">
        <v>430</v>
      </c>
      <c r="D53" s="17" t="s">
        <v>394</v>
      </c>
      <c r="E53" s="17">
        <v>1</v>
      </c>
      <c r="F53" s="37" t="s">
        <v>383</v>
      </c>
      <c r="G53" s="18" t="s">
        <v>298</v>
      </c>
      <c r="H53" s="39" t="str">
        <f>"No"</f>
        <v>No</v>
      </c>
      <c r="I53" s="39">
        <f>0</f>
        <v>0</v>
      </c>
      <c r="J53" s="39" t="str">
        <f>"Yes"</f>
        <v>Yes</v>
      </c>
      <c r="K53" s="39" t="str">
        <f>"No"</f>
        <v>No</v>
      </c>
      <c r="L53" s="39">
        <f>INT(ResourceEffects[[#This Row],[Time Factor]]*TimeInterval/60/60/24)</f>
        <v>0</v>
      </c>
      <c r="M53" s="39">
        <f>INT(ResourceEffects[[#This Row],[Time Factor]]*TimeInterval/60/60)-ResourceEffects[[#This Row],[Days]]*24</f>
        <v>0</v>
      </c>
      <c r="N53" s="39">
        <f>INT(ResourceEffects[[#This Row],[Time Factor]]*TimeInterval/60)-ResourceEffects[[#This Row],[Hours]]*60-ResourceEffects[[#This Row],[Days]]*60*24</f>
        <v>0</v>
      </c>
      <c r="O53" s="39">
        <f>ResourceEffects[[#This Row],[Time Factor]]*TimeInterval-ResourceEffects[[#This Row],[Min]]*60-ResourceEffects[[#This Row],[Hours]]*60*60-ResourceEffects[[#This Row],[Days]]*60*60*24</f>
        <v>0</v>
      </c>
      <c r="P53" s="20">
        <f ca="1">INT(RAND()*999999999)</f>
        <v>556147432</v>
      </c>
      <c r="Q53" s="20">
        <f>_xlfn.XLOOKUP(ResourceEffects[[#This Row],[Protocol Name]],ProtocolNamesCol,ProtocolIds,"")</f>
        <v>11120</v>
      </c>
      <c r="R53" s="20">
        <f>ResourceEffects[[#This Row],[Time Factor]]</f>
        <v>0</v>
      </c>
      <c r="S53" s="20">
        <f>ResourceEffects[[#This Row],[Drone ID]]</f>
        <v>0</v>
      </c>
      <c r="T53" s="20">
        <f>_xlfn.XLOOKUP(ResourceEffects[[#This Row],[Resource Name]],ResourceNames,ResourceIds,"")</f>
        <v>5131</v>
      </c>
      <c r="U53" s="20">
        <f>_xlfn.XLOOKUP(ResourceEffects[[#This Row],[Event Type]],EventTypeNames,EventTypeIds,"")</f>
        <v>1</v>
      </c>
      <c r="V53" s="20">
        <f>IF(ResourceEffects[[#This Row],[Is Local]]="Yes",1,0)</f>
        <v>1</v>
      </c>
      <c r="W53" s="20">
        <f>IF(ResourceEffects[[#This Row],[Is Installed]]="Yes",1,0)</f>
        <v>0</v>
      </c>
      <c r="X53" s="20">
        <f>IF(ResourceEffects[[#This Row],[Status]]="Locked",1,0)</f>
        <v>1</v>
      </c>
      <c r="Y53" s="20">
        <f>IF(ResourceEffects[[#This Row],[event_type]]=1,0,1)</f>
        <v>0</v>
      </c>
      <c r="Z53" s="20">
        <f>IF(ResourceEffects[[#This Row],[Use Abundancies]]="Yes",1,0)</f>
        <v>0</v>
      </c>
      <c r="AA53" s="20">
        <f>ResourceEffects[[#This Row],[∆]]</f>
        <v>1</v>
      </c>
    </row>
    <row r="54" spans="1:27" ht="14.4" customHeight="1" x14ac:dyDescent="0.3">
      <c r="A54" s="24">
        <v>10</v>
      </c>
      <c r="B54" s="18" t="s">
        <v>24</v>
      </c>
      <c r="C54" s="22" t="s">
        <v>432</v>
      </c>
      <c r="D54" s="17" t="s">
        <v>395</v>
      </c>
      <c r="E54" s="17">
        <v>1</v>
      </c>
      <c r="F54" s="37" t="s">
        <v>383</v>
      </c>
      <c r="G54" s="18" t="s">
        <v>298</v>
      </c>
      <c r="H54" s="39" t="str">
        <f>"No"</f>
        <v>No</v>
      </c>
      <c r="I54" s="39">
        <f>0</f>
        <v>0</v>
      </c>
      <c r="J54" s="39" t="str">
        <f>"Yes"</f>
        <v>Yes</v>
      </c>
      <c r="K54" s="39" t="str">
        <f>"No"</f>
        <v>No</v>
      </c>
      <c r="L54" s="39">
        <f>INT(ResourceEffects[[#This Row],[Time Factor]]*TimeInterval/60/60/24)</f>
        <v>0</v>
      </c>
      <c r="M54" s="39">
        <f>INT(ResourceEffects[[#This Row],[Time Factor]]*TimeInterval/60/60)-ResourceEffects[[#This Row],[Days]]*24</f>
        <v>0</v>
      </c>
      <c r="N54" s="39">
        <f>INT(ResourceEffects[[#This Row],[Time Factor]]*TimeInterval/60)-ResourceEffects[[#This Row],[Hours]]*60-ResourceEffects[[#This Row],[Days]]*60*24</f>
        <v>0</v>
      </c>
      <c r="O54" s="39">
        <f>ResourceEffects[[#This Row],[Time Factor]]*TimeInterval-ResourceEffects[[#This Row],[Min]]*60-ResourceEffects[[#This Row],[Hours]]*60*60-ResourceEffects[[#This Row],[Days]]*60*60*24</f>
        <v>10</v>
      </c>
      <c r="P54" s="20">
        <f ca="1">INT(RAND()*999999999)</f>
        <v>581574064</v>
      </c>
      <c r="Q54" s="20">
        <f>_xlfn.XLOOKUP(ResourceEffects[[#This Row],[Protocol Name]],ProtocolNamesCol,ProtocolIds,"")</f>
        <v>11120</v>
      </c>
      <c r="R54" s="20">
        <f>ResourceEffects[[#This Row],[Time Factor]]</f>
        <v>10</v>
      </c>
      <c r="S54" s="20">
        <f>ResourceEffects[[#This Row],[Drone ID]]</f>
        <v>0</v>
      </c>
      <c r="T54" s="20">
        <f>_xlfn.XLOOKUP(ResourceEffects[[#This Row],[Resource Name]],ResourceNames,ResourceIds,"")</f>
        <v>5131</v>
      </c>
      <c r="U54" s="20">
        <f>_xlfn.XLOOKUP(ResourceEffects[[#This Row],[Event Type]],EventTypeNames,EventTypeIds,"")</f>
        <v>2</v>
      </c>
      <c r="V54" s="20">
        <f>IF(ResourceEffects[[#This Row],[Is Local]]="Yes",1,0)</f>
        <v>1</v>
      </c>
      <c r="W54" s="20">
        <f>IF(ResourceEffects[[#This Row],[Is Installed]]="Yes",1,0)</f>
        <v>0</v>
      </c>
      <c r="X54" s="20">
        <f>IF(ResourceEffects[[#This Row],[Status]]="Locked",1,0)</f>
        <v>1</v>
      </c>
      <c r="Y54" s="20">
        <f>IF(ResourceEffects[[#This Row],[event_type]]=1,0,1)</f>
        <v>1</v>
      </c>
      <c r="Z54" s="20">
        <f>IF(ResourceEffects[[#This Row],[Use Abundancies]]="Yes",1,0)</f>
        <v>0</v>
      </c>
      <c r="AA54" s="20">
        <f>ResourceEffects[[#This Row],[∆]]</f>
        <v>1</v>
      </c>
    </row>
    <row r="55" spans="1:27" ht="14.4" customHeight="1" x14ac:dyDescent="0.3">
      <c r="A55" s="24">
        <v>10</v>
      </c>
      <c r="B55" s="18" t="s">
        <v>24</v>
      </c>
      <c r="C55" s="22" t="s">
        <v>432</v>
      </c>
      <c r="D55" s="17" t="s">
        <v>394</v>
      </c>
      <c r="E55" s="17">
        <v>1</v>
      </c>
      <c r="F55" s="37" t="s">
        <v>387</v>
      </c>
      <c r="G55" s="18" t="s">
        <v>298</v>
      </c>
      <c r="H55" s="39" t="s">
        <v>429</v>
      </c>
      <c r="I55" s="39">
        <f>0</f>
        <v>0</v>
      </c>
      <c r="J55" s="39" t="str">
        <f>"Yes"</f>
        <v>Yes</v>
      </c>
      <c r="K55" s="39" t="str">
        <f>"No"</f>
        <v>No</v>
      </c>
      <c r="L55" s="39">
        <f>INT(ResourceEffects[[#This Row],[Time Factor]]*TimeInterval/60/60/24)</f>
        <v>0</v>
      </c>
      <c r="M55" s="39">
        <f>INT(ResourceEffects[[#This Row],[Time Factor]]*TimeInterval/60/60)-ResourceEffects[[#This Row],[Days]]*24</f>
        <v>0</v>
      </c>
      <c r="N55" s="39">
        <f>INT(ResourceEffects[[#This Row],[Time Factor]]*TimeInterval/60)-ResourceEffects[[#This Row],[Hours]]*60-ResourceEffects[[#This Row],[Days]]*60*24</f>
        <v>0</v>
      </c>
      <c r="O55" s="39">
        <f>ResourceEffects[[#This Row],[Time Factor]]*TimeInterval-ResourceEffects[[#This Row],[Min]]*60-ResourceEffects[[#This Row],[Hours]]*60*60-ResourceEffects[[#This Row],[Days]]*60*60*24</f>
        <v>10</v>
      </c>
      <c r="P55" s="20">
        <f ca="1">INT(RAND()*999999999)</f>
        <v>37572905</v>
      </c>
      <c r="Q55" s="20">
        <f>_xlfn.XLOOKUP(ResourceEffects[[#This Row],[Protocol Name]],ProtocolNamesCol,ProtocolIds,"")</f>
        <v>11120</v>
      </c>
      <c r="R55" s="20">
        <f>ResourceEffects[[#This Row],[Time Factor]]</f>
        <v>10</v>
      </c>
      <c r="S55" s="20">
        <f>ResourceEffects[[#This Row],[Drone ID]]</f>
        <v>0</v>
      </c>
      <c r="T55" s="20">
        <f>_xlfn.XLOOKUP(ResourceEffects[[#This Row],[Resource Name]],ResourceNames,ResourceIds,"")</f>
        <v>5131</v>
      </c>
      <c r="U55" s="20">
        <f>_xlfn.XLOOKUP(ResourceEffects[[#This Row],[Event Type]],EventTypeNames,EventTypeIds,"")</f>
        <v>1</v>
      </c>
      <c r="V55" s="20">
        <f>IF(ResourceEffects[[#This Row],[Is Local]]="Yes",1,0)</f>
        <v>1</v>
      </c>
      <c r="W55" s="20">
        <f>IF(ResourceEffects[[#This Row],[Is Installed]]="Yes",1,0)</f>
        <v>0</v>
      </c>
      <c r="X55" s="20">
        <f>IF(ResourceEffects[[#This Row],[Status]]="Locked",1,0)</f>
        <v>0</v>
      </c>
      <c r="Y55" s="20">
        <f>IF(ResourceEffects[[#This Row],[event_type]]=1,0,1)</f>
        <v>0</v>
      </c>
      <c r="Z55" s="20">
        <f>IF(ResourceEffects[[#This Row],[Use Abundancies]]="Yes",1,0)</f>
        <v>0</v>
      </c>
      <c r="AA55" s="20">
        <f>ResourceEffects[[#This Row],[∆]]</f>
        <v>1</v>
      </c>
    </row>
    <row r="56" spans="1:27" ht="14.4" customHeight="1" x14ac:dyDescent="0.3">
      <c r="A56" s="23">
        <v>11</v>
      </c>
      <c r="B56" s="48" t="s">
        <v>24</v>
      </c>
      <c r="C56" s="22" t="s">
        <v>431</v>
      </c>
      <c r="D56" s="17" t="s">
        <v>394</v>
      </c>
      <c r="E56" s="17">
        <v>1</v>
      </c>
      <c r="F56" s="37" t="s">
        <v>387</v>
      </c>
      <c r="G56" s="18" t="s">
        <v>171</v>
      </c>
      <c r="H56" s="39" t="s">
        <v>386</v>
      </c>
      <c r="I56" s="39">
        <f>0</f>
        <v>0</v>
      </c>
      <c r="J56" s="39" t="str">
        <f>"Yes"</f>
        <v>Yes</v>
      </c>
      <c r="K56" s="39" t="str">
        <f>"No"</f>
        <v>No</v>
      </c>
      <c r="L56" s="39">
        <f>INT(ResourceEffects[[#This Row],[Time Factor]]*TimeInterval/60/60/24)</f>
        <v>0</v>
      </c>
      <c r="M56" s="39">
        <f>INT(ResourceEffects[[#This Row],[Time Factor]]*TimeInterval/60/60)-ResourceEffects[[#This Row],[Days]]*24</f>
        <v>0</v>
      </c>
      <c r="N56" s="39">
        <f>INT(ResourceEffects[[#This Row],[Time Factor]]*TimeInterval/60)-ResourceEffects[[#This Row],[Hours]]*60-ResourceEffects[[#This Row],[Days]]*60*24</f>
        <v>0</v>
      </c>
      <c r="O56" s="39">
        <f>ResourceEffects[[#This Row],[Time Factor]]*TimeInterval-ResourceEffects[[#This Row],[Min]]*60-ResourceEffects[[#This Row],[Hours]]*60*60-ResourceEffects[[#This Row],[Days]]*60*60*24</f>
        <v>11</v>
      </c>
      <c r="P56" s="20">
        <f ca="1">INT(RAND()*999999999)</f>
        <v>873164167</v>
      </c>
      <c r="Q56" s="20">
        <f>_xlfn.XLOOKUP(ResourceEffects[[#This Row],[Protocol Name]],ProtocolNamesCol,ProtocolIds,"")</f>
        <v>11120</v>
      </c>
      <c r="R56" s="20">
        <f>ResourceEffects[[#This Row],[Time Factor]]</f>
        <v>11</v>
      </c>
      <c r="S56" s="20">
        <f>ResourceEffects[[#This Row],[Drone ID]]</f>
        <v>0</v>
      </c>
      <c r="T56" s="20">
        <f>_xlfn.XLOOKUP(ResourceEffects[[#This Row],[Resource Name]],ResourceNames,ResourceIds,"")</f>
        <v>1120</v>
      </c>
      <c r="U56" s="20">
        <f>_xlfn.XLOOKUP(ResourceEffects[[#This Row],[Event Type]],EventTypeNames,EventTypeIds,"")</f>
        <v>1</v>
      </c>
      <c r="V56" s="20">
        <f>IF(ResourceEffects[[#This Row],[Is Local]]="Yes",1,0)</f>
        <v>1</v>
      </c>
      <c r="W56" s="20">
        <f>IF(ResourceEffects[[#This Row],[Is Installed]]="Yes",1,0)</f>
        <v>0</v>
      </c>
      <c r="X56" s="20">
        <f>IF(ResourceEffects[[#This Row],[Status]]="Locked",1,0)</f>
        <v>0</v>
      </c>
      <c r="Y56" s="20">
        <f>IF(ResourceEffects[[#This Row],[event_type]]=1,0,1)</f>
        <v>0</v>
      </c>
      <c r="Z56" s="20">
        <f>IF(ResourceEffects[[#This Row],[Use Abundancies]]="Yes",1,0)</f>
        <v>1</v>
      </c>
      <c r="AA56" s="20">
        <f>ResourceEffects[[#This Row],[∆]]</f>
        <v>1</v>
      </c>
    </row>
    <row r="57" spans="1:27" ht="14.4" customHeight="1" x14ac:dyDescent="0.3">
      <c r="A57" s="24">
        <v>0</v>
      </c>
      <c r="B57" s="18" t="s">
        <v>25</v>
      </c>
      <c r="C57" s="22" t="s">
        <v>430</v>
      </c>
      <c r="D57" s="17" t="s">
        <v>395</v>
      </c>
      <c r="E57" s="17">
        <v>1</v>
      </c>
      <c r="F57" s="37" t="s">
        <v>387</v>
      </c>
      <c r="G57" s="18" t="s">
        <v>298</v>
      </c>
      <c r="H57" s="39" t="s">
        <v>429</v>
      </c>
      <c r="I57" s="39">
        <f>0</f>
        <v>0</v>
      </c>
      <c r="J57" s="39" t="str">
        <f>"Yes"</f>
        <v>Yes</v>
      </c>
      <c r="K57" s="39" t="str">
        <f>"No"</f>
        <v>No</v>
      </c>
      <c r="L57" s="39">
        <f>INT(ResourceEffects[[#This Row],[Time Factor]]*TimeInterval/60/60/24)</f>
        <v>0</v>
      </c>
      <c r="M57" s="39">
        <f>INT(ResourceEffects[[#This Row],[Time Factor]]*TimeInterval/60/60)-ResourceEffects[[#This Row],[Days]]*24</f>
        <v>0</v>
      </c>
      <c r="N57" s="39">
        <f>INT(ResourceEffects[[#This Row],[Time Factor]]*TimeInterval/60)-ResourceEffects[[#This Row],[Hours]]*60-ResourceEffects[[#This Row],[Days]]*60*24</f>
        <v>0</v>
      </c>
      <c r="O57" s="39">
        <f>ResourceEffects[[#This Row],[Time Factor]]*TimeInterval-ResourceEffects[[#This Row],[Min]]*60-ResourceEffects[[#This Row],[Hours]]*60*60-ResourceEffects[[#This Row],[Days]]*60*60*24</f>
        <v>0</v>
      </c>
      <c r="P57" s="20">
        <f ca="1">INT(RAND()*999999999)</f>
        <v>718006308</v>
      </c>
      <c r="Q57" s="20">
        <f>_xlfn.XLOOKUP(ResourceEffects[[#This Row],[Protocol Name]],ProtocolNamesCol,ProtocolIds,"")</f>
        <v>11130</v>
      </c>
      <c r="R57" s="20">
        <f>ResourceEffects[[#This Row],[Time Factor]]</f>
        <v>0</v>
      </c>
      <c r="S57" s="20">
        <f>ResourceEffects[[#This Row],[Drone ID]]</f>
        <v>0</v>
      </c>
      <c r="T57" s="20">
        <f>_xlfn.XLOOKUP(ResourceEffects[[#This Row],[Resource Name]],ResourceNames,ResourceIds,"")</f>
        <v>5131</v>
      </c>
      <c r="U57" s="20">
        <f>_xlfn.XLOOKUP(ResourceEffects[[#This Row],[Event Type]],EventTypeNames,EventTypeIds,"")</f>
        <v>2</v>
      </c>
      <c r="V57" s="20">
        <f>IF(ResourceEffects[[#This Row],[Is Local]]="Yes",1,0)</f>
        <v>1</v>
      </c>
      <c r="W57" s="20">
        <f>IF(ResourceEffects[[#This Row],[Is Installed]]="Yes",1,0)</f>
        <v>0</v>
      </c>
      <c r="X57" s="20">
        <f>IF(ResourceEffects[[#This Row],[Status]]="Locked",1,0)</f>
        <v>0</v>
      </c>
      <c r="Y57" s="20">
        <f>IF(ResourceEffects[[#This Row],[event_type]]=1,0,1)</f>
        <v>1</v>
      </c>
      <c r="Z57" s="20">
        <f>IF(ResourceEffects[[#This Row],[Use Abundancies]]="Yes",1,0)</f>
        <v>0</v>
      </c>
      <c r="AA57" s="20">
        <f>ResourceEffects[[#This Row],[∆]]</f>
        <v>1</v>
      </c>
    </row>
    <row r="58" spans="1:27" ht="14.4" customHeight="1" x14ac:dyDescent="0.3">
      <c r="A58" s="24">
        <v>0</v>
      </c>
      <c r="B58" s="18" t="s">
        <v>25</v>
      </c>
      <c r="C58" s="22" t="s">
        <v>430</v>
      </c>
      <c r="D58" s="17" t="s">
        <v>394</v>
      </c>
      <c r="E58" s="17">
        <v>1</v>
      </c>
      <c r="F58" s="37" t="s">
        <v>383</v>
      </c>
      <c r="G58" s="18" t="s">
        <v>298</v>
      </c>
      <c r="H58" s="39" t="str">
        <f>"No"</f>
        <v>No</v>
      </c>
      <c r="I58" s="39">
        <f>0</f>
        <v>0</v>
      </c>
      <c r="J58" s="39" t="str">
        <f>"Yes"</f>
        <v>Yes</v>
      </c>
      <c r="K58" s="39" t="str">
        <f>"No"</f>
        <v>No</v>
      </c>
      <c r="L58" s="39">
        <f>INT(ResourceEffects[[#This Row],[Time Factor]]*TimeInterval/60/60/24)</f>
        <v>0</v>
      </c>
      <c r="M58" s="39">
        <f>INT(ResourceEffects[[#This Row],[Time Factor]]*TimeInterval/60/60)-ResourceEffects[[#This Row],[Days]]*24</f>
        <v>0</v>
      </c>
      <c r="N58" s="39">
        <f>INT(ResourceEffects[[#This Row],[Time Factor]]*TimeInterval/60)-ResourceEffects[[#This Row],[Hours]]*60-ResourceEffects[[#This Row],[Days]]*60*24</f>
        <v>0</v>
      </c>
      <c r="O58" s="39">
        <f>ResourceEffects[[#This Row],[Time Factor]]*TimeInterval-ResourceEffects[[#This Row],[Min]]*60-ResourceEffects[[#This Row],[Hours]]*60*60-ResourceEffects[[#This Row],[Days]]*60*60*24</f>
        <v>0</v>
      </c>
      <c r="P58" s="20">
        <f ca="1">INT(RAND()*999999999)</f>
        <v>400370429</v>
      </c>
      <c r="Q58" s="20">
        <f>_xlfn.XLOOKUP(ResourceEffects[[#This Row],[Protocol Name]],ProtocolNamesCol,ProtocolIds,"")</f>
        <v>11130</v>
      </c>
      <c r="R58" s="20">
        <f>ResourceEffects[[#This Row],[Time Factor]]</f>
        <v>0</v>
      </c>
      <c r="S58" s="20">
        <f>ResourceEffects[[#This Row],[Drone ID]]</f>
        <v>0</v>
      </c>
      <c r="T58" s="20">
        <f>_xlfn.XLOOKUP(ResourceEffects[[#This Row],[Resource Name]],ResourceNames,ResourceIds,"")</f>
        <v>5131</v>
      </c>
      <c r="U58" s="20">
        <f>_xlfn.XLOOKUP(ResourceEffects[[#This Row],[Event Type]],EventTypeNames,EventTypeIds,"")</f>
        <v>1</v>
      </c>
      <c r="V58" s="20">
        <f>IF(ResourceEffects[[#This Row],[Is Local]]="Yes",1,0)</f>
        <v>1</v>
      </c>
      <c r="W58" s="20">
        <f>IF(ResourceEffects[[#This Row],[Is Installed]]="Yes",1,0)</f>
        <v>0</v>
      </c>
      <c r="X58" s="20">
        <f>IF(ResourceEffects[[#This Row],[Status]]="Locked",1,0)</f>
        <v>1</v>
      </c>
      <c r="Y58" s="20">
        <f>IF(ResourceEffects[[#This Row],[event_type]]=1,0,1)</f>
        <v>0</v>
      </c>
      <c r="Z58" s="20">
        <f>IF(ResourceEffects[[#This Row],[Use Abundancies]]="Yes",1,0)</f>
        <v>0</v>
      </c>
      <c r="AA58" s="20">
        <f>ResourceEffects[[#This Row],[∆]]</f>
        <v>1</v>
      </c>
    </row>
    <row r="59" spans="1:27" ht="14.4" customHeight="1" x14ac:dyDescent="0.3">
      <c r="A59" s="24">
        <v>10</v>
      </c>
      <c r="B59" s="18" t="s">
        <v>25</v>
      </c>
      <c r="C59" s="22" t="s">
        <v>432</v>
      </c>
      <c r="D59" s="17" t="s">
        <v>395</v>
      </c>
      <c r="E59" s="17">
        <v>1</v>
      </c>
      <c r="F59" s="37" t="s">
        <v>383</v>
      </c>
      <c r="G59" s="18" t="s">
        <v>298</v>
      </c>
      <c r="H59" s="39" t="str">
        <f>"No"</f>
        <v>No</v>
      </c>
      <c r="I59" s="39">
        <f>0</f>
        <v>0</v>
      </c>
      <c r="J59" s="39" t="str">
        <f>"Yes"</f>
        <v>Yes</v>
      </c>
      <c r="K59" s="39" t="str">
        <f>"No"</f>
        <v>No</v>
      </c>
      <c r="L59" s="39">
        <f>INT(ResourceEffects[[#This Row],[Time Factor]]*TimeInterval/60/60/24)</f>
        <v>0</v>
      </c>
      <c r="M59" s="39">
        <f>INT(ResourceEffects[[#This Row],[Time Factor]]*TimeInterval/60/60)-ResourceEffects[[#This Row],[Days]]*24</f>
        <v>0</v>
      </c>
      <c r="N59" s="39">
        <f>INT(ResourceEffects[[#This Row],[Time Factor]]*TimeInterval/60)-ResourceEffects[[#This Row],[Hours]]*60-ResourceEffects[[#This Row],[Days]]*60*24</f>
        <v>0</v>
      </c>
      <c r="O59" s="39">
        <f>ResourceEffects[[#This Row],[Time Factor]]*TimeInterval-ResourceEffects[[#This Row],[Min]]*60-ResourceEffects[[#This Row],[Hours]]*60*60-ResourceEffects[[#This Row],[Days]]*60*60*24</f>
        <v>10</v>
      </c>
      <c r="P59" s="20">
        <f ca="1">INT(RAND()*999999999)</f>
        <v>385594753</v>
      </c>
      <c r="Q59" s="20">
        <f>_xlfn.XLOOKUP(ResourceEffects[[#This Row],[Protocol Name]],ProtocolNamesCol,ProtocolIds,"")</f>
        <v>11130</v>
      </c>
      <c r="R59" s="20">
        <f>ResourceEffects[[#This Row],[Time Factor]]</f>
        <v>10</v>
      </c>
      <c r="S59" s="20">
        <f>ResourceEffects[[#This Row],[Drone ID]]</f>
        <v>0</v>
      </c>
      <c r="T59" s="20">
        <f>_xlfn.XLOOKUP(ResourceEffects[[#This Row],[Resource Name]],ResourceNames,ResourceIds,"")</f>
        <v>5131</v>
      </c>
      <c r="U59" s="20">
        <f>_xlfn.XLOOKUP(ResourceEffects[[#This Row],[Event Type]],EventTypeNames,EventTypeIds,"")</f>
        <v>2</v>
      </c>
      <c r="V59" s="20">
        <f>IF(ResourceEffects[[#This Row],[Is Local]]="Yes",1,0)</f>
        <v>1</v>
      </c>
      <c r="W59" s="20">
        <f>IF(ResourceEffects[[#This Row],[Is Installed]]="Yes",1,0)</f>
        <v>0</v>
      </c>
      <c r="X59" s="20">
        <f>IF(ResourceEffects[[#This Row],[Status]]="Locked",1,0)</f>
        <v>1</v>
      </c>
      <c r="Y59" s="20">
        <f>IF(ResourceEffects[[#This Row],[event_type]]=1,0,1)</f>
        <v>1</v>
      </c>
      <c r="Z59" s="20">
        <f>IF(ResourceEffects[[#This Row],[Use Abundancies]]="Yes",1,0)</f>
        <v>0</v>
      </c>
      <c r="AA59" s="20">
        <f>ResourceEffects[[#This Row],[∆]]</f>
        <v>1</v>
      </c>
    </row>
    <row r="60" spans="1:27" ht="14.4" customHeight="1" x14ac:dyDescent="0.3">
      <c r="A60" s="24">
        <v>10</v>
      </c>
      <c r="B60" s="18" t="s">
        <v>25</v>
      </c>
      <c r="C60" s="22" t="s">
        <v>432</v>
      </c>
      <c r="D60" s="17" t="s">
        <v>394</v>
      </c>
      <c r="E60" s="17">
        <v>1</v>
      </c>
      <c r="F60" s="37" t="s">
        <v>387</v>
      </c>
      <c r="G60" s="18" t="s">
        <v>298</v>
      </c>
      <c r="H60" s="39" t="s">
        <v>429</v>
      </c>
      <c r="I60" s="39">
        <f>0</f>
        <v>0</v>
      </c>
      <c r="J60" s="39" t="str">
        <f>"Yes"</f>
        <v>Yes</v>
      </c>
      <c r="K60" s="39" t="str">
        <f>"No"</f>
        <v>No</v>
      </c>
      <c r="L60" s="39">
        <f>INT(ResourceEffects[[#This Row],[Time Factor]]*TimeInterval/60/60/24)</f>
        <v>0</v>
      </c>
      <c r="M60" s="39">
        <f>INT(ResourceEffects[[#This Row],[Time Factor]]*TimeInterval/60/60)-ResourceEffects[[#This Row],[Days]]*24</f>
        <v>0</v>
      </c>
      <c r="N60" s="39">
        <f>INT(ResourceEffects[[#This Row],[Time Factor]]*TimeInterval/60)-ResourceEffects[[#This Row],[Hours]]*60-ResourceEffects[[#This Row],[Days]]*60*24</f>
        <v>0</v>
      </c>
      <c r="O60" s="39">
        <f>ResourceEffects[[#This Row],[Time Factor]]*TimeInterval-ResourceEffects[[#This Row],[Min]]*60-ResourceEffects[[#This Row],[Hours]]*60*60-ResourceEffects[[#This Row],[Days]]*60*60*24</f>
        <v>10</v>
      </c>
      <c r="P60" s="20">
        <f ca="1">INT(RAND()*999999999)</f>
        <v>581207248</v>
      </c>
      <c r="Q60" s="20">
        <f>_xlfn.XLOOKUP(ResourceEffects[[#This Row],[Protocol Name]],ProtocolNamesCol,ProtocolIds,"")</f>
        <v>11130</v>
      </c>
      <c r="R60" s="20">
        <f>ResourceEffects[[#This Row],[Time Factor]]</f>
        <v>10</v>
      </c>
      <c r="S60" s="20">
        <f>ResourceEffects[[#This Row],[Drone ID]]</f>
        <v>0</v>
      </c>
      <c r="T60" s="20">
        <f>_xlfn.XLOOKUP(ResourceEffects[[#This Row],[Resource Name]],ResourceNames,ResourceIds,"")</f>
        <v>5131</v>
      </c>
      <c r="U60" s="20">
        <f>_xlfn.XLOOKUP(ResourceEffects[[#This Row],[Event Type]],EventTypeNames,EventTypeIds,"")</f>
        <v>1</v>
      </c>
      <c r="V60" s="20">
        <f>IF(ResourceEffects[[#This Row],[Is Local]]="Yes",1,0)</f>
        <v>1</v>
      </c>
      <c r="W60" s="20">
        <f>IF(ResourceEffects[[#This Row],[Is Installed]]="Yes",1,0)</f>
        <v>0</v>
      </c>
      <c r="X60" s="20">
        <f>IF(ResourceEffects[[#This Row],[Status]]="Locked",1,0)</f>
        <v>0</v>
      </c>
      <c r="Y60" s="20">
        <f>IF(ResourceEffects[[#This Row],[event_type]]=1,0,1)</f>
        <v>0</v>
      </c>
      <c r="Z60" s="20">
        <f>IF(ResourceEffects[[#This Row],[Use Abundancies]]="Yes",1,0)</f>
        <v>0</v>
      </c>
      <c r="AA60" s="20">
        <f>ResourceEffects[[#This Row],[∆]]</f>
        <v>1</v>
      </c>
    </row>
    <row r="61" spans="1:27" ht="14.4" customHeight="1" x14ac:dyDescent="0.3">
      <c r="A61" s="23">
        <v>11</v>
      </c>
      <c r="B61" s="48" t="s">
        <v>25</v>
      </c>
      <c r="C61" s="22" t="s">
        <v>431</v>
      </c>
      <c r="D61" s="17" t="s">
        <v>394</v>
      </c>
      <c r="E61" s="17">
        <v>1</v>
      </c>
      <c r="F61" s="37" t="s">
        <v>387</v>
      </c>
      <c r="G61" s="18" t="s">
        <v>172</v>
      </c>
      <c r="H61" s="39" t="s">
        <v>386</v>
      </c>
      <c r="I61" s="39">
        <f>0</f>
        <v>0</v>
      </c>
      <c r="J61" s="39" t="str">
        <f>"Yes"</f>
        <v>Yes</v>
      </c>
      <c r="K61" s="39" t="str">
        <f>"No"</f>
        <v>No</v>
      </c>
      <c r="L61" s="39">
        <f>INT(ResourceEffects[[#This Row],[Time Factor]]*TimeInterval/60/60/24)</f>
        <v>0</v>
      </c>
      <c r="M61" s="39">
        <f>INT(ResourceEffects[[#This Row],[Time Factor]]*TimeInterval/60/60)-ResourceEffects[[#This Row],[Days]]*24</f>
        <v>0</v>
      </c>
      <c r="N61" s="39">
        <f>INT(ResourceEffects[[#This Row],[Time Factor]]*TimeInterval/60)-ResourceEffects[[#This Row],[Hours]]*60-ResourceEffects[[#This Row],[Days]]*60*24</f>
        <v>0</v>
      </c>
      <c r="O61" s="39">
        <f>ResourceEffects[[#This Row],[Time Factor]]*TimeInterval-ResourceEffects[[#This Row],[Min]]*60-ResourceEffects[[#This Row],[Hours]]*60*60-ResourceEffects[[#This Row],[Days]]*60*60*24</f>
        <v>11</v>
      </c>
      <c r="P61" s="20">
        <f ca="1">INT(RAND()*999999999)</f>
        <v>349537143</v>
      </c>
      <c r="Q61" s="20">
        <f>_xlfn.XLOOKUP(ResourceEffects[[#This Row],[Protocol Name]],ProtocolNamesCol,ProtocolIds,"")</f>
        <v>11130</v>
      </c>
      <c r="R61" s="20">
        <f>ResourceEffects[[#This Row],[Time Factor]]</f>
        <v>11</v>
      </c>
      <c r="S61" s="20">
        <f>ResourceEffects[[#This Row],[Drone ID]]</f>
        <v>0</v>
      </c>
      <c r="T61" s="20">
        <f>_xlfn.XLOOKUP(ResourceEffects[[#This Row],[Resource Name]],ResourceNames,ResourceIds,"")</f>
        <v>1130</v>
      </c>
      <c r="U61" s="20">
        <f>_xlfn.XLOOKUP(ResourceEffects[[#This Row],[Event Type]],EventTypeNames,EventTypeIds,"")</f>
        <v>1</v>
      </c>
      <c r="V61" s="20">
        <f>IF(ResourceEffects[[#This Row],[Is Local]]="Yes",1,0)</f>
        <v>1</v>
      </c>
      <c r="W61" s="20">
        <f>IF(ResourceEffects[[#This Row],[Is Installed]]="Yes",1,0)</f>
        <v>0</v>
      </c>
      <c r="X61" s="20">
        <f>IF(ResourceEffects[[#This Row],[Status]]="Locked",1,0)</f>
        <v>0</v>
      </c>
      <c r="Y61" s="20">
        <f>IF(ResourceEffects[[#This Row],[event_type]]=1,0,1)</f>
        <v>0</v>
      </c>
      <c r="Z61" s="20">
        <f>IF(ResourceEffects[[#This Row],[Use Abundancies]]="Yes",1,0)</f>
        <v>1</v>
      </c>
      <c r="AA61" s="20">
        <f>ResourceEffects[[#This Row],[∆]]</f>
        <v>1</v>
      </c>
    </row>
    <row r="62" spans="1:27" ht="14.4" customHeight="1" x14ac:dyDescent="0.3">
      <c r="A62" s="24">
        <v>0</v>
      </c>
      <c r="B62" s="18" t="s">
        <v>26</v>
      </c>
      <c r="C62" s="22" t="s">
        <v>430</v>
      </c>
      <c r="D62" s="17" t="s">
        <v>395</v>
      </c>
      <c r="E62" s="17">
        <v>1</v>
      </c>
      <c r="F62" s="37" t="s">
        <v>387</v>
      </c>
      <c r="G62" s="18" t="s">
        <v>295</v>
      </c>
      <c r="H62" s="39" t="s">
        <v>429</v>
      </c>
      <c r="I62" s="39">
        <f>0</f>
        <v>0</v>
      </c>
      <c r="J62" s="39" t="str">
        <f>"Yes"</f>
        <v>Yes</v>
      </c>
      <c r="K62" s="39" t="str">
        <f>"No"</f>
        <v>No</v>
      </c>
      <c r="L62" s="39">
        <f>INT(ResourceEffects[[#This Row],[Time Factor]]*TimeInterval/60/60/24)</f>
        <v>0</v>
      </c>
      <c r="M62" s="39">
        <f>INT(ResourceEffects[[#This Row],[Time Factor]]*TimeInterval/60/60)-ResourceEffects[[#This Row],[Days]]*24</f>
        <v>0</v>
      </c>
      <c r="N62" s="39">
        <f>INT(ResourceEffects[[#This Row],[Time Factor]]*TimeInterval/60)-ResourceEffects[[#This Row],[Hours]]*60-ResourceEffects[[#This Row],[Days]]*60*24</f>
        <v>0</v>
      </c>
      <c r="O62" s="39">
        <f>ResourceEffects[[#This Row],[Time Factor]]*TimeInterval-ResourceEffects[[#This Row],[Min]]*60-ResourceEffects[[#This Row],[Hours]]*60*60-ResourceEffects[[#This Row],[Days]]*60*60*24</f>
        <v>0</v>
      </c>
      <c r="P62" s="20">
        <f ca="1">INT(RAND()*999999999)</f>
        <v>857648104</v>
      </c>
      <c r="Q62" s="20">
        <f>_xlfn.XLOOKUP(ResourceEffects[[#This Row],[Protocol Name]],ProtocolNamesCol,ProtocolIds,"")</f>
        <v>11200</v>
      </c>
      <c r="R62" s="20">
        <f>ResourceEffects[[#This Row],[Time Factor]]</f>
        <v>0</v>
      </c>
      <c r="S62" s="20">
        <f>ResourceEffects[[#This Row],[Drone ID]]</f>
        <v>0</v>
      </c>
      <c r="T62" s="20">
        <f>_xlfn.XLOOKUP(ResourceEffects[[#This Row],[Resource Name]],ResourceNames,ResourceIds,"")</f>
        <v>5111</v>
      </c>
      <c r="U62" s="20">
        <f>_xlfn.XLOOKUP(ResourceEffects[[#This Row],[Event Type]],EventTypeNames,EventTypeIds,"")</f>
        <v>2</v>
      </c>
      <c r="V62" s="20">
        <f>IF(ResourceEffects[[#This Row],[Is Local]]="Yes",1,0)</f>
        <v>1</v>
      </c>
      <c r="W62" s="20">
        <f>IF(ResourceEffects[[#This Row],[Is Installed]]="Yes",1,0)</f>
        <v>0</v>
      </c>
      <c r="X62" s="20">
        <f>IF(ResourceEffects[[#This Row],[Status]]="Locked",1,0)</f>
        <v>0</v>
      </c>
      <c r="Y62" s="20">
        <f>IF(ResourceEffects[[#This Row],[event_type]]=1,0,1)</f>
        <v>1</v>
      </c>
      <c r="Z62" s="20">
        <f>IF(ResourceEffects[[#This Row],[Use Abundancies]]="Yes",1,0)</f>
        <v>0</v>
      </c>
      <c r="AA62" s="20">
        <f>ResourceEffects[[#This Row],[∆]]</f>
        <v>1</v>
      </c>
    </row>
    <row r="63" spans="1:27" ht="14.4" customHeight="1" x14ac:dyDescent="0.3">
      <c r="A63" s="24">
        <v>0</v>
      </c>
      <c r="B63" s="18" t="s">
        <v>26</v>
      </c>
      <c r="C63" s="22" t="s">
        <v>430</v>
      </c>
      <c r="D63" s="17" t="s">
        <v>394</v>
      </c>
      <c r="E63" s="17">
        <v>1</v>
      </c>
      <c r="F63" s="37" t="s">
        <v>383</v>
      </c>
      <c r="G63" s="18" t="s">
        <v>295</v>
      </c>
      <c r="H63" s="39" t="str">
        <f>"No"</f>
        <v>No</v>
      </c>
      <c r="I63" s="39">
        <f>0</f>
        <v>0</v>
      </c>
      <c r="J63" s="39" t="str">
        <f>"Yes"</f>
        <v>Yes</v>
      </c>
      <c r="K63" s="39" t="str">
        <f>"No"</f>
        <v>No</v>
      </c>
      <c r="L63" s="39">
        <f>INT(ResourceEffects[[#This Row],[Time Factor]]*TimeInterval/60/60/24)</f>
        <v>0</v>
      </c>
      <c r="M63" s="39">
        <f>INT(ResourceEffects[[#This Row],[Time Factor]]*TimeInterval/60/60)-ResourceEffects[[#This Row],[Days]]*24</f>
        <v>0</v>
      </c>
      <c r="N63" s="39">
        <f>INT(ResourceEffects[[#This Row],[Time Factor]]*TimeInterval/60)-ResourceEffects[[#This Row],[Hours]]*60-ResourceEffects[[#This Row],[Days]]*60*24</f>
        <v>0</v>
      </c>
      <c r="O63" s="39">
        <f>ResourceEffects[[#This Row],[Time Factor]]*TimeInterval-ResourceEffects[[#This Row],[Min]]*60-ResourceEffects[[#This Row],[Hours]]*60*60-ResourceEffects[[#This Row],[Days]]*60*60*24</f>
        <v>0</v>
      </c>
      <c r="P63" s="20">
        <f ca="1">INT(RAND()*999999999)</f>
        <v>500305411</v>
      </c>
      <c r="Q63" s="20">
        <f>_xlfn.XLOOKUP(ResourceEffects[[#This Row],[Protocol Name]],ProtocolNamesCol,ProtocolIds,"")</f>
        <v>11200</v>
      </c>
      <c r="R63" s="20">
        <f>ResourceEffects[[#This Row],[Time Factor]]</f>
        <v>0</v>
      </c>
      <c r="S63" s="20">
        <f>ResourceEffects[[#This Row],[Drone ID]]</f>
        <v>0</v>
      </c>
      <c r="T63" s="20">
        <f>_xlfn.XLOOKUP(ResourceEffects[[#This Row],[Resource Name]],ResourceNames,ResourceIds,"")</f>
        <v>5111</v>
      </c>
      <c r="U63" s="20">
        <f>_xlfn.XLOOKUP(ResourceEffects[[#This Row],[Event Type]],EventTypeNames,EventTypeIds,"")</f>
        <v>1</v>
      </c>
      <c r="V63" s="20">
        <f>IF(ResourceEffects[[#This Row],[Is Local]]="Yes",1,0)</f>
        <v>1</v>
      </c>
      <c r="W63" s="20">
        <f>IF(ResourceEffects[[#This Row],[Is Installed]]="Yes",1,0)</f>
        <v>0</v>
      </c>
      <c r="X63" s="20">
        <f>IF(ResourceEffects[[#This Row],[Status]]="Locked",1,0)</f>
        <v>1</v>
      </c>
      <c r="Y63" s="20">
        <f>IF(ResourceEffects[[#This Row],[event_type]]=1,0,1)</f>
        <v>0</v>
      </c>
      <c r="Z63" s="20">
        <f>IF(ResourceEffects[[#This Row],[Use Abundancies]]="Yes",1,0)</f>
        <v>0</v>
      </c>
      <c r="AA63" s="20">
        <f>ResourceEffects[[#This Row],[∆]]</f>
        <v>1</v>
      </c>
    </row>
    <row r="64" spans="1:27" ht="14.4" customHeight="1" x14ac:dyDescent="0.3">
      <c r="A64" s="24">
        <v>10</v>
      </c>
      <c r="B64" s="18" t="s">
        <v>26</v>
      </c>
      <c r="C64" s="22" t="s">
        <v>432</v>
      </c>
      <c r="D64" s="17" t="s">
        <v>395</v>
      </c>
      <c r="E64" s="17">
        <v>1</v>
      </c>
      <c r="F64" s="37" t="s">
        <v>383</v>
      </c>
      <c r="G64" s="18" t="s">
        <v>295</v>
      </c>
      <c r="H64" s="39" t="str">
        <f>"No"</f>
        <v>No</v>
      </c>
      <c r="I64" s="39">
        <f>0</f>
        <v>0</v>
      </c>
      <c r="J64" s="39" t="str">
        <f>"Yes"</f>
        <v>Yes</v>
      </c>
      <c r="K64" s="39" t="str">
        <f>"No"</f>
        <v>No</v>
      </c>
      <c r="L64" s="39">
        <f>INT(ResourceEffects[[#This Row],[Time Factor]]*TimeInterval/60/60/24)</f>
        <v>0</v>
      </c>
      <c r="M64" s="39">
        <f>INT(ResourceEffects[[#This Row],[Time Factor]]*TimeInterval/60/60)-ResourceEffects[[#This Row],[Days]]*24</f>
        <v>0</v>
      </c>
      <c r="N64" s="39">
        <f>INT(ResourceEffects[[#This Row],[Time Factor]]*TimeInterval/60)-ResourceEffects[[#This Row],[Hours]]*60-ResourceEffects[[#This Row],[Days]]*60*24</f>
        <v>0</v>
      </c>
      <c r="O64" s="39">
        <f>ResourceEffects[[#This Row],[Time Factor]]*TimeInterval-ResourceEffects[[#This Row],[Min]]*60-ResourceEffects[[#This Row],[Hours]]*60*60-ResourceEffects[[#This Row],[Days]]*60*60*24</f>
        <v>10</v>
      </c>
      <c r="P64" s="20">
        <f ca="1">INT(RAND()*999999999)</f>
        <v>700389097</v>
      </c>
      <c r="Q64" s="20">
        <f>_xlfn.XLOOKUP(ResourceEffects[[#This Row],[Protocol Name]],ProtocolNamesCol,ProtocolIds,"")</f>
        <v>11200</v>
      </c>
      <c r="R64" s="20">
        <f>ResourceEffects[[#This Row],[Time Factor]]</f>
        <v>10</v>
      </c>
      <c r="S64" s="20">
        <f>ResourceEffects[[#This Row],[Drone ID]]</f>
        <v>0</v>
      </c>
      <c r="T64" s="20">
        <f>_xlfn.XLOOKUP(ResourceEffects[[#This Row],[Resource Name]],ResourceNames,ResourceIds,"")</f>
        <v>5111</v>
      </c>
      <c r="U64" s="20">
        <f>_xlfn.XLOOKUP(ResourceEffects[[#This Row],[Event Type]],EventTypeNames,EventTypeIds,"")</f>
        <v>2</v>
      </c>
      <c r="V64" s="20">
        <f>IF(ResourceEffects[[#This Row],[Is Local]]="Yes",1,0)</f>
        <v>1</v>
      </c>
      <c r="W64" s="20">
        <f>IF(ResourceEffects[[#This Row],[Is Installed]]="Yes",1,0)</f>
        <v>0</v>
      </c>
      <c r="X64" s="20">
        <f>IF(ResourceEffects[[#This Row],[Status]]="Locked",1,0)</f>
        <v>1</v>
      </c>
      <c r="Y64" s="20">
        <f>IF(ResourceEffects[[#This Row],[event_type]]=1,0,1)</f>
        <v>1</v>
      </c>
      <c r="Z64" s="20">
        <f>IF(ResourceEffects[[#This Row],[Use Abundancies]]="Yes",1,0)</f>
        <v>0</v>
      </c>
      <c r="AA64" s="20">
        <f>ResourceEffects[[#This Row],[∆]]</f>
        <v>1</v>
      </c>
    </row>
    <row r="65" spans="1:27" ht="14.4" customHeight="1" x14ac:dyDescent="0.3">
      <c r="A65" s="24">
        <v>10</v>
      </c>
      <c r="B65" s="18" t="s">
        <v>26</v>
      </c>
      <c r="C65" s="22" t="s">
        <v>432</v>
      </c>
      <c r="D65" s="17" t="s">
        <v>394</v>
      </c>
      <c r="E65" s="17">
        <v>1</v>
      </c>
      <c r="F65" s="37" t="s">
        <v>387</v>
      </c>
      <c r="G65" s="18" t="s">
        <v>295</v>
      </c>
      <c r="H65" s="39" t="s">
        <v>429</v>
      </c>
      <c r="I65" s="39">
        <f>0</f>
        <v>0</v>
      </c>
      <c r="J65" s="39" t="str">
        <f>"Yes"</f>
        <v>Yes</v>
      </c>
      <c r="K65" s="39" t="str">
        <f>"No"</f>
        <v>No</v>
      </c>
      <c r="L65" s="39">
        <f>INT(ResourceEffects[[#This Row],[Time Factor]]*TimeInterval/60/60/24)</f>
        <v>0</v>
      </c>
      <c r="M65" s="39">
        <f>INT(ResourceEffects[[#This Row],[Time Factor]]*TimeInterval/60/60)-ResourceEffects[[#This Row],[Days]]*24</f>
        <v>0</v>
      </c>
      <c r="N65" s="39">
        <f>INT(ResourceEffects[[#This Row],[Time Factor]]*TimeInterval/60)-ResourceEffects[[#This Row],[Hours]]*60-ResourceEffects[[#This Row],[Days]]*60*24</f>
        <v>0</v>
      </c>
      <c r="O65" s="39">
        <f>ResourceEffects[[#This Row],[Time Factor]]*TimeInterval-ResourceEffects[[#This Row],[Min]]*60-ResourceEffects[[#This Row],[Hours]]*60*60-ResourceEffects[[#This Row],[Days]]*60*60*24</f>
        <v>10</v>
      </c>
      <c r="P65" s="20">
        <f ca="1">INT(RAND()*999999999)</f>
        <v>664412392</v>
      </c>
      <c r="Q65" s="20">
        <f>_xlfn.XLOOKUP(ResourceEffects[[#This Row],[Protocol Name]],ProtocolNamesCol,ProtocolIds,"")</f>
        <v>11200</v>
      </c>
      <c r="R65" s="20">
        <f>ResourceEffects[[#This Row],[Time Factor]]</f>
        <v>10</v>
      </c>
      <c r="S65" s="20">
        <f>ResourceEffects[[#This Row],[Drone ID]]</f>
        <v>0</v>
      </c>
      <c r="T65" s="20">
        <f>_xlfn.XLOOKUP(ResourceEffects[[#This Row],[Resource Name]],ResourceNames,ResourceIds,"")</f>
        <v>5111</v>
      </c>
      <c r="U65" s="20">
        <f>_xlfn.XLOOKUP(ResourceEffects[[#This Row],[Event Type]],EventTypeNames,EventTypeIds,"")</f>
        <v>1</v>
      </c>
      <c r="V65" s="20">
        <f>IF(ResourceEffects[[#This Row],[Is Local]]="Yes",1,0)</f>
        <v>1</v>
      </c>
      <c r="W65" s="20">
        <f>IF(ResourceEffects[[#This Row],[Is Installed]]="Yes",1,0)</f>
        <v>0</v>
      </c>
      <c r="X65" s="20">
        <f>IF(ResourceEffects[[#This Row],[Status]]="Locked",1,0)</f>
        <v>0</v>
      </c>
      <c r="Y65" s="20">
        <f>IF(ResourceEffects[[#This Row],[event_type]]=1,0,1)</f>
        <v>0</v>
      </c>
      <c r="Z65" s="20">
        <f>IF(ResourceEffects[[#This Row],[Use Abundancies]]="Yes",1,0)</f>
        <v>0</v>
      </c>
      <c r="AA65" s="20">
        <f>ResourceEffects[[#This Row],[∆]]</f>
        <v>1</v>
      </c>
    </row>
    <row r="66" spans="1:27" ht="14.4" customHeight="1" x14ac:dyDescent="0.3">
      <c r="A66" s="23">
        <v>11</v>
      </c>
      <c r="B66" s="48" t="s">
        <v>26</v>
      </c>
      <c r="C66" s="22" t="s">
        <v>431</v>
      </c>
      <c r="D66" s="17" t="s">
        <v>394</v>
      </c>
      <c r="E66" s="17">
        <v>1</v>
      </c>
      <c r="F66" s="37" t="s">
        <v>387</v>
      </c>
      <c r="G66" s="18" t="s">
        <v>173</v>
      </c>
      <c r="H66" s="39" t="s">
        <v>386</v>
      </c>
      <c r="I66" s="39">
        <f>0</f>
        <v>0</v>
      </c>
      <c r="J66" s="39" t="str">
        <f>"Yes"</f>
        <v>Yes</v>
      </c>
      <c r="K66" s="39" t="str">
        <f>"No"</f>
        <v>No</v>
      </c>
      <c r="L66" s="39">
        <f>INT(ResourceEffects[[#This Row],[Time Factor]]*TimeInterval/60/60/24)</f>
        <v>0</v>
      </c>
      <c r="M66" s="39">
        <f>INT(ResourceEffects[[#This Row],[Time Factor]]*TimeInterval/60/60)-ResourceEffects[[#This Row],[Days]]*24</f>
        <v>0</v>
      </c>
      <c r="N66" s="39">
        <f>INT(ResourceEffects[[#This Row],[Time Factor]]*TimeInterval/60)-ResourceEffects[[#This Row],[Hours]]*60-ResourceEffects[[#This Row],[Days]]*60*24</f>
        <v>0</v>
      </c>
      <c r="O66" s="39">
        <f>ResourceEffects[[#This Row],[Time Factor]]*TimeInterval-ResourceEffects[[#This Row],[Min]]*60-ResourceEffects[[#This Row],[Hours]]*60*60-ResourceEffects[[#This Row],[Days]]*60*60*24</f>
        <v>11</v>
      </c>
      <c r="P66" s="20">
        <f ca="1">INT(RAND()*999999999)</f>
        <v>157725320</v>
      </c>
      <c r="Q66" s="20">
        <f>_xlfn.XLOOKUP(ResourceEffects[[#This Row],[Protocol Name]],ProtocolNamesCol,ProtocolIds,"")</f>
        <v>11200</v>
      </c>
      <c r="R66" s="20">
        <f>ResourceEffects[[#This Row],[Time Factor]]</f>
        <v>11</v>
      </c>
      <c r="S66" s="20">
        <f>ResourceEffects[[#This Row],[Drone ID]]</f>
        <v>0</v>
      </c>
      <c r="T66" s="20">
        <f>_xlfn.XLOOKUP(ResourceEffects[[#This Row],[Resource Name]],ResourceNames,ResourceIds,"")</f>
        <v>1200</v>
      </c>
      <c r="U66" s="20">
        <f>_xlfn.XLOOKUP(ResourceEffects[[#This Row],[Event Type]],EventTypeNames,EventTypeIds,"")</f>
        <v>1</v>
      </c>
      <c r="V66" s="20">
        <f>IF(ResourceEffects[[#This Row],[Is Local]]="Yes",1,0)</f>
        <v>1</v>
      </c>
      <c r="W66" s="20">
        <f>IF(ResourceEffects[[#This Row],[Is Installed]]="Yes",1,0)</f>
        <v>0</v>
      </c>
      <c r="X66" s="20">
        <f>IF(ResourceEffects[[#This Row],[Status]]="Locked",1,0)</f>
        <v>0</v>
      </c>
      <c r="Y66" s="20">
        <f>IF(ResourceEffects[[#This Row],[event_type]]=1,0,1)</f>
        <v>0</v>
      </c>
      <c r="Z66" s="20">
        <f>IF(ResourceEffects[[#This Row],[Use Abundancies]]="Yes",1,0)</f>
        <v>1</v>
      </c>
      <c r="AA66" s="20">
        <f>ResourceEffects[[#This Row],[∆]]</f>
        <v>1</v>
      </c>
    </row>
    <row r="67" spans="1:27" ht="14.4" customHeight="1" x14ac:dyDescent="0.3">
      <c r="A67" s="24">
        <v>0</v>
      </c>
      <c r="B67" s="18" t="s">
        <v>435</v>
      </c>
      <c r="C67" s="22" t="s">
        <v>430</v>
      </c>
      <c r="D67" s="17" t="s">
        <v>395</v>
      </c>
      <c r="E67" s="17">
        <v>1</v>
      </c>
      <c r="F67" s="37" t="s">
        <v>387</v>
      </c>
      <c r="G67" s="18" t="s">
        <v>295</v>
      </c>
      <c r="H67" s="39" t="s">
        <v>429</v>
      </c>
      <c r="I67" s="39">
        <f>0</f>
        <v>0</v>
      </c>
      <c r="J67" s="39" t="str">
        <f>"Yes"</f>
        <v>Yes</v>
      </c>
      <c r="K67" s="39" t="str">
        <f>"No"</f>
        <v>No</v>
      </c>
      <c r="L67" s="39">
        <f>INT(ResourceEffects[[#This Row],[Time Factor]]*TimeInterval/60/60/24)</f>
        <v>0</v>
      </c>
      <c r="M67" s="39">
        <f>INT(ResourceEffects[[#This Row],[Time Factor]]*TimeInterval/60/60)-ResourceEffects[[#This Row],[Days]]*24</f>
        <v>0</v>
      </c>
      <c r="N67" s="39">
        <f>INT(ResourceEffects[[#This Row],[Time Factor]]*TimeInterval/60)-ResourceEffects[[#This Row],[Hours]]*60-ResourceEffects[[#This Row],[Days]]*60*24</f>
        <v>0</v>
      </c>
      <c r="O67" s="39">
        <f>ResourceEffects[[#This Row],[Time Factor]]*TimeInterval-ResourceEffects[[#This Row],[Min]]*60-ResourceEffects[[#This Row],[Hours]]*60*60-ResourceEffects[[#This Row],[Days]]*60*60*24</f>
        <v>0</v>
      </c>
      <c r="P67" s="20">
        <f ca="1">INT(RAND()*999999999)</f>
        <v>876953469</v>
      </c>
      <c r="Q67" s="20">
        <f>_xlfn.XLOOKUP(ResourceEffects[[#This Row],[Protocol Name]],ProtocolNamesCol,ProtocolIds,"")</f>
        <v>11210</v>
      </c>
      <c r="R67" s="20">
        <f>ResourceEffects[[#This Row],[Time Factor]]</f>
        <v>0</v>
      </c>
      <c r="S67" s="20">
        <f>ResourceEffects[[#This Row],[Drone ID]]</f>
        <v>0</v>
      </c>
      <c r="T67" s="20">
        <f>_xlfn.XLOOKUP(ResourceEffects[[#This Row],[Resource Name]],ResourceNames,ResourceIds,"")</f>
        <v>5111</v>
      </c>
      <c r="U67" s="20">
        <f>_xlfn.XLOOKUP(ResourceEffects[[#This Row],[Event Type]],EventTypeNames,EventTypeIds,"")</f>
        <v>2</v>
      </c>
      <c r="V67" s="20">
        <f>IF(ResourceEffects[[#This Row],[Is Local]]="Yes",1,0)</f>
        <v>1</v>
      </c>
      <c r="W67" s="20">
        <f>IF(ResourceEffects[[#This Row],[Is Installed]]="Yes",1,0)</f>
        <v>0</v>
      </c>
      <c r="X67" s="20">
        <f>IF(ResourceEffects[[#This Row],[Status]]="Locked",1,0)</f>
        <v>0</v>
      </c>
      <c r="Y67" s="20">
        <f>IF(ResourceEffects[[#This Row],[event_type]]=1,0,1)</f>
        <v>1</v>
      </c>
      <c r="Z67" s="20">
        <f>IF(ResourceEffects[[#This Row],[Use Abundancies]]="Yes",1,0)</f>
        <v>0</v>
      </c>
      <c r="AA67" s="20">
        <f>ResourceEffects[[#This Row],[∆]]</f>
        <v>1</v>
      </c>
    </row>
    <row r="68" spans="1:27" ht="14.4" customHeight="1" x14ac:dyDescent="0.3">
      <c r="A68" s="24">
        <v>0</v>
      </c>
      <c r="B68" s="18" t="s">
        <v>435</v>
      </c>
      <c r="C68" s="22" t="s">
        <v>430</v>
      </c>
      <c r="D68" s="17" t="s">
        <v>394</v>
      </c>
      <c r="E68" s="17">
        <v>1</v>
      </c>
      <c r="F68" s="37" t="s">
        <v>383</v>
      </c>
      <c r="G68" s="18" t="s">
        <v>295</v>
      </c>
      <c r="H68" s="39" t="str">
        <f>"No"</f>
        <v>No</v>
      </c>
      <c r="I68" s="39">
        <f>0</f>
        <v>0</v>
      </c>
      <c r="J68" s="39" t="str">
        <f>"Yes"</f>
        <v>Yes</v>
      </c>
      <c r="K68" s="39" t="str">
        <f>"No"</f>
        <v>No</v>
      </c>
      <c r="L68" s="39">
        <f>INT(ResourceEffects[[#This Row],[Time Factor]]*TimeInterval/60/60/24)</f>
        <v>0</v>
      </c>
      <c r="M68" s="39">
        <f>INT(ResourceEffects[[#This Row],[Time Factor]]*TimeInterval/60/60)-ResourceEffects[[#This Row],[Days]]*24</f>
        <v>0</v>
      </c>
      <c r="N68" s="39">
        <f>INT(ResourceEffects[[#This Row],[Time Factor]]*TimeInterval/60)-ResourceEffects[[#This Row],[Hours]]*60-ResourceEffects[[#This Row],[Days]]*60*24</f>
        <v>0</v>
      </c>
      <c r="O68" s="39">
        <f>ResourceEffects[[#This Row],[Time Factor]]*TimeInterval-ResourceEffects[[#This Row],[Min]]*60-ResourceEffects[[#This Row],[Hours]]*60*60-ResourceEffects[[#This Row],[Days]]*60*60*24</f>
        <v>0</v>
      </c>
      <c r="P68" s="20">
        <f ca="1">INT(RAND()*999999999)</f>
        <v>354036809</v>
      </c>
      <c r="Q68" s="20">
        <f>_xlfn.XLOOKUP(ResourceEffects[[#This Row],[Protocol Name]],ProtocolNamesCol,ProtocolIds,"")</f>
        <v>11210</v>
      </c>
      <c r="R68" s="20">
        <f>ResourceEffects[[#This Row],[Time Factor]]</f>
        <v>0</v>
      </c>
      <c r="S68" s="20">
        <f>ResourceEffects[[#This Row],[Drone ID]]</f>
        <v>0</v>
      </c>
      <c r="T68" s="20">
        <f>_xlfn.XLOOKUP(ResourceEffects[[#This Row],[Resource Name]],ResourceNames,ResourceIds,"")</f>
        <v>5111</v>
      </c>
      <c r="U68" s="20">
        <f>_xlfn.XLOOKUP(ResourceEffects[[#This Row],[Event Type]],EventTypeNames,EventTypeIds,"")</f>
        <v>1</v>
      </c>
      <c r="V68" s="20">
        <f>IF(ResourceEffects[[#This Row],[Is Local]]="Yes",1,0)</f>
        <v>1</v>
      </c>
      <c r="W68" s="20">
        <f>IF(ResourceEffects[[#This Row],[Is Installed]]="Yes",1,0)</f>
        <v>0</v>
      </c>
      <c r="X68" s="20">
        <f>IF(ResourceEffects[[#This Row],[Status]]="Locked",1,0)</f>
        <v>1</v>
      </c>
      <c r="Y68" s="20">
        <f>IF(ResourceEffects[[#This Row],[event_type]]=1,0,1)</f>
        <v>0</v>
      </c>
      <c r="Z68" s="20">
        <f>IF(ResourceEffects[[#This Row],[Use Abundancies]]="Yes",1,0)</f>
        <v>0</v>
      </c>
      <c r="AA68" s="20">
        <f>ResourceEffects[[#This Row],[∆]]</f>
        <v>1</v>
      </c>
    </row>
    <row r="69" spans="1:27" ht="14.4" customHeight="1" x14ac:dyDescent="0.3">
      <c r="A69" s="24">
        <v>10</v>
      </c>
      <c r="B69" s="18" t="s">
        <v>435</v>
      </c>
      <c r="C69" s="22" t="s">
        <v>432</v>
      </c>
      <c r="D69" s="17" t="s">
        <v>395</v>
      </c>
      <c r="E69" s="17">
        <v>1</v>
      </c>
      <c r="F69" s="37" t="s">
        <v>383</v>
      </c>
      <c r="G69" s="18" t="s">
        <v>295</v>
      </c>
      <c r="H69" s="39" t="str">
        <f>"No"</f>
        <v>No</v>
      </c>
      <c r="I69" s="39">
        <f>0</f>
        <v>0</v>
      </c>
      <c r="J69" s="39" t="str">
        <f>"Yes"</f>
        <v>Yes</v>
      </c>
      <c r="K69" s="39" t="str">
        <f>"No"</f>
        <v>No</v>
      </c>
      <c r="L69" s="39">
        <f>INT(ResourceEffects[[#This Row],[Time Factor]]*TimeInterval/60/60/24)</f>
        <v>0</v>
      </c>
      <c r="M69" s="39">
        <f>INT(ResourceEffects[[#This Row],[Time Factor]]*TimeInterval/60/60)-ResourceEffects[[#This Row],[Days]]*24</f>
        <v>0</v>
      </c>
      <c r="N69" s="39">
        <f>INT(ResourceEffects[[#This Row],[Time Factor]]*TimeInterval/60)-ResourceEffects[[#This Row],[Hours]]*60-ResourceEffects[[#This Row],[Days]]*60*24</f>
        <v>0</v>
      </c>
      <c r="O69" s="39">
        <f>ResourceEffects[[#This Row],[Time Factor]]*TimeInterval-ResourceEffects[[#This Row],[Min]]*60-ResourceEffects[[#This Row],[Hours]]*60*60-ResourceEffects[[#This Row],[Days]]*60*60*24</f>
        <v>10</v>
      </c>
      <c r="P69" s="20">
        <f ca="1">INT(RAND()*999999999)</f>
        <v>662700472</v>
      </c>
      <c r="Q69" s="20">
        <f>_xlfn.XLOOKUP(ResourceEffects[[#This Row],[Protocol Name]],ProtocolNamesCol,ProtocolIds,"")</f>
        <v>11210</v>
      </c>
      <c r="R69" s="20">
        <f>ResourceEffects[[#This Row],[Time Factor]]</f>
        <v>10</v>
      </c>
      <c r="S69" s="20">
        <f>ResourceEffects[[#This Row],[Drone ID]]</f>
        <v>0</v>
      </c>
      <c r="T69" s="20">
        <f>_xlfn.XLOOKUP(ResourceEffects[[#This Row],[Resource Name]],ResourceNames,ResourceIds,"")</f>
        <v>5111</v>
      </c>
      <c r="U69" s="20">
        <f>_xlfn.XLOOKUP(ResourceEffects[[#This Row],[Event Type]],EventTypeNames,EventTypeIds,"")</f>
        <v>2</v>
      </c>
      <c r="V69" s="20">
        <f>IF(ResourceEffects[[#This Row],[Is Local]]="Yes",1,0)</f>
        <v>1</v>
      </c>
      <c r="W69" s="20">
        <f>IF(ResourceEffects[[#This Row],[Is Installed]]="Yes",1,0)</f>
        <v>0</v>
      </c>
      <c r="X69" s="20">
        <f>IF(ResourceEffects[[#This Row],[Status]]="Locked",1,0)</f>
        <v>1</v>
      </c>
      <c r="Y69" s="20">
        <f>IF(ResourceEffects[[#This Row],[event_type]]=1,0,1)</f>
        <v>1</v>
      </c>
      <c r="Z69" s="20">
        <f>IF(ResourceEffects[[#This Row],[Use Abundancies]]="Yes",1,0)</f>
        <v>0</v>
      </c>
      <c r="AA69" s="20">
        <f>ResourceEffects[[#This Row],[∆]]</f>
        <v>1</v>
      </c>
    </row>
    <row r="70" spans="1:27" ht="14.4" customHeight="1" x14ac:dyDescent="0.3">
      <c r="A70" s="24">
        <v>10</v>
      </c>
      <c r="B70" s="48" t="s">
        <v>435</v>
      </c>
      <c r="C70" s="22" t="s">
        <v>432</v>
      </c>
      <c r="D70" s="17" t="s">
        <v>394</v>
      </c>
      <c r="E70" s="17">
        <v>1</v>
      </c>
      <c r="F70" s="37" t="s">
        <v>387</v>
      </c>
      <c r="G70" s="18" t="s">
        <v>295</v>
      </c>
      <c r="H70" s="39" t="s">
        <v>429</v>
      </c>
      <c r="I70" s="39">
        <f>0</f>
        <v>0</v>
      </c>
      <c r="J70" s="39" t="str">
        <f>"Yes"</f>
        <v>Yes</v>
      </c>
      <c r="K70" s="39" t="str">
        <f>"No"</f>
        <v>No</v>
      </c>
      <c r="L70" s="39">
        <f>INT(ResourceEffects[[#This Row],[Time Factor]]*TimeInterval/60/60/24)</f>
        <v>0</v>
      </c>
      <c r="M70" s="39">
        <f>INT(ResourceEffects[[#This Row],[Time Factor]]*TimeInterval/60/60)-ResourceEffects[[#This Row],[Days]]*24</f>
        <v>0</v>
      </c>
      <c r="N70" s="39">
        <f>INT(ResourceEffects[[#This Row],[Time Factor]]*TimeInterval/60)-ResourceEffects[[#This Row],[Hours]]*60-ResourceEffects[[#This Row],[Days]]*60*24</f>
        <v>0</v>
      </c>
      <c r="O70" s="39">
        <f>ResourceEffects[[#This Row],[Time Factor]]*TimeInterval-ResourceEffects[[#This Row],[Min]]*60-ResourceEffects[[#This Row],[Hours]]*60*60-ResourceEffects[[#This Row],[Days]]*60*60*24</f>
        <v>10</v>
      </c>
      <c r="P70" s="20">
        <f ca="1">INT(RAND()*999999999)</f>
        <v>190705095</v>
      </c>
      <c r="Q70" s="20">
        <f>_xlfn.XLOOKUP(ResourceEffects[[#This Row],[Protocol Name]],ProtocolNamesCol,ProtocolIds,"")</f>
        <v>11210</v>
      </c>
      <c r="R70" s="20">
        <f>ResourceEffects[[#This Row],[Time Factor]]</f>
        <v>10</v>
      </c>
      <c r="S70" s="20">
        <f>ResourceEffects[[#This Row],[Drone ID]]</f>
        <v>0</v>
      </c>
      <c r="T70" s="20">
        <f>_xlfn.XLOOKUP(ResourceEffects[[#This Row],[Resource Name]],ResourceNames,ResourceIds,"")</f>
        <v>5111</v>
      </c>
      <c r="U70" s="20">
        <f>_xlfn.XLOOKUP(ResourceEffects[[#This Row],[Event Type]],EventTypeNames,EventTypeIds,"")</f>
        <v>1</v>
      </c>
      <c r="V70" s="20">
        <f>IF(ResourceEffects[[#This Row],[Is Local]]="Yes",1,0)</f>
        <v>1</v>
      </c>
      <c r="W70" s="20">
        <f>IF(ResourceEffects[[#This Row],[Is Installed]]="Yes",1,0)</f>
        <v>0</v>
      </c>
      <c r="X70" s="20">
        <f>IF(ResourceEffects[[#This Row],[Status]]="Locked",1,0)</f>
        <v>0</v>
      </c>
      <c r="Y70" s="20">
        <f>IF(ResourceEffects[[#This Row],[event_type]]=1,0,1)</f>
        <v>0</v>
      </c>
      <c r="Z70" s="20">
        <f>IF(ResourceEffects[[#This Row],[Use Abundancies]]="Yes",1,0)</f>
        <v>0</v>
      </c>
      <c r="AA70" s="20">
        <f>ResourceEffects[[#This Row],[∆]]</f>
        <v>1</v>
      </c>
    </row>
    <row r="71" spans="1:27" ht="14.4" customHeight="1" x14ac:dyDescent="0.3">
      <c r="A71" s="23">
        <v>11</v>
      </c>
      <c r="B71" s="48" t="s">
        <v>435</v>
      </c>
      <c r="C71" s="22" t="s">
        <v>431</v>
      </c>
      <c r="D71" s="17" t="s">
        <v>394</v>
      </c>
      <c r="E71" s="17">
        <v>1</v>
      </c>
      <c r="F71" s="37" t="s">
        <v>387</v>
      </c>
      <c r="G71" s="18" t="s">
        <v>175</v>
      </c>
      <c r="H71" s="39" t="s">
        <v>386</v>
      </c>
      <c r="I71" s="39">
        <f>0</f>
        <v>0</v>
      </c>
      <c r="J71" s="39" t="str">
        <f>"Yes"</f>
        <v>Yes</v>
      </c>
      <c r="K71" s="39" t="str">
        <f>"No"</f>
        <v>No</v>
      </c>
      <c r="L71" s="39">
        <f>INT(ResourceEffects[[#This Row],[Time Factor]]*TimeInterval/60/60/24)</f>
        <v>0</v>
      </c>
      <c r="M71" s="39">
        <f>INT(ResourceEffects[[#This Row],[Time Factor]]*TimeInterval/60/60)-ResourceEffects[[#This Row],[Days]]*24</f>
        <v>0</v>
      </c>
      <c r="N71" s="39">
        <f>INT(ResourceEffects[[#This Row],[Time Factor]]*TimeInterval/60)-ResourceEffects[[#This Row],[Hours]]*60-ResourceEffects[[#This Row],[Days]]*60*24</f>
        <v>0</v>
      </c>
      <c r="O71" s="39">
        <f>ResourceEffects[[#This Row],[Time Factor]]*TimeInterval-ResourceEffects[[#This Row],[Min]]*60-ResourceEffects[[#This Row],[Hours]]*60*60-ResourceEffects[[#This Row],[Days]]*60*60*24</f>
        <v>11</v>
      </c>
      <c r="P71" s="20">
        <f ca="1">INT(RAND()*999999999)</f>
        <v>570465902</v>
      </c>
      <c r="Q71" s="20">
        <f>_xlfn.XLOOKUP(ResourceEffects[[#This Row],[Protocol Name]],ProtocolNamesCol,ProtocolIds,"")</f>
        <v>11210</v>
      </c>
      <c r="R71" s="20">
        <f>ResourceEffects[[#This Row],[Time Factor]]</f>
        <v>11</v>
      </c>
      <c r="S71" s="20">
        <f>ResourceEffects[[#This Row],[Drone ID]]</f>
        <v>0</v>
      </c>
      <c r="T71" s="20">
        <f>_xlfn.XLOOKUP(ResourceEffects[[#This Row],[Resource Name]],ResourceNames,ResourceIds,"")</f>
        <v>1210</v>
      </c>
      <c r="U71" s="20">
        <f>_xlfn.XLOOKUP(ResourceEffects[[#This Row],[Event Type]],EventTypeNames,EventTypeIds,"")</f>
        <v>1</v>
      </c>
      <c r="V71" s="20">
        <f>IF(ResourceEffects[[#This Row],[Is Local]]="Yes",1,0)</f>
        <v>1</v>
      </c>
      <c r="W71" s="20">
        <f>IF(ResourceEffects[[#This Row],[Is Installed]]="Yes",1,0)</f>
        <v>0</v>
      </c>
      <c r="X71" s="20">
        <f>IF(ResourceEffects[[#This Row],[Status]]="Locked",1,0)</f>
        <v>0</v>
      </c>
      <c r="Y71" s="20">
        <f>IF(ResourceEffects[[#This Row],[event_type]]=1,0,1)</f>
        <v>0</v>
      </c>
      <c r="Z71" s="20">
        <f>IF(ResourceEffects[[#This Row],[Use Abundancies]]="Yes",1,0)</f>
        <v>1</v>
      </c>
      <c r="AA71" s="20">
        <f>ResourceEffects[[#This Row],[∆]]</f>
        <v>1</v>
      </c>
    </row>
    <row r="72" spans="1:27" ht="14.4" customHeight="1" x14ac:dyDescent="0.3">
      <c r="A72" s="24">
        <v>0</v>
      </c>
      <c r="B72" s="18" t="s">
        <v>27</v>
      </c>
      <c r="C72" s="22" t="s">
        <v>430</v>
      </c>
      <c r="D72" s="17" t="s">
        <v>395</v>
      </c>
      <c r="E72" s="17">
        <v>1</v>
      </c>
      <c r="F72" s="37" t="s">
        <v>387</v>
      </c>
      <c r="G72" s="18" t="s">
        <v>295</v>
      </c>
      <c r="H72" s="39" t="s">
        <v>429</v>
      </c>
      <c r="I72" s="39">
        <f>0</f>
        <v>0</v>
      </c>
      <c r="J72" s="39" t="str">
        <f>"Yes"</f>
        <v>Yes</v>
      </c>
      <c r="K72" s="39" t="str">
        <f>"No"</f>
        <v>No</v>
      </c>
      <c r="L72" s="39">
        <f>INT(ResourceEffects[[#This Row],[Time Factor]]*TimeInterval/60/60/24)</f>
        <v>0</v>
      </c>
      <c r="M72" s="39">
        <f>INT(ResourceEffects[[#This Row],[Time Factor]]*TimeInterval/60/60)-ResourceEffects[[#This Row],[Days]]*24</f>
        <v>0</v>
      </c>
      <c r="N72" s="39">
        <f>INT(ResourceEffects[[#This Row],[Time Factor]]*TimeInterval/60)-ResourceEffects[[#This Row],[Hours]]*60-ResourceEffects[[#This Row],[Days]]*60*24</f>
        <v>0</v>
      </c>
      <c r="O72" s="39">
        <f>ResourceEffects[[#This Row],[Time Factor]]*TimeInterval-ResourceEffects[[#This Row],[Min]]*60-ResourceEffects[[#This Row],[Hours]]*60*60-ResourceEffects[[#This Row],[Days]]*60*60*24</f>
        <v>0</v>
      </c>
      <c r="P72" s="20">
        <f ca="1">INT(RAND()*999999999)</f>
        <v>743099178</v>
      </c>
      <c r="Q72" s="20">
        <f>_xlfn.XLOOKUP(ResourceEffects[[#This Row],[Protocol Name]],ProtocolNamesCol,ProtocolIds,"")</f>
        <v>11220</v>
      </c>
      <c r="R72" s="20">
        <f>ResourceEffects[[#This Row],[Time Factor]]</f>
        <v>0</v>
      </c>
      <c r="S72" s="20">
        <f>ResourceEffects[[#This Row],[Drone ID]]</f>
        <v>0</v>
      </c>
      <c r="T72" s="20">
        <f>_xlfn.XLOOKUP(ResourceEffects[[#This Row],[Resource Name]],ResourceNames,ResourceIds,"")</f>
        <v>5111</v>
      </c>
      <c r="U72" s="20">
        <f>_xlfn.XLOOKUP(ResourceEffects[[#This Row],[Event Type]],EventTypeNames,EventTypeIds,"")</f>
        <v>2</v>
      </c>
      <c r="V72" s="20">
        <f>IF(ResourceEffects[[#This Row],[Is Local]]="Yes",1,0)</f>
        <v>1</v>
      </c>
      <c r="W72" s="20">
        <f>IF(ResourceEffects[[#This Row],[Is Installed]]="Yes",1,0)</f>
        <v>0</v>
      </c>
      <c r="X72" s="20">
        <f>IF(ResourceEffects[[#This Row],[Status]]="Locked",1,0)</f>
        <v>0</v>
      </c>
      <c r="Y72" s="20">
        <f>IF(ResourceEffects[[#This Row],[event_type]]=1,0,1)</f>
        <v>1</v>
      </c>
      <c r="Z72" s="20">
        <f>IF(ResourceEffects[[#This Row],[Use Abundancies]]="Yes",1,0)</f>
        <v>0</v>
      </c>
      <c r="AA72" s="20">
        <f>ResourceEffects[[#This Row],[∆]]</f>
        <v>1</v>
      </c>
    </row>
    <row r="73" spans="1:27" ht="14.4" customHeight="1" x14ac:dyDescent="0.3">
      <c r="A73" s="24">
        <v>0</v>
      </c>
      <c r="B73" s="18" t="s">
        <v>27</v>
      </c>
      <c r="C73" s="22" t="s">
        <v>430</v>
      </c>
      <c r="D73" s="17" t="s">
        <v>394</v>
      </c>
      <c r="E73" s="17">
        <v>1</v>
      </c>
      <c r="F73" s="37" t="s">
        <v>383</v>
      </c>
      <c r="G73" s="18" t="s">
        <v>295</v>
      </c>
      <c r="H73" s="39" t="str">
        <f>"No"</f>
        <v>No</v>
      </c>
      <c r="I73" s="39">
        <f>0</f>
        <v>0</v>
      </c>
      <c r="J73" s="39" t="str">
        <f>"Yes"</f>
        <v>Yes</v>
      </c>
      <c r="K73" s="39" t="str">
        <f>"No"</f>
        <v>No</v>
      </c>
      <c r="L73" s="39">
        <f>INT(ResourceEffects[[#This Row],[Time Factor]]*TimeInterval/60/60/24)</f>
        <v>0</v>
      </c>
      <c r="M73" s="39">
        <f>INT(ResourceEffects[[#This Row],[Time Factor]]*TimeInterval/60/60)-ResourceEffects[[#This Row],[Days]]*24</f>
        <v>0</v>
      </c>
      <c r="N73" s="39">
        <f>INT(ResourceEffects[[#This Row],[Time Factor]]*TimeInterval/60)-ResourceEffects[[#This Row],[Hours]]*60-ResourceEffects[[#This Row],[Days]]*60*24</f>
        <v>0</v>
      </c>
      <c r="O73" s="39">
        <f>ResourceEffects[[#This Row],[Time Factor]]*TimeInterval-ResourceEffects[[#This Row],[Min]]*60-ResourceEffects[[#This Row],[Hours]]*60*60-ResourceEffects[[#This Row],[Days]]*60*60*24</f>
        <v>0</v>
      </c>
      <c r="P73" s="20">
        <f ca="1">INT(RAND()*999999999)</f>
        <v>68328716</v>
      </c>
      <c r="Q73" s="20">
        <f>_xlfn.XLOOKUP(ResourceEffects[[#This Row],[Protocol Name]],ProtocolNamesCol,ProtocolIds,"")</f>
        <v>11220</v>
      </c>
      <c r="R73" s="20">
        <f>ResourceEffects[[#This Row],[Time Factor]]</f>
        <v>0</v>
      </c>
      <c r="S73" s="20">
        <f>ResourceEffects[[#This Row],[Drone ID]]</f>
        <v>0</v>
      </c>
      <c r="T73" s="20">
        <f>_xlfn.XLOOKUP(ResourceEffects[[#This Row],[Resource Name]],ResourceNames,ResourceIds,"")</f>
        <v>5111</v>
      </c>
      <c r="U73" s="20">
        <f>_xlfn.XLOOKUP(ResourceEffects[[#This Row],[Event Type]],EventTypeNames,EventTypeIds,"")</f>
        <v>1</v>
      </c>
      <c r="V73" s="20">
        <f>IF(ResourceEffects[[#This Row],[Is Local]]="Yes",1,0)</f>
        <v>1</v>
      </c>
      <c r="W73" s="20">
        <f>IF(ResourceEffects[[#This Row],[Is Installed]]="Yes",1,0)</f>
        <v>0</v>
      </c>
      <c r="X73" s="20">
        <f>IF(ResourceEffects[[#This Row],[Status]]="Locked",1,0)</f>
        <v>1</v>
      </c>
      <c r="Y73" s="20">
        <f>IF(ResourceEffects[[#This Row],[event_type]]=1,0,1)</f>
        <v>0</v>
      </c>
      <c r="Z73" s="20">
        <f>IF(ResourceEffects[[#This Row],[Use Abundancies]]="Yes",1,0)</f>
        <v>0</v>
      </c>
      <c r="AA73" s="20">
        <f>ResourceEffects[[#This Row],[∆]]</f>
        <v>1</v>
      </c>
    </row>
    <row r="74" spans="1:27" ht="14.4" customHeight="1" x14ac:dyDescent="0.3">
      <c r="A74" s="24">
        <v>10</v>
      </c>
      <c r="B74" s="48" t="s">
        <v>27</v>
      </c>
      <c r="C74" s="22" t="s">
        <v>432</v>
      </c>
      <c r="D74" s="17" t="s">
        <v>395</v>
      </c>
      <c r="E74" s="17">
        <v>1</v>
      </c>
      <c r="F74" s="37" t="s">
        <v>383</v>
      </c>
      <c r="G74" s="18" t="s">
        <v>295</v>
      </c>
      <c r="H74" s="39" t="str">
        <f>"No"</f>
        <v>No</v>
      </c>
      <c r="I74" s="39">
        <f>0</f>
        <v>0</v>
      </c>
      <c r="J74" s="39" t="str">
        <f>"Yes"</f>
        <v>Yes</v>
      </c>
      <c r="K74" s="39" t="str">
        <f>"No"</f>
        <v>No</v>
      </c>
      <c r="L74" s="39">
        <f>INT(ResourceEffects[[#This Row],[Time Factor]]*TimeInterval/60/60/24)</f>
        <v>0</v>
      </c>
      <c r="M74" s="39">
        <f>INT(ResourceEffects[[#This Row],[Time Factor]]*TimeInterval/60/60)-ResourceEffects[[#This Row],[Days]]*24</f>
        <v>0</v>
      </c>
      <c r="N74" s="39">
        <f>INT(ResourceEffects[[#This Row],[Time Factor]]*TimeInterval/60)-ResourceEffects[[#This Row],[Hours]]*60-ResourceEffects[[#This Row],[Days]]*60*24</f>
        <v>0</v>
      </c>
      <c r="O74" s="39">
        <f>ResourceEffects[[#This Row],[Time Factor]]*TimeInterval-ResourceEffects[[#This Row],[Min]]*60-ResourceEffects[[#This Row],[Hours]]*60*60-ResourceEffects[[#This Row],[Days]]*60*60*24</f>
        <v>10</v>
      </c>
      <c r="P74" s="20">
        <f ca="1">INT(RAND()*999999999)</f>
        <v>561214646</v>
      </c>
      <c r="Q74" s="20">
        <f>_xlfn.XLOOKUP(ResourceEffects[[#This Row],[Protocol Name]],ProtocolNamesCol,ProtocolIds,"")</f>
        <v>11220</v>
      </c>
      <c r="R74" s="20">
        <f>ResourceEffects[[#This Row],[Time Factor]]</f>
        <v>10</v>
      </c>
      <c r="S74" s="20">
        <f>ResourceEffects[[#This Row],[Drone ID]]</f>
        <v>0</v>
      </c>
      <c r="T74" s="20">
        <f>_xlfn.XLOOKUP(ResourceEffects[[#This Row],[Resource Name]],ResourceNames,ResourceIds,"")</f>
        <v>5111</v>
      </c>
      <c r="U74" s="20">
        <f>_xlfn.XLOOKUP(ResourceEffects[[#This Row],[Event Type]],EventTypeNames,EventTypeIds,"")</f>
        <v>2</v>
      </c>
      <c r="V74" s="20">
        <f>IF(ResourceEffects[[#This Row],[Is Local]]="Yes",1,0)</f>
        <v>1</v>
      </c>
      <c r="W74" s="20">
        <f>IF(ResourceEffects[[#This Row],[Is Installed]]="Yes",1,0)</f>
        <v>0</v>
      </c>
      <c r="X74" s="20">
        <f>IF(ResourceEffects[[#This Row],[Status]]="Locked",1,0)</f>
        <v>1</v>
      </c>
      <c r="Y74" s="20">
        <f>IF(ResourceEffects[[#This Row],[event_type]]=1,0,1)</f>
        <v>1</v>
      </c>
      <c r="Z74" s="20">
        <f>IF(ResourceEffects[[#This Row],[Use Abundancies]]="Yes",1,0)</f>
        <v>0</v>
      </c>
      <c r="AA74" s="20">
        <f>ResourceEffects[[#This Row],[∆]]</f>
        <v>1</v>
      </c>
    </row>
    <row r="75" spans="1:27" ht="14.4" customHeight="1" x14ac:dyDescent="0.3">
      <c r="A75" s="24">
        <v>10</v>
      </c>
      <c r="B75" s="48" t="s">
        <v>27</v>
      </c>
      <c r="C75" s="22" t="s">
        <v>432</v>
      </c>
      <c r="D75" s="17" t="s">
        <v>394</v>
      </c>
      <c r="E75" s="17">
        <v>1</v>
      </c>
      <c r="F75" s="37" t="s">
        <v>387</v>
      </c>
      <c r="G75" s="18" t="s">
        <v>295</v>
      </c>
      <c r="H75" s="39" t="s">
        <v>429</v>
      </c>
      <c r="I75" s="39">
        <f>0</f>
        <v>0</v>
      </c>
      <c r="J75" s="39" t="str">
        <f>"Yes"</f>
        <v>Yes</v>
      </c>
      <c r="K75" s="39" t="str">
        <f>"No"</f>
        <v>No</v>
      </c>
      <c r="L75" s="39">
        <f>INT(ResourceEffects[[#This Row],[Time Factor]]*TimeInterval/60/60/24)</f>
        <v>0</v>
      </c>
      <c r="M75" s="39">
        <f>INT(ResourceEffects[[#This Row],[Time Factor]]*TimeInterval/60/60)-ResourceEffects[[#This Row],[Days]]*24</f>
        <v>0</v>
      </c>
      <c r="N75" s="39">
        <f>INT(ResourceEffects[[#This Row],[Time Factor]]*TimeInterval/60)-ResourceEffects[[#This Row],[Hours]]*60-ResourceEffects[[#This Row],[Days]]*60*24</f>
        <v>0</v>
      </c>
      <c r="O75" s="39">
        <f>ResourceEffects[[#This Row],[Time Factor]]*TimeInterval-ResourceEffects[[#This Row],[Min]]*60-ResourceEffects[[#This Row],[Hours]]*60*60-ResourceEffects[[#This Row],[Days]]*60*60*24</f>
        <v>10</v>
      </c>
      <c r="P75" s="20">
        <f ca="1">INT(RAND()*999999999)</f>
        <v>793555302</v>
      </c>
      <c r="Q75" s="20">
        <f>_xlfn.XLOOKUP(ResourceEffects[[#This Row],[Protocol Name]],ProtocolNamesCol,ProtocolIds,"")</f>
        <v>11220</v>
      </c>
      <c r="R75" s="20">
        <f>ResourceEffects[[#This Row],[Time Factor]]</f>
        <v>10</v>
      </c>
      <c r="S75" s="20">
        <f>ResourceEffects[[#This Row],[Drone ID]]</f>
        <v>0</v>
      </c>
      <c r="T75" s="20">
        <f>_xlfn.XLOOKUP(ResourceEffects[[#This Row],[Resource Name]],ResourceNames,ResourceIds,"")</f>
        <v>5111</v>
      </c>
      <c r="U75" s="20">
        <f>_xlfn.XLOOKUP(ResourceEffects[[#This Row],[Event Type]],EventTypeNames,EventTypeIds,"")</f>
        <v>1</v>
      </c>
      <c r="V75" s="20">
        <f>IF(ResourceEffects[[#This Row],[Is Local]]="Yes",1,0)</f>
        <v>1</v>
      </c>
      <c r="W75" s="20">
        <f>IF(ResourceEffects[[#This Row],[Is Installed]]="Yes",1,0)</f>
        <v>0</v>
      </c>
      <c r="X75" s="20">
        <f>IF(ResourceEffects[[#This Row],[Status]]="Locked",1,0)</f>
        <v>0</v>
      </c>
      <c r="Y75" s="20">
        <f>IF(ResourceEffects[[#This Row],[event_type]]=1,0,1)</f>
        <v>0</v>
      </c>
      <c r="Z75" s="20">
        <f>IF(ResourceEffects[[#This Row],[Use Abundancies]]="Yes",1,0)</f>
        <v>0</v>
      </c>
      <c r="AA75" s="20">
        <f>ResourceEffects[[#This Row],[∆]]</f>
        <v>1</v>
      </c>
    </row>
    <row r="76" spans="1:27" ht="14.4" customHeight="1" x14ac:dyDescent="0.3">
      <c r="A76" s="23">
        <v>11</v>
      </c>
      <c r="B76" s="48" t="s">
        <v>27</v>
      </c>
      <c r="C76" s="22" t="s">
        <v>431</v>
      </c>
      <c r="D76" s="17" t="s">
        <v>394</v>
      </c>
      <c r="E76" s="17">
        <v>1</v>
      </c>
      <c r="F76" s="37" t="s">
        <v>387</v>
      </c>
      <c r="G76" s="18" t="s">
        <v>176</v>
      </c>
      <c r="H76" s="39" t="s">
        <v>386</v>
      </c>
      <c r="I76" s="39">
        <f>0</f>
        <v>0</v>
      </c>
      <c r="J76" s="39" t="str">
        <f>"Yes"</f>
        <v>Yes</v>
      </c>
      <c r="K76" s="39" t="str">
        <f>"No"</f>
        <v>No</v>
      </c>
      <c r="L76" s="39">
        <f>INT(ResourceEffects[[#This Row],[Time Factor]]*TimeInterval/60/60/24)</f>
        <v>0</v>
      </c>
      <c r="M76" s="39">
        <f>INT(ResourceEffects[[#This Row],[Time Factor]]*TimeInterval/60/60)-ResourceEffects[[#This Row],[Days]]*24</f>
        <v>0</v>
      </c>
      <c r="N76" s="39">
        <f>INT(ResourceEffects[[#This Row],[Time Factor]]*TimeInterval/60)-ResourceEffects[[#This Row],[Hours]]*60-ResourceEffects[[#This Row],[Days]]*60*24</f>
        <v>0</v>
      </c>
      <c r="O76" s="39">
        <f>ResourceEffects[[#This Row],[Time Factor]]*TimeInterval-ResourceEffects[[#This Row],[Min]]*60-ResourceEffects[[#This Row],[Hours]]*60*60-ResourceEffects[[#This Row],[Days]]*60*60*24</f>
        <v>11</v>
      </c>
      <c r="P76" s="20">
        <f ca="1">INT(RAND()*999999999)</f>
        <v>367364044</v>
      </c>
      <c r="Q76" s="20">
        <f>_xlfn.XLOOKUP(ResourceEffects[[#This Row],[Protocol Name]],ProtocolNamesCol,ProtocolIds,"")</f>
        <v>11220</v>
      </c>
      <c r="R76" s="20">
        <f>ResourceEffects[[#This Row],[Time Factor]]</f>
        <v>11</v>
      </c>
      <c r="S76" s="20">
        <f>ResourceEffects[[#This Row],[Drone ID]]</f>
        <v>0</v>
      </c>
      <c r="T76" s="20">
        <f>_xlfn.XLOOKUP(ResourceEffects[[#This Row],[Resource Name]],ResourceNames,ResourceIds,"")</f>
        <v>1220</v>
      </c>
      <c r="U76" s="20">
        <f>_xlfn.XLOOKUP(ResourceEffects[[#This Row],[Event Type]],EventTypeNames,EventTypeIds,"")</f>
        <v>1</v>
      </c>
      <c r="V76" s="20">
        <f>IF(ResourceEffects[[#This Row],[Is Local]]="Yes",1,0)</f>
        <v>1</v>
      </c>
      <c r="W76" s="20">
        <f>IF(ResourceEffects[[#This Row],[Is Installed]]="Yes",1,0)</f>
        <v>0</v>
      </c>
      <c r="X76" s="20">
        <f>IF(ResourceEffects[[#This Row],[Status]]="Locked",1,0)</f>
        <v>0</v>
      </c>
      <c r="Y76" s="20">
        <f>IF(ResourceEffects[[#This Row],[event_type]]=1,0,1)</f>
        <v>0</v>
      </c>
      <c r="Z76" s="20">
        <f>IF(ResourceEffects[[#This Row],[Use Abundancies]]="Yes",1,0)</f>
        <v>1</v>
      </c>
      <c r="AA76" s="20">
        <f>ResourceEffects[[#This Row],[∆]]</f>
        <v>1</v>
      </c>
    </row>
    <row r="77" spans="1:27" ht="14.4" customHeight="1" x14ac:dyDescent="0.3">
      <c r="A77" s="24">
        <v>0</v>
      </c>
      <c r="B77" s="18" t="s">
        <v>28</v>
      </c>
      <c r="C77" s="22" t="s">
        <v>430</v>
      </c>
      <c r="D77" s="17" t="s">
        <v>395</v>
      </c>
      <c r="E77" s="17">
        <v>1</v>
      </c>
      <c r="F77" s="37" t="s">
        <v>387</v>
      </c>
      <c r="G77" s="18" t="s">
        <v>295</v>
      </c>
      <c r="H77" s="39" t="s">
        <v>429</v>
      </c>
      <c r="I77" s="39">
        <f>0</f>
        <v>0</v>
      </c>
      <c r="J77" s="39" t="str">
        <f>"Yes"</f>
        <v>Yes</v>
      </c>
      <c r="K77" s="39" t="str">
        <f>"No"</f>
        <v>No</v>
      </c>
      <c r="L77" s="39">
        <f>INT(ResourceEffects[[#This Row],[Time Factor]]*TimeInterval/60/60/24)</f>
        <v>0</v>
      </c>
      <c r="M77" s="39">
        <f>INT(ResourceEffects[[#This Row],[Time Factor]]*TimeInterval/60/60)-ResourceEffects[[#This Row],[Days]]*24</f>
        <v>0</v>
      </c>
      <c r="N77" s="39">
        <f>INT(ResourceEffects[[#This Row],[Time Factor]]*TimeInterval/60)-ResourceEffects[[#This Row],[Hours]]*60-ResourceEffects[[#This Row],[Days]]*60*24</f>
        <v>0</v>
      </c>
      <c r="O77" s="39">
        <f>ResourceEffects[[#This Row],[Time Factor]]*TimeInterval-ResourceEffects[[#This Row],[Min]]*60-ResourceEffects[[#This Row],[Hours]]*60*60-ResourceEffects[[#This Row],[Days]]*60*60*24</f>
        <v>0</v>
      </c>
      <c r="P77" s="20">
        <f ca="1">INT(RAND()*999999999)</f>
        <v>634399661</v>
      </c>
      <c r="Q77" s="20">
        <f>_xlfn.XLOOKUP(ResourceEffects[[#This Row],[Protocol Name]],ProtocolNamesCol,ProtocolIds,"")</f>
        <v>11230</v>
      </c>
      <c r="R77" s="20">
        <f>ResourceEffects[[#This Row],[Time Factor]]</f>
        <v>0</v>
      </c>
      <c r="S77" s="20">
        <f>ResourceEffects[[#This Row],[Drone ID]]</f>
        <v>0</v>
      </c>
      <c r="T77" s="20">
        <f>_xlfn.XLOOKUP(ResourceEffects[[#This Row],[Resource Name]],ResourceNames,ResourceIds,"")</f>
        <v>5111</v>
      </c>
      <c r="U77" s="20">
        <f>_xlfn.XLOOKUP(ResourceEffects[[#This Row],[Event Type]],EventTypeNames,EventTypeIds,"")</f>
        <v>2</v>
      </c>
      <c r="V77" s="20">
        <f>IF(ResourceEffects[[#This Row],[Is Local]]="Yes",1,0)</f>
        <v>1</v>
      </c>
      <c r="W77" s="20">
        <f>IF(ResourceEffects[[#This Row],[Is Installed]]="Yes",1,0)</f>
        <v>0</v>
      </c>
      <c r="X77" s="20">
        <f>IF(ResourceEffects[[#This Row],[Status]]="Locked",1,0)</f>
        <v>0</v>
      </c>
      <c r="Y77" s="20">
        <f>IF(ResourceEffects[[#This Row],[event_type]]=1,0,1)</f>
        <v>1</v>
      </c>
      <c r="Z77" s="20">
        <f>IF(ResourceEffects[[#This Row],[Use Abundancies]]="Yes",1,0)</f>
        <v>0</v>
      </c>
      <c r="AA77" s="20">
        <f>ResourceEffects[[#This Row],[∆]]</f>
        <v>1</v>
      </c>
    </row>
    <row r="78" spans="1:27" ht="14.4" customHeight="1" x14ac:dyDescent="0.3">
      <c r="A78" s="24">
        <v>0</v>
      </c>
      <c r="B78" s="18" t="s">
        <v>28</v>
      </c>
      <c r="C78" s="22" t="s">
        <v>430</v>
      </c>
      <c r="D78" s="17" t="s">
        <v>394</v>
      </c>
      <c r="E78" s="17">
        <v>1</v>
      </c>
      <c r="F78" s="37" t="s">
        <v>383</v>
      </c>
      <c r="G78" s="18" t="s">
        <v>295</v>
      </c>
      <c r="H78" s="39" t="str">
        <f>"No"</f>
        <v>No</v>
      </c>
      <c r="I78" s="39">
        <f>0</f>
        <v>0</v>
      </c>
      <c r="J78" s="39" t="str">
        <f>"Yes"</f>
        <v>Yes</v>
      </c>
      <c r="K78" s="39" t="str">
        <f>"No"</f>
        <v>No</v>
      </c>
      <c r="L78" s="39">
        <f>INT(ResourceEffects[[#This Row],[Time Factor]]*TimeInterval/60/60/24)</f>
        <v>0</v>
      </c>
      <c r="M78" s="39">
        <f>INT(ResourceEffects[[#This Row],[Time Factor]]*TimeInterval/60/60)-ResourceEffects[[#This Row],[Days]]*24</f>
        <v>0</v>
      </c>
      <c r="N78" s="39">
        <f>INT(ResourceEffects[[#This Row],[Time Factor]]*TimeInterval/60)-ResourceEffects[[#This Row],[Hours]]*60-ResourceEffects[[#This Row],[Days]]*60*24</f>
        <v>0</v>
      </c>
      <c r="O78" s="39">
        <f>ResourceEffects[[#This Row],[Time Factor]]*TimeInterval-ResourceEffects[[#This Row],[Min]]*60-ResourceEffects[[#This Row],[Hours]]*60*60-ResourceEffects[[#This Row],[Days]]*60*60*24</f>
        <v>0</v>
      </c>
      <c r="P78" s="20">
        <f ca="1">INT(RAND()*999999999)</f>
        <v>591470122</v>
      </c>
      <c r="Q78" s="20">
        <f>_xlfn.XLOOKUP(ResourceEffects[[#This Row],[Protocol Name]],ProtocolNamesCol,ProtocolIds,"")</f>
        <v>11230</v>
      </c>
      <c r="R78" s="20">
        <f>ResourceEffects[[#This Row],[Time Factor]]</f>
        <v>0</v>
      </c>
      <c r="S78" s="20">
        <f>ResourceEffects[[#This Row],[Drone ID]]</f>
        <v>0</v>
      </c>
      <c r="T78" s="20">
        <f>_xlfn.XLOOKUP(ResourceEffects[[#This Row],[Resource Name]],ResourceNames,ResourceIds,"")</f>
        <v>5111</v>
      </c>
      <c r="U78" s="20">
        <f>_xlfn.XLOOKUP(ResourceEffects[[#This Row],[Event Type]],EventTypeNames,EventTypeIds,"")</f>
        <v>1</v>
      </c>
      <c r="V78" s="20">
        <f>IF(ResourceEffects[[#This Row],[Is Local]]="Yes",1,0)</f>
        <v>1</v>
      </c>
      <c r="W78" s="20">
        <f>IF(ResourceEffects[[#This Row],[Is Installed]]="Yes",1,0)</f>
        <v>0</v>
      </c>
      <c r="X78" s="20">
        <f>IF(ResourceEffects[[#This Row],[Status]]="Locked",1,0)</f>
        <v>1</v>
      </c>
      <c r="Y78" s="20">
        <f>IF(ResourceEffects[[#This Row],[event_type]]=1,0,1)</f>
        <v>0</v>
      </c>
      <c r="Z78" s="20">
        <f>IF(ResourceEffects[[#This Row],[Use Abundancies]]="Yes",1,0)</f>
        <v>0</v>
      </c>
      <c r="AA78" s="20">
        <f>ResourceEffects[[#This Row],[∆]]</f>
        <v>1</v>
      </c>
    </row>
    <row r="79" spans="1:27" ht="14.4" customHeight="1" x14ac:dyDescent="0.3">
      <c r="A79" s="24">
        <v>10</v>
      </c>
      <c r="B79" s="48" t="s">
        <v>28</v>
      </c>
      <c r="C79" s="22" t="s">
        <v>432</v>
      </c>
      <c r="D79" s="17" t="s">
        <v>395</v>
      </c>
      <c r="E79" s="17">
        <v>1</v>
      </c>
      <c r="F79" s="37" t="s">
        <v>383</v>
      </c>
      <c r="G79" s="18" t="s">
        <v>295</v>
      </c>
      <c r="H79" s="39" t="str">
        <f>"No"</f>
        <v>No</v>
      </c>
      <c r="I79" s="39">
        <f>0</f>
        <v>0</v>
      </c>
      <c r="J79" s="39" t="str">
        <f>"Yes"</f>
        <v>Yes</v>
      </c>
      <c r="K79" s="39" t="str">
        <f>"No"</f>
        <v>No</v>
      </c>
      <c r="L79" s="39">
        <f>INT(ResourceEffects[[#This Row],[Time Factor]]*TimeInterval/60/60/24)</f>
        <v>0</v>
      </c>
      <c r="M79" s="39">
        <f>INT(ResourceEffects[[#This Row],[Time Factor]]*TimeInterval/60/60)-ResourceEffects[[#This Row],[Days]]*24</f>
        <v>0</v>
      </c>
      <c r="N79" s="39">
        <f>INT(ResourceEffects[[#This Row],[Time Factor]]*TimeInterval/60)-ResourceEffects[[#This Row],[Hours]]*60-ResourceEffects[[#This Row],[Days]]*60*24</f>
        <v>0</v>
      </c>
      <c r="O79" s="39">
        <f>ResourceEffects[[#This Row],[Time Factor]]*TimeInterval-ResourceEffects[[#This Row],[Min]]*60-ResourceEffects[[#This Row],[Hours]]*60*60-ResourceEffects[[#This Row],[Days]]*60*60*24</f>
        <v>10</v>
      </c>
      <c r="P79" s="20">
        <f ca="1">INT(RAND()*999999999)</f>
        <v>980366810</v>
      </c>
      <c r="Q79" s="20">
        <f>_xlfn.XLOOKUP(ResourceEffects[[#This Row],[Protocol Name]],ProtocolNamesCol,ProtocolIds,"")</f>
        <v>11230</v>
      </c>
      <c r="R79" s="20">
        <f>ResourceEffects[[#This Row],[Time Factor]]</f>
        <v>10</v>
      </c>
      <c r="S79" s="20">
        <f>ResourceEffects[[#This Row],[Drone ID]]</f>
        <v>0</v>
      </c>
      <c r="T79" s="20">
        <f>_xlfn.XLOOKUP(ResourceEffects[[#This Row],[Resource Name]],ResourceNames,ResourceIds,"")</f>
        <v>5111</v>
      </c>
      <c r="U79" s="20">
        <f>_xlfn.XLOOKUP(ResourceEffects[[#This Row],[Event Type]],EventTypeNames,EventTypeIds,"")</f>
        <v>2</v>
      </c>
      <c r="V79" s="20">
        <f>IF(ResourceEffects[[#This Row],[Is Local]]="Yes",1,0)</f>
        <v>1</v>
      </c>
      <c r="W79" s="20">
        <f>IF(ResourceEffects[[#This Row],[Is Installed]]="Yes",1,0)</f>
        <v>0</v>
      </c>
      <c r="X79" s="20">
        <f>IF(ResourceEffects[[#This Row],[Status]]="Locked",1,0)</f>
        <v>1</v>
      </c>
      <c r="Y79" s="20">
        <f>IF(ResourceEffects[[#This Row],[event_type]]=1,0,1)</f>
        <v>1</v>
      </c>
      <c r="Z79" s="20">
        <f>IF(ResourceEffects[[#This Row],[Use Abundancies]]="Yes",1,0)</f>
        <v>0</v>
      </c>
      <c r="AA79" s="20">
        <f>ResourceEffects[[#This Row],[∆]]</f>
        <v>1</v>
      </c>
    </row>
    <row r="80" spans="1:27" ht="14.4" customHeight="1" x14ac:dyDescent="0.3">
      <c r="A80" s="24">
        <v>10</v>
      </c>
      <c r="B80" s="48" t="s">
        <v>28</v>
      </c>
      <c r="C80" s="22" t="s">
        <v>432</v>
      </c>
      <c r="D80" s="17" t="s">
        <v>394</v>
      </c>
      <c r="E80" s="17">
        <v>1</v>
      </c>
      <c r="F80" s="37" t="s">
        <v>387</v>
      </c>
      <c r="G80" s="18" t="s">
        <v>295</v>
      </c>
      <c r="H80" s="39" t="s">
        <v>429</v>
      </c>
      <c r="I80" s="39">
        <f>0</f>
        <v>0</v>
      </c>
      <c r="J80" s="39" t="str">
        <f>"Yes"</f>
        <v>Yes</v>
      </c>
      <c r="K80" s="39" t="str">
        <f>"No"</f>
        <v>No</v>
      </c>
      <c r="L80" s="39">
        <f>INT(ResourceEffects[[#This Row],[Time Factor]]*TimeInterval/60/60/24)</f>
        <v>0</v>
      </c>
      <c r="M80" s="39">
        <f>INT(ResourceEffects[[#This Row],[Time Factor]]*TimeInterval/60/60)-ResourceEffects[[#This Row],[Days]]*24</f>
        <v>0</v>
      </c>
      <c r="N80" s="39">
        <f>INT(ResourceEffects[[#This Row],[Time Factor]]*TimeInterval/60)-ResourceEffects[[#This Row],[Hours]]*60-ResourceEffects[[#This Row],[Days]]*60*24</f>
        <v>0</v>
      </c>
      <c r="O80" s="39">
        <f>ResourceEffects[[#This Row],[Time Factor]]*TimeInterval-ResourceEffects[[#This Row],[Min]]*60-ResourceEffects[[#This Row],[Hours]]*60*60-ResourceEffects[[#This Row],[Days]]*60*60*24</f>
        <v>10</v>
      </c>
      <c r="P80" s="20">
        <f ca="1">INT(RAND()*999999999)</f>
        <v>524433861</v>
      </c>
      <c r="Q80" s="20">
        <f>_xlfn.XLOOKUP(ResourceEffects[[#This Row],[Protocol Name]],ProtocolNamesCol,ProtocolIds,"")</f>
        <v>11230</v>
      </c>
      <c r="R80" s="20">
        <f>ResourceEffects[[#This Row],[Time Factor]]</f>
        <v>10</v>
      </c>
      <c r="S80" s="20">
        <f>ResourceEffects[[#This Row],[Drone ID]]</f>
        <v>0</v>
      </c>
      <c r="T80" s="20">
        <f>_xlfn.XLOOKUP(ResourceEffects[[#This Row],[Resource Name]],ResourceNames,ResourceIds,"")</f>
        <v>5111</v>
      </c>
      <c r="U80" s="20">
        <f>_xlfn.XLOOKUP(ResourceEffects[[#This Row],[Event Type]],EventTypeNames,EventTypeIds,"")</f>
        <v>1</v>
      </c>
      <c r="V80" s="20">
        <f>IF(ResourceEffects[[#This Row],[Is Local]]="Yes",1,0)</f>
        <v>1</v>
      </c>
      <c r="W80" s="20">
        <f>IF(ResourceEffects[[#This Row],[Is Installed]]="Yes",1,0)</f>
        <v>0</v>
      </c>
      <c r="X80" s="20">
        <f>IF(ResourceEffects[[#This Row],[Status]]="Locked",1,0)</f>
        <v>0</v>
      </c>
      <c r="Y80" s="20">
        <f>IF(ResourceEffects[[#This Row],[event_type]]=1,0,1)</f>
        <v>0</v>
      </c>
      <c r="Z80" s="20">
        <f>IF(ResourceEffects[[#This Row],[Use Abundancies]]="Yes",1,0)</f>
        <v>0</v>
      </c>
      <c r="AA80" s="20">
        <f>ResourceEffects[[#This Row],[∆]]</f>
        <v>1</v>
      </c>
    </row>
    <row r="81" spans="1:27" ht="14.4" customHeight="1" x14ac:dyDescent="0.3">
      <c r="A81" s="23">
        <v>11</v>
      </c>
      <c r="B81" s="48" t="s">
        <v>28</v>
      </c>
      <c r="C81" s="22" t="s">
        <v>431</v>
      </c>
      <c r="D81" s="17" t="s">
        <v>394</v>
      </c>
      <c r="E81" s="17">
        <v>1</v>
      </c>
      <c r="F81" s="37" t="s">
        <v>387</v>
      </c>
      <c r="G81" s="18" t="s">
        <v>177</v>
      </c>
      <c r="H81" s="39" t="s">
        <v>386</v>
      </c>
      <c r="I81" s="39">
        <f>0</f>
        <v>0</v>
      </c>
      <c r="J81" s="39" t="str">
        <f>"Yes"</f>
        <v>Yes</v>
      </c>
      <c r="K81" s="39" t="str">
        <f>"No"</f>
        <v>No</v>
      </c>
      <c r="L81" s="39">
        <f>INT(ResourceEffects[[#This Row],[Time Factor]]*TimeInterval/60/60/24)</f>
        <v>0</v>
      </c>
      <c r="M81" s="39">
        <f>INT(ResourceEffects[[#This Row],[Time Factor]]*TimeInterval/60/60)-ResourceEffects[[#This Row],[Days]]*24</f>
        <v>0</v>
      </c>
      <c r="N81" s="39">
        <f>INT(ResourceEffects[[#This Row],[Time Factor]]*TimeInterval/60)-ResourceEffects[[#This Row],[Hours]]*60-ResourceEffects[[#This Row],[Days]]*60*24</f>
        <v>0</v>
      </c>
      <c r="O81" s="39">
        <f>ResourceEffects[[#This Row],[Time Factor]]*TimeInterval-ResourceEffects[[#This Row],[Min]]*60-ResourceEffects[[#This Row],[Hours]]*60*60-ResourceEffects[[#This Row],[Days]]*60*60*24</f>
        <v>11</v>
      </c>
      <c r="P81" s="20">
        <f ca="1">INT(RAND()*999999999)</f>
        <v>991754208</v>
      </c>
      <c r="Q81" s="20">
        <f>_xlfn.XLOOKUP(ResourceEffects[[#This Row],[Protocol Name]],ProtocolNamesCol,ProtocolIds,"")</f>
        <v>11230</v>
      </c>
      <c r="R81" s="20">
        <f>ResourceEffects[[#This Row],[Time Factor]]</f>
        <v>11</v>
      </c>
      <c r="S81" s="20">
        <f>ResourceEffects[[#This Row],[Drone ID]]</f>
        <v>0</v>
      </c>
      <c r="T81" s="20">
        <f>_xlfn.XLOOKUP(ResourceEffects[[#This Row],[Resource Name]],ResourceNames,ResourceIds,"")</f>
        <v>1230</v>
      </c>
      <c r="U81" s="20">
        <f>_xlfn.XLOOKUP(ResourceEffects[[#This Row],[Event Type]],EventTypeNames,EventTypeIds,"")</f>
        <v>1</v>
      </c>
      <c r="V81" s="20">
        <f>IF(ResourceEffects[[#This Row],[Is Local]]="Yes",1,0)</f>
        <v>1</v>
      </c>
      <c r="W81" s="20">
        <f>IF(ResourceEffects[[#This Row],[Is Installed]]="Yes",1,0)</f>
        <v>0</v>
      </c>
      <c r="X81" s="20">
        <f>IF(ResourceEffects[[#This Row],[Status]]="Locked",1,0)</f>
        <v>0</v>
      </c>
      <c r="Y81" s="20">
        <f>IF(ResourceEffects[[#This Row],[event_type]]=1,0,1)</f>
        <v>0</v>
      </c>
      <c r="Z81" s="20">
        <f>IF(ResourceEffects[[#This Row],[Use Abundancies]]="Yes",1,0)</f>
        <v>1</v>
      </c>
      <c r="AA81" s="20">
        <f>ResourceEffects[[#This Row],[∆]]</f>
        <v>1</v>
      </c>
    </row>
    <row r="82" spans="1:27" ht="14.4" customHeight="1" x14ac:dyDescent="0.3">
      <c r="A82" s="24">
        <v>0</v>
      </c>
      <c r="B82" s="18" t="s">
        <v>29</v>
      </c>
      <c r="C82" s="22" t="s">
        <v>430</v>
      </c>
      <c r="D82" s="17" t="s">
        <v>395</v>
      </c>
      <c r="E82" s="17">
        <v>1</v>
      </c>
      <c r="F82" s="37" t="s">
        <v>387</v>
      </c>
      <c r="G82" s="18" t="s">
        <v>295</v>
      </c>
      <c r="H82" s="39" t="s">
        <v>429</v>
      </c>
      <c r="I82" s="39">
        <f>0</f>
        <v>0</v>
      </c>
      <c r="J82" s="39" t="str">
        <f>"Yes"</f>
        <v>Yes</v>
      </c>
      <c r="K82" s="39" t="str">
        <f>"No"</f>
        <v>No</v>
      </c>
      <c r="L82" s="39">
        <f>INT(ResourceEffects[[#This Row],[Time Factor]]*TimeInterval/60/60/24)</f>
        <v>0</v>
      </c>
      <c r="M82" s="39">
        <f>INT(ResourceEffects[[#This Row],[Time Factor]]*TimeInterval/60/60)-ResourceEffects[[#This Row],[Days]]*24</f>
        <v>0</v>
      </c>
      <c r="N82" s="39">
        <f>INT(ResourceEffects[[#This Row],[Time Factor]]*TimeInterval/60)-ResourceEffects[[#This Row],[Hours]]*60-ResourceEffects[[#This Row],[Days]]*60*24</f>
        <v>0</v>
      </c>
      <c r="O82" s="39">
        <f>ResourceEffects[[#This Row],[Time Factor]]*TimeInterval-ResourceEffects[[#This Row],[Min]]*60-ResourceEffects[[#This Row],[Hours]]*60*60-ResourceEffects[[#This Row],[Days]]*60*60*24</f>
        <v>0</v>
      </c>
      <c r="P82" s="20">
        <f ca="1">INT(RAND()*999999999)</f>
        <v>80986471</v>
      </c>
      <c r="Q82" s="20">
        <f>_xlfn.XLOOKUP(ResourceEffects[[#This Row],[Protocol Name]],ProtocolNamesCol,ProtocolIds,"")</f>
        <v>11300</v>
      </c>
      <c r="R82" s="20">
        <f>ResourceEffects[[#This Row],[Time Factor]]</f>
        <v>0</v>
      </c>
      <c r="S82" s="20">
        <f>ResourceEffects[[#This Row],[Drone ID]]</f>
        <v>0</v>
      </c>
      <c r="T82" s="20">
        <f>_xlfn.XLOOKUP(ResourceEffects[[#This Row],[Resource Name]],ResourceNames,ResourceIds,"")</f>
        <v>5111</v>
      </c>
      <c r="U82" s="20">
        <f>_xlfn.XLOOKUP(ResourceEffects[[#This Row],[Event Type]],EventTypeNames,EventTypeIds,"")</f>
        <v>2</v>
      </c>
      <c r="V82" s="20">
        <f>IF(ResourceEffects[[#This Row],[Is Local]]="Yes",1,0)</f>
        <v>1</v>
      </c>
      <c r="W82" s="20">
        <f>IF(ResourceEffects[[#This Row],[Is Installed]]="Yes",1,0)</f>
        <v>0</v>
      </c>
      <c r="X82" s="20">
        <f>IF(ResourceEffects[[#This Row],[Status]]="Locked",1,0)</f>
        <v>0</v>
      </c>
      <c r="Y82" s="20">
        <f>IF(ResourceEffects[[#This Row],[event_type]]=1,0,1)</f>
        <v>1</v>
      </c>
      <c r="Z82" s="20">
        <f>IF(ResourceEffects[[#This Row],[Use Abundancies]]="Yes",1,0)</f>
        <v>0</v>
      </c>
      <c r="AA82" s="20">
        <f>ResourceEffects[[#This Row],[∆]]</f>
        <v>1</v>
      </c>
    </row>
    <row r="83" spans="1:27" ht="14.4" customHeight="1" x14ac:dyDescent="0.3">
      <c r="A83" s="24">
        <v>0</v>
      </c>
      <c r="B83" s="18" t="s">
        <v>29</v>
      </c>
      <c r="C83" s="22" t="s">
        <v>430</v>
      </c>
      <c r="D83" s="17" t="s">
        <v>394</v>
      </c>
      <c r="E83" s="17">
        <v>1</v>
      </c>
      <c r="F83" s="37" t="s">
        <v>383</v>
      </c>
      <c r="G83" s="18" t="s">
        <v>295</v>
      </c>
      <c r="H83" s="39" t="str">
        <f>"No"</f>
        <v>No</v>
      </c>
      <c r="I83" s="39">
        <f>0</f>
        <v>0</v>
      </c>
      <c r="J83" s="39" t="str">
        <f>"Yes"</f>
        <v>Yes</v>
      </c>
      <c r="K83" s="39" t="str">
        <f>"No"</f>
        <v>No</v>
      </c>
      <c r="L83" s="39">
        <f>INT(ResourceEffects[[#This Row],[Time Factor]]*TimeInterval/60/60/24)</f>
        <v>0</v>
      </c>
      <c r="M83" s="39">
        <f>INT(ResourceEffects[[#This Row],[Time Factor]]*TimeInterval/60/60)-ResourceEffects[[#This Row],[Days]]*24</f>
        <v>0</v>
      </c>
      <c r="N83" s="39">
        <f>INT(ResourceEffects[[#This Row],[Time Factor]]*TimeInterval/60)-ResourceEffects[[#This Row],[Hours]]*60-ResourceEffects[[#This Row],[Days]]*60*24</f>
        <v>0</v>
      </c>
      <c r="O83" s="39">
        <f>ResourceEffects[[#This Row],[Time Factor]]*TimeInterval-ResourceEffects[[#This Row],[Min]]*60-ResourceEffects[[#This Row],[Hours]]*60*60-ResourceEffects[[#This Row],[Days]]*60*60*24</f>
        <v>0</v>
      </c>
      <c r="P83" s="20">
        <f ca="1">INT(RAND()*999999999)</f>
        <v>881009666</v>
      </c>
      <c r="Q83" s="20">
        <f>_xlfn.XLOOKUP(ResourceEffects[[#This Row],[Protocol Name]],ProtocolNamesCol,ProtocolIds,"")</f>
        <v>11300</v>
      </c>
      <c r="R83" s="20">
        <f>ResourceEffects[[#This Row],[Time Factor]]</f>
        <v>0</v>
      </c>
      <c r="S83" s="20">
        <f>ResourceEffects[[#This Row],[Drone ID]]</f>
        <v>0</v>
      </c>
      <c r="T83" s="20">
        <f>_xlfn.XLOOKUP(ResourceEffects[[#This Row],[Resource Name]],ResourceNames,ResourceIds,"")</f>
        <v>5111</v>
      </c>
      <c r="U83" s="20">
        <f>_xlfn.XLOOKUP(ResourceEffects[[#This Row],[Event Type]],EventTypeNames,EventTypeIds,"")</f>
        <v>1</v>
      </c>
      <c r="V83" s="20">
        <f>IF(ResourceEffects[[#This Row],[Is Local]]="Yes",1,0)</f>
        <v>1</v>
      </c>
      <c r="W83" s="20">
        <f>IF(ResourceEffects[[#This Row],[Is Installed]]="Yes",1,0)</f>
        <v>0</v>
      </c>
      <c r="X83" s="20">
        <f>IF(ResourceEffects[[#This Row],[Status]]="Locked",1,0)</f>
        <v>1</v>
      </c>
      <c r="Y83" s="20">
        <f>IF(ResourceEffects[[#This Row],[event_type]]=1,0,1)</f>
        <v>0</v>
      </c>
      <c r="Z83" s="20">
        <f>IF(ResourceEffects[[#This Row],[Use Abundancies]]="Yes",1,0)</f>
        <v>0</v>
      </c>
      <c r="AA83" s="20">
        <f>ResourceEffects[[#This Row],[∆]]</f>
        <v>1</v>
      </c>
    </row>
    <row r="84" spans="1:27" ht="14.4" customHeight="1" x14ac:dyDescent="0.3">
      <c r="A84" s="24">
        <v>10</v>
      </c>
      <c r="B84" s="48" t="s">
        <v>29</v>
      </c>
      <c r="C84" s="22" t="s">
        <v>432</v>
      </c>
      <c r="D84" s="17" t="s">
        <v>395</v>
      </c>
      <c r="E84" s="17">
        <v>1</v>
      </c>
      <c r="F84" s="37" t="s">
        <v>383</v>
      </c>
      <c r="G84" s="18" t="s">
        <v>295</v>
      </c>
      <c r="H84" s="39" t="str">
        <f>"No"</f>
        <v>No</v>
      </c>
      <c r="I84" s="39">
        <f>0</f>
        <v>0</v>
      </c>
      <c r="J84" s="39" t="str">
        <f>"Yes"</f>
        <v>Yes</v>
      </c>
      <c r="K84" s="39" t="str">
        <f>"No"</f>
        <v>No</v>
      </c>
      <c r="L84" s="39">
        <f>INT(ResourceEffects[[#This Row],[Time Factor]]*TimeInterval/60/60/24)</f>
        <v>0</v>
      </c>
      <c r="M84" s="39">
        <f>INT(ResourceEffects[[#This Row],[Time Factor]]*TimeInterval/60/60)-ResourceEffects[[#This Row],[Days]]*24</f>
        <v>0</v>
      </c>
      <c r="N84" s="39">
        <f>INT(ResourceEffects[[#This Row],[Time Factor]]*TimeInterval/60)-ResourceEffects[[#This Row],[Hours]]*60-ResourceEffects[[#This Row],[Days]]*60*24</f>
        <v>0</v>
      </c>
      <c r="O84" s="39">
        <f>ResourceEffects[[#This Row],[Time Factor]]*TimeInterval-ResourceEffects[[#This Row],[Min]]*60-ResourceEffects[[#This Row],[Hours]]*60*60-ResourceEffects[[#This Row],[Days]]*60*60*24</f>
        <v>10</v>
      </c>
      <c r="P84" s="20">
        <f ca="1">INT(RAND()*999999999)</f>
        <v>997861334</v>
      </c>
      <c r="Q84" s="20">
        <f>_xlfn.XLOOKUP(ResourceEffects[[#This Row],[Protocol Name]],ProtocolNamesCol,ProtocolIds,"")</f>
        <v>11300</v>
      </c>
      <c r="R84" s="20">
        <f>ResourceEffects[[#This Row],[Time Factor]]</f>
        <v>10</v>
      </c>
      <c r="S84" s="20">
        <f>ResourceEffects[[#This Row],[Drone ID]]</f>
        <v>0</v>
      </c>
      <c r="T84" s="20">
        <f>_xlfn.XLOOKUP(ResourceEffects[[#This Row],[Resource Name]],ResourceNames,ResourceIds,"")</f>
        <v>5111</v>
      </c>
      <c r="U84" s="20">
        <f>_xlfn.XLOOKUP(ResourceEffects[[#This Row],[Event Type]],EventTypeNames,EventTypeIds,"")</f>
        <v>2</v>
      </c>
      <c r="V84" s="20">
        <f>IF(ResourceEffects[[#This Row],[Is Local]]="Yes",1,0)</f>
        <v>1</v>
      </c>
      <c r="W84" s="20">
        <f>IF(ResourceEffects[[#This Row],[Is Installed]]="Yes",1,0)</f>
        <v>0</v>
      </c>
      <c r="X84" s="20">
        <f>IF(ResourceEffects[[#This Row],[Status]]="Locked",1,0)</f>
        <v>1</v>
      </c>
      <c r="Y84" s="20">
        <f>IF(ResourceEffects[[#This Row],[event_type]]=1,0,1)</f>
        <v>1</v>
      </c>
      <c r="Z84" s="20">
        <f>IF(ResourceEffects[[#This Row],[Use Abundancies]]="Yes",1,0)</f>
        <v>0</v>
      </c>
      <c r="AA84" s="20">
        <f>ResourceEffects[[#This Row],[∆]]</f>
        <v>1</v>
      </c>
    </row>
    <row r="85" spans="1:27" ht="14.4" customHeight="1" x14ac:dyDescent="0.3">
      <c r="A85" s="24">
        <v>10</v>
      </c>
      <c r="B85" s="48" t="s">
        <v>29</v>
      </c>
      <c r="C85" s="22" t="s">
        <v>432</v>
      </c>
      <c r="D85" s="17" t="s">
        <v>394</v>
      </c>
      <c r="E85" s="17">
        <v>1</v>
      </c>
      <c r="F85" s="37" t="s">
        <v>387</v>
      </c>
      <c r="G85" s="18" t="s">
        <v>295</v>
      </c>
      <c r="H85" s="39" t="s">
        <v>429</v>
      </c>
      <c r="I85" s="39">
        <f>0</f>
        <v>0</v>
      </c>
      <c r="J85" s="39" t="str">
        <f>"Yes"</f>
        <v>Yes</v>
      </c>
      <c r="K85" s="39" t="str">
        <f>"No"</f>
        <v>No</v>
      </c>
      <c r="L85" s="39">
        <f>INT(ResourceEffects[[#This Row],[Time Factor]]*TimeInterval/60/60/24)</f>
        <v>0</v>
      </c>
      <c r="M85" s="39">
        <f>INT(ResourceEffects[[#This Row],[Time Factor]]*TimeInterval/60/60)-ResourceEffects[[#This Row],[Days]]*24</f>
        <v>0</v>
      </c>
      <c r="N85" s="39">
        <f>INT(ResourceEffects[[#This Row],[Time Factor]]*TimeInterval/60)-ResourceEffects[[#This Row],[Hours]]*60-ResourceEffects[[#This Row],[Days]]*60*24</f>
        <v>0</v>
      </c>
      <c r="O85" s="39">
        <f>ResourceEffects[[#This Row],[Time Factor]]*TimeInterval-ResourceEffects[[#This Row],[Min]]*60-ResourceEffects[[#This Row],[Hours]]*60*60-ResourceEffects[[#This Row],[Days]]*60*60*24</f>
        <v>10</v>
      </c>
      <c r="P85" s="20">
        <f ca="1">INT(RAND()*999999999)</f>
        <v>576206939</v>
      </c>
      <c r="Q85" s="20">
        <f>_xlfn.XLOOKUP(ResourceEffects[[#This Row],[Protocol Name]],ProtocolNamesCol,ProtocolIds,"")</f>
        <v>11300</v>
      </c>
      <c r="R85" s="20">
        <f>ResourceEffects[[#This Row],[Time Factor]]</f>
        <v>10</v>
      </c>
      <c r="S85" s="20">
        <f>ResourceEffects[[#This Row],[Drone ID]]</f>
        <v>0</v>
      </c>
      <c r="T85" s="20">
        <f>_xlfn.XLOOKUP(ResourceEffects[[#This Row],[Resource Name]],ResourceNames,ResourceIds,"")</f>
        <v>5111</v>
      </c>
      <c r="U85" s="20">
        <f>_xlfn.XLOOKUP(ResourceEffects[[#This Row],[Event Type]],EventTypeNames,EventTypeIds,"")</f>
        <v>1</v>
      </c>
      <c r="V85" s="20">
        <f>IF(ResourceEffects[[#This Row],[Is Local]]="Yes",1,0)</f>
        <v>1</v>
      </c>
      <c r="W85" s="20">
        <f>IF(ResourceEffects[[#This Row],[Is Installed]]="Yes",1,0)</f>
        <v>0</v>
      </c>
      <c r="X85" s="20">
        <f>IF(ResourceEffects[[#This Row],[Status]]="Locked",1,0)</f>
        <v>0</v>
      </c>
      <c r="Y85" s="20">
        <f>IF(ResourceEffects[[#This Row],[event_type]]=1,0,1)</f>
        <v>0</v>
      </c>
      <c r="Z85" s="20">
        <f>IF(ResourceEffects[[#This Row],[Use Abundancies]]="Yes",1,0)</f>
        <v>0</v>
      </c>
      <c r="AA85" s="20">
        <f>ResourceEffects[[#This Row],[∆]]</f>
        <v>1</v>
      </c>
    </row>
    <row r="86" spans="1:27" ht="14.4" customHeight="1" x14ac:dyDescent="0.3">
      <c r="A86" s="23">
        <v>11</v>
      </c>
      <c r="B86" s="48" t="s">
        <v>29</v>
      </c>
      <c r="C86" s="22" t="s">
        <v>431</v>
      </c>
      <c r="D86" s="17" t="s">
        <v>394</v>
      </c>
      <c r="E86" s="17">
        <v>1</v>
      </c>
      <c r="F86" s="37" t="s">
        <v>387</v>
      </c>
      <c r="G86" s="18" t="s">
        <v>178</v>
      </c>
      <c r="H86" s="39" t="s">
        <v>386</v>
      </c>
      <c r="I86" s="39">
        <f>0</f>
        <v>0</v>
      </c>
      <c r="J86" s="39" t="str">
        <f>"Yes"</f>
        <v>Yes</v>
      </c>
      <c r="K86" s="39" t="str">
        <f>"No"</f>
        <v>No</v>
      </c>
      <c r="L86" s="39">
        <f>INT(ResourceEffects[[#This Row],[Time Factor]]*TimeInterval/60/60/24)</f>
        <v>0</v>
      </c>
      <c r="M86" s="39">
        <f>INT(ResourceEffects[[#This Row],[Time Factor]]*TimeInterval/60/60)-ResourceEffects[[#This Row],[Days]]*24</f>
        <v>0</v>
      </c>
      <c r="N86" s="39">
        <f>INT(ResourceEffects[[#This Row],[Time Factor]]*TimeInterval/60)-ResourceEffects[[#This Row],[Hours]]*60-ResourceEffects[[#This Row],[Days]]*60*24</f>
        <v>0</v>
      </c>
      <c r="O86" s="39">
        <f>ResourceEffects[[#This Row],[Time Factor]]*TimeInterval-ResourceEffects[[#This Row],[Min]]*60-ResourceEffects[[#This Row],[Hours]]*60*60-ResourceEffects[[#This Row],[Days]]*60*60*24</f>
        <v>11</v>
      </c>
      <c r="P86" s="20">
        <f ca="1">INT(RAND()*999999999)</f>
        <v>556385251</v>
      </c>
      <c r="Q86" s="20">
        <f>_xlfn.XLOOKUP(ResourceEffects[[#This Row],[Protocol Name]],ProtocolNamesCol,ProtocolIds,"")</f>
        <v>11300</v>
      </c>
      <c r="R86" s="20">
        <f>ResourceEffects[[#This Row],[Time Factor]]</f>
        <v>11</v>
      </c>
      <c r="S86" s="20">
        <f>ResourceEffects[[#This Row],[Drone ID]]</f>
        <v>0</v>
      </c>
      <c r="T86" s="20">
        <f>_xlfn.XLOOKUP(ResourceEffects[[#This Row],[Resource Name]],ResourceNames,ResourceIds,"")</f>
        <v>1300</v>
      </c>
      <c r="U86" s="20">
        <f>_xlfn.XLOOKUP(ResourceEffects[[#This Row],[Event Type]],EventTypeNames,EventTypeIds,"")</f>
        <v>1</v>
      </c>
      <c r="V86" s="20">
        <f>IF(ResourceEffects[[#This Row],[Is Local]]="Yes",1,0)</f>
        <v>1</v>
      </c>
      <c r="W86" s="20">
        <f>IF(ResourceEffects[[#This Row],[Is Installed]]="Yes",1,0)</f>
        <v>0</v>
      </c>
      <c r="X86" s="20">
        <f>IF(ResourceEffects[[#This Row],[Status]]="Locked",1,0)</f>
        <v>0</v>
      </c>
      <c r="Y86" s="20">
        <f>IF(ResourceEffects[[#This Row],[event_type]]=1,0,1)</f>
        <v>0</v>
      </c>
      <c r="Z86" s="20">
        <f>IF(ResourceEffects[[#This Row],[Use Abundancies]]="Yes",1,0)</f>
        <v>1</v>
      </c>
      <c r="AA86" s="20">
        <f>ResourceEffects[[#This Row],[∆]]</f>
        <v>1</v>
      </c>
    </row>
    <row r="87" spans="1:27" ht="14.4" customHeight="1" x14ac:dyDescent="0.3">
      <c r="A87" s="24">
        <v>0</v>
      </c>
      <c r="B87" s="18" t="s">
        <v>30</v>
      </c>
      <c r="C87" s="22" t="s">
        <v>430</v>
      </c>
      <c r="D87" s="17" t="s">
        <v>395</v>
      </c>
      <c r="E87" s="17">
        <v>1</v>
      </c>
      <c r="F87" s="37" t="s">
        <v>387</v>
      </c>
      <c r="G87" s="18" t="s">
        <v>295</v>
      </c>
      <c r="H87" s="39" t="s">
        <v>429</v>
      </c>
      <c r="I87" s="39">
        <f>0</f>
        <v>0</v>
      </c>
      <c r="J87" s="39" t="str">
        <f>"Yes"</f>
        <v>Yes</v>
      </c>
      <c r="K87" s="39" t="str">
        <f>"No"</f>
        <v>No</v>
      </c>
      <c r="L87" s="39">
        <f>INT(ResourceEffects[[#This Row],[Time Factor]]*TimeInterval/60/60/24)</f>
        <v>0</v>
      </c>
      <c r="M87" s="39">
        <f>INT(ResourceEffects[[#This Row],[Time Factor]]*TimeInterval/60/60)-ResourceEffects[[#This Row],[Days]]*24</f>
        <v>0</v>
      </c>
      <c r="N87" s="39">
        <f>INT(ResourceEffects[[#This Row],[Time Factor]]*TimeInterval/60)-ResourceEffects[[#This Row],[Hours]]*60-ResourceEffects[[#This Row],[Days]]*60*24</f>
        <v>0</v>
      </c>
      <c r="O87" s="39">
        <f>ResourceEffects[[#This Row],[Time Factor]]*TimeInterval-ResourceEffects[[#This Row],[Min]]*60-ResourceEffects[[#This Row],[Hours]]*60*60-ResourceEffects[[#This Row],[Days]]*60*60*24</f>
        <v>0</v>
      </c>
      <c r="P87" s="20">
        <f ca="1">INT(RAND()*999999999)</f>
        <v>887212166</v>
      </c>
      <c r="Q87" s="20">
        <f>_xlfn.XLOOKUP(ResourceEffects[[#This Row],[Protocol Name]],ProtocolNamesCol,ProtocolIds,"")</f>
        <v>11310</v>
      </c>
      <c r="R87" s="20">
        <f>ResourceEffects[[#This Row],[Time Factor]]</f>
        <v>0</v>
      </c>
      <c r="S87" s="20">
        <f>ResourceEffects[[#This Row],[Drone ID]]</f>
        <v>0</v>
      </c>
      <c r="T87" s="20">
        <f>_xlfn.XLOOKUP(ResourceEffects[[#This Row],[Resource Name]],ResourceNames,ResourceIds,"")</f>
        <v>5111</v>
      </c>
      <c r="U87" s="20">
        <f>_xlfn.XLOOKUP(ResourceEffects[[#This Row],[Event Type]],EventTypeNames,EventTypeIds,"")</f>
        <v>2</v>
      </c>
      <c r="V87" s="20">
        <f>IF(ResourceEffects[[#This Row],[Is Local]]="Yes",1,0)</f>
        <v>1</v>
      </c>
      <c r="W87" s="20">
        <f>IF(ResourceEffects[[#This Row],[Is Installed]]="Yes",1,0)</f>
        <v>0</v>
      </c>
      <c r="X87" s="20">
        <f>IF(ResourceEffects[[#This Row],[Status]]="Locked",1,0)</f>
        <v>0</v>
      </c>
      <c r="Y87" s="20">
        <f>IF(ResourceEffects[[#This Row],[event_type]]=1,0,1)</f>
        <v>1</v>
      </c>
      <c r="Z87" s="20">
        <f>IF(ResourceEffects[[#This Row],[Use Abundancies]]="Yes",1,0)</f>
        <v>0</v>
      </c>
      <c r="AA87" s="20">
        <f>ResourceEffects[[#This Row],[∆]]</f>
        <v>1</v>
      </c>
    </row>
    <row r="88" spans="1:27" ht="14.4" customHeight="1" x14ac:dyDescent="0.3">
      <c r="A88" s="24">
        <v>0</v>
      </c>
      <c r="B88" s="18" t="s">
        <v>30</v>
      </c>
      <c r="C88" s="22" t="s">
        <v>430</v>
      </c>
      <c r="D88" s="17" t="s">
        <v>394</v>
      </c>
      <c r="E88" s="17">
        <v>1</v>
      </c>
      <c r="F88" s="37" t="s">
        <v>383</v>
      </c>
      <c r="G88" s="18" t="s">
        <v>295</v>
      </c>
      <c r="H88" s="39" t="str">
        <f>"No"</f>
        <v>No</v>
      </c>
      <c r="I88" s="39">
        <f>0</f>
        <v>0</v>
      </c>
      <c r="J88" s="39" t="str">
        <f>"Yes"</f>
        <v>Yes</v>
      </c>
      <c r="K88" s="39" t="str">
        <f>"No"</f>
        <v>No</v>
      </c>
      <c r="L88" s="39">
        <f>INT(ResourceEffects[[#This Row],[Time Factor]]*TimeInterval/60/60/24)</f>
        <v>0</v>
      </c>
      <c r="M88" s="39">
        <f>INT(ResourceEffects[[#This Row],[Time Factor]]*TimeInterval/60/60)-ResourceEffects[[#This Row],[Days]]*24</f>
        <v>0</v>
      </c>
      <c r="N88" s="39">
        <f>INT(ResourceEffects[[#This Row],[Time Factor]]*TimeInterval/60)-ResourceEffects[[#This Row],[Hours]]*60-ResourceEffects[[#This Row],[Days]]*60*24</f>
        <v>0</v>
      </c>
      <c r="O88" s="39">
        <f>ResourceEffects[[#This Row],[Time Factor]]*TimeInterval-ResourceEffects[[#This Row],[Min]]*60-ResourceEffects[[#This Row],[Hours]]*60*60-ResourceEffects[[#This Row],[Days]]*60*60*24</f>
        <v>0</v>
      </c>
      <c r="P88" s="20">
        <f ca="1">INT(RAND()*999999999)</f>
        <v>750640201</v>
      </c>
      <c r="Q88" s="20">
        <f>_xlfn.XLOOKUP(ResourceEffects[[#This Row],[Protocol Name]],ProtocolNamesCol,ProtocolIds,"")</f>
        <v>11310</v>
      </c>
      <c r="R88" s="20">
        <f>ResourceEffects[[#This Row],[Time Factor]]</f>
        <v>0</v>
      </c>
      <c r="S88" s="20">
        <f>ResourceEffects[[#This Row],[Drone ID]]</f>
        <v>0</v>
      </c>
      <c r="T88" s="20">
        <f>_xlfn.XLOOKUP(ResourceEffects[[#This Row],[Resource Name]],ResourceNames,ResourceIds,"")</f>
        <v>5111</v>
      </c>
      <c r="U88" s="20">
        <f>_xlfn.XLOOKUP(ResourceEffects[[#This Row],[Event Type]],EventTypeNames,EventTypeIds,"")</f>
        <v>1</v>
      </c>
      <c r="V88" s="20">
        <f>IF(ResourceEffects[[#This Row],[Is Local]]="Yes",1,0)</f>
        <v>1</v>
      </c>
      <c r="W88" s="20">
        <f>IF(ResourceEffects[[#This Row],[Is Installed]]="Yes",1,0)</f>
        <v>0</v>
      </c>
      <c r="X88" s="20">
        <f>IF(ResourceEffects[[#This Row],[Status]]="Locked",1,0)</f>
        <v>1</v>
      </c>
      <c r="Y88" s="20">
        <f>IF(ResourceEffects[[#This Row],[event_type]]=1,0,1)</f>
        <v>0</v>
      </c>
      <c r="Z88" s="20">
        <f>IF(ResourceEffects[[#This Row],[Use Abundancies]]="Yes",1,0)</f>
        <v>0</v>
      </c>
      <c r="AA88" s="20">
        <f>ResourceEffects[[#This Row],[∆]]</f>
        <v>1</v>
      </c>
    </row>
    <row r="89" spans="1:27" ht="14.4" customHeight="1" x14ac:dyDescent="0.3">
      <c r="A89" s="24">
        <v>10</v>
      </c>
      <c r="B89" s="48" t="s">
        <v>30</v>
      </c>
      <c r="C89" s="22" t="s">
        <v>432</v>
      </c>
      <c r="D89" s="17" t="s">
        <v>395</v>
      </c>
      <c r="E89" s="17">
        <v>1</v>
      </c>
      <c r="F89" s="37" t="s">
        <v>383</v>
      </c>
      <c r="G89" s="18" t="s">
        <v>295</v>
      </c>
      <c r="H89" s="39" t="str">
        <f>"No"</f>
        <v>No</v>
      </c>
      <c r="I89" s="39">
        <f>0</f>
        <v>0</v>
      </c>
      <c r="J89" s="39" t="str">
        <f>"Yes"</f>
        <v>Yes</v>
      </c>
      <c r="K89" s="39" t="str">
        <f>"No"</f>
        <v>No</v>
      </c>
      <c r="L89" s="39">
        <f>INT(ResourceEffects[[#This Row],[Time Factor]]*TimeInterval/60/60/24)</f>
        <v>0</v>
      </c>
      <c r="M89" s="39">
        <f>INT(ResourceEffects[[#This Row],[Time Factor]]*TimeInterval/60/60)-ResourceEffects[[#This Row],[Days]]*24</f>
        <v>0</v>
      </c>
      <c r="N89" s="39">
        <f>INT(ResourceEffects[[#This Row],[Time Factor]]*TimeInterval/60)-ResourceEffects[[#This Row],[Hours]]*60-ResourceEffects[[#This Row],[Days]]*60*24</f>
        <v>0</v>
      </c>
      <c r="O89" s="39">
        <f>ResourceEffects[[#This Row],[Time Factor]]*TimeInterval-ResourceEffects[[#This Row],[Min]]*60-ResourceEffects[[#This Row],[Hours]]*60*60-ResourceEffects[[#This Row],[Days]]*60*60*24</f>
        <v>10</v>
      </c>
      <c r="P89" s="20">
        <f ca="1">INT(RAND()*999999999)</f>
        <v>152443440</v>
      </c>
      <c r="Q89" s="20">
        <f>_xlfn.XLOOKUP(ResourceEffects[[#This Row],[Protocol Name]],ProtocolNamesCol,ProtocolIds,"")</f>
        <v>11310</v>
      </c>
      <c r="R89" s="20">
        <f>ResourceEffects[[#This Row],[Time Factor]]</f>
        <v>10</v>
      </c>
      <c r="S89" s="20">
        <f>ResourceEffects[[#This Row],[Drone ID]]</f>
        <v>0</v>
      </c>
      <c r="T89" s="20">
        <f>_xlfn.XLOOKUP(ResourceEffects[[#This Row],[Resource Name]],ResourceNames,ResourceIds,"")</f>
        <v>5111</v>
      </c>
      <c r="U89" s="20">
        <f>_xlfn.XLOOKUP(ResourceEffects[[#This Row],[Event Type]],EventTypeNames,EventTypeIds,"")</f>
        <v>2</v>
      </c>
      <c r="V89" s="20">
        <f>IF(ResourceEffects[[#This Row],[Is Local]]="Yes",1,0)</f>
        <v>1</v>
      </c>
      <c r="W89" s="20">
        <f>IF(ResourceEffects[[#This Row],[Is Installed]]="Yes",1,0)</f>
        <v>0</v>
      </c>
      <c r="X89" s="20">
        <f>IF(ResourceEffects[[#This Row],[Status]]="Locked",1,0)</f>
        <v>1</v>
      </c>
      <c r="Y89" s="20">
        <f>IF(ResourceEffects[[#This Row],[event_type]]=1,0,1)</f>
        <v>1</v>
      </c>
      <c r="Z89" s="20">
        <f>IF(ResourceEffects[[#This Row],[Use Abundancies]]="Yes",1,0)</f>
        <v>0</v>
      </c>
      <c r="AA89" s="20">
        <f>ResourceEffects[[#This Row],[∆]]</f>
        <v>1</v>
      </c>
    </row>
    <row r="90" spans="1:27" ht="14.4" customHeight="1" x14ac:dyDescent="0.3">
      <c r="A90" s="24">
        <v>10</v>
      </c>
      <c r="B90" s="48" t="s">
        <v>30</v>
      </c>
      <c r="C90" s="22" t="s">
        <v>432</v>
      </c>
      <c r="D90" s="17" t="s">
        <v>394</v>
      </c>
      <c r="E90" s="17">
        <v>1</v>
      </c>
      <c r="F90" s="37" t="s">
        <v>387</v>
      </c>
      <c r="G90" s="18" t="s">
        <v>295</v>
      </c>
      <c r="H90" s="39" t="s">
        <v>429</v>
      </c>
      <c r="I90" s="39">
        <f>0</f>
        <v>0</v>
      </c>
      <c r="J90" s="39" t="str">
        <f>"Yes"</f>
        <v>Yes</v>
      </c>
      <c r="K90" s="39" t="str">
        <f>"No"</f>
        <v>No</v>
      </c>
      <c r="L90" s="39">
        <f>INT(ResourceEffects[[#This Row],[Time Factor]]*TimeInterval/60/60/24)</f>
        <v>0</v>
      </c>
      <c r="M90" s="39">
        <f>INT(ResourceEffects[[#This Row],[Time Factor]]*TimeInterval/60/60)-ResourceEffects[[#This Row],[Days]]*24</f>
        <v>0</v>
      </c>
      <c r="N90" s="39">
        <f>INT(ResourceEffects[[#This Row],[Time Factor]]*TimeInterval/60)-ResourceEffects[[#This Row],[Hours]]*60-ResourceEffects[[#This Row],[Days]]*60*24</f>
        <v>0</v>
      </c>
      <c r="O90" s="39">
        <f>ResourceEffects[[#This Row],[Time Factor]]*TimeInterval-ResourceEffects[[#This Row],[Min]]*60-ResourceEffects[[#This Row],[Hours]]*60*60-ResourceEffects[[#This Row],[Days]]*60*60*24</f>
        <v>10</v>
      </c>
      <c r="P90" s="20">
        <f ca="1">INT(RAND()*999999999)</f>
        <v>357111687</v>
      </c>
      <c r="Q90" s="20">
        <f>_xlfn.XLOOKUP(ResourceEffects[[#This Row],[Protocol Name]],ProtocolNamesCol,ProtocolIds,"")</f>
        <v>11310</v>
      </c>
      <c r="R90" s="20">
        <f>ResourceEffects[[#This Row],[Time Factor]]</f>
        <v>10</v>
      </c>
      <c r="S90" s="20">
        <f>ResourceEffects[[#This Row],[Drone ID]]</f>
        <v>0</v>
      </c>
      <c r="T90" s="20">
        <f>_xlfn.XLOOKUP(ResourceEffects[[#This Row],[Resource Name]],ResourceNames,ResourceIds,"")</f>
        <v>5111</v>
      </c>
      <c r="U90" s="20">
        <f>_xlfn.XLOOKUP(ResourceEffects[[#This Row],[Event Type]],EventTypeNames,EventTypeIds,"")</f>
        <v>1</v>
      </c>
      <c r="V90" s="20">
        <f>IF(ResourceEffects[[#This Row],[Is Local]]="Yes",1,0)</f>
        <v>1</v>
      </c>
      <c r="W90" s="20">
        <f>IF(ResourceEffects[[#This Row],[Is Installed]]="Yes",1,0)</f>
        <v>0</v>
      </c>
      <c r="X90" s="20">
        <f>IF(ResourceEffects[[#This Row],[Status]]="Locked",1,0)</f>
        <v>0</v>
      </c>
      <c r="Y90" s="20">
        <f>IF(ResourceEffects[[#This Row],[event_type]]=1,0,1)</f>
        <v>0</v>
      </c>
      <c r="Z90" s="20">
        <f>IF(ResourceEffects[[#This Row],[Use Abundancies]]="Yes",1,0)</f>
        <v>0</v>
      </c>
      <c r="AA90" s="20">
        <f>ResourceEffects[[#This Row],[∆]]</f>
        <v>1</v>
      </c>
    </row>
    <row r="91" spans="1:27" ht="14.4" customHeight="1" x14ac:dyDescent="0.3">
      <c r="A91" s="23">
        <v>11</v>
      </c>
      <c r="B91" s="18" t="s">
        <v>30</v>
      </c>
      <c r="C91" s="22" t="s">
        <v>431</v>
      </c>
      <c r="D91" s="17" t="s">
        <v>394</v>
      </c>
      <c r="E91" s="17">
        <v>1</v>
      </c>
      <c r="F91" s="37" t="s">
        <v>387</v>
      </c>
      <c r="G91" s="18" t="s">
        <v>180</v>
      </c>
      <c r="H91" s="39" t="s">
        <v>386</v>
      </c>
      <c r="I91" s="39">
        <f>0</f>
        <v>0</v>
      </c>
      <c r="J91" s="39" t="str">
        <f>"Yes"</f>
        <v>Yes</v>
      </c>
      <c r="K91" s="39" t="str">
        <f>"No"</f>
        <v>No</v>
      </c>
      <c r="L91" s="39">
        <f>INT(ResourceEffects[[#This Row],[Time Factor]]*TimeInterval/60/60/24)</f>
        <v>0</v>
      </c>
      <c r="M91" s="39">
        <f>INT(ResourceEffects[[#This Row],[Time Factor]]*TimeInterval/60/60)-ResourceEffects[[#This Row],[Days]]*24</f>
        <v>0</v>
      </c>
      <c r="N91" s="39">
        <f>INT(ResourceEffects[[#This Row],[Time Factor]]*TimeInterval/60)-ResourceEffects[[#This Row],[Hours]]*60-ResourceEffects[[#This Row],[Days]]*60*24</f>
        <v>0</v>
      </c>
      <c r="O91" s="39">
        <f>ResourceEffects[[#This Row],[Time Factor]]*TimeInterval-ResourceEffects[[#This Row],[Min]]*60-ResourceEffects[[#This Row],[Hours]]*60*60-ResourceEffects[[#This Row],[Days]]*60*60*24</f>
        <v>11</v>
      </c>
      <c r="P91" s="20">
        <f ca="1">INT(RAND()*999999999)</f>
        <v>613384441</v>
      </c>
      <c r="Q91" s="20">
        <f>_xlfn.XLOOKUP(ResourceEffects[[#This Row],[Protocol Name]],ProtocolNamesCol,ProtocolIds,"")</f>
        <v>11310</v>
      </c>
      <c r="R91" s="20">
        <f>ResourceEffects[[#This Row],[Time Factor]]</f>
        <v>11</v>
      </c>
      <c r="S91" s="20">
        <f>ResourceEffects[[#This Row],[Drone ID]]</f>
        <v>0</v>
      </c>
      <c r="T91" s="20">
        <f>_xlfn.XLOOKUP(ResourceEffects[[#This Row],[Resource Name]],ResourceNames,ResourceIds,"")</f>
        <v>1310</v>
      </c>
      <c r="U91" s="20">
        <f>_xlfn.XLOOKUP(ResourceEffects[[#This Row],[Event Type]],EventTypeNames,EventTypeIds,"")</f>
        <v>1</v>
      </c>
      <c r="V91" s="20">
        <f>IF(ResourceEffects[[#This Row],[Is Local]]="Yes",1,0)</f>
        <v>1</v>
      </c>
      <c r="W91" s="20">
        <f>IF(ResourceEffects[[#This Row],[Is Installed]]="Yes",1,0)</f>
        <v>0</v>
      </c>
      <c r="X91" s="20">
        <f>IF(ResourceEffects[[#This Row],[Status]]="Locked",1,0)</f>
        <v>0</v>
      </c>
      <c r="Y91" s="20">
        <f>IF(ResourceEffects[[#This Row],[event_type]]=1,0,1)</f>
        <v>0</v>
      </c>
      <c r="Z91" s="20">
        <f>IF(ResourceEffects[[#This Row],[Use Abundancies]]="Yes",1,0)</f>
        <v>1</v>
      </c>
      <c r="AA91" s="20">
        <f>ResourceEffects[[#This Row],[∆]]</f>
        <v>1</v>
      </c>
    </row>
    <row r="92" spans="1:27" ht="14.4" customHeight="1" x14ac:dyDescent="0.3">
      <c r="A92" s="24">
        <v>0</v>
      </c>
      <c r="B92" s="18" t="s">
        <v>31</v>
      </c>
      <c r="C92" s="22" t="s">
        <v>430</v>
      </c>
      <c r="D92" s="17" t="s">
        <v>395</v>
      </c>
      <c r="E92" s="17">
        <v>1</v>
      </c>
      <c r="F92" s="37" t="s">
        <v>387</v>
      </c>
      <c r="G92" s="18" t="s">
        <v>295</v>
      </c>
      <c r="H92" s="39" t="s">
        <v>429</v>
      </c>
      <c r="I92" s="39">
        <f>0</f>
        <v>0</v>
      </c>
      <c r="J92" s="39" t="str">
        <f>"Yes"</f>
        <v>Yes</v>
      </c>
      <c r="K92" s="39" t="str">
        <f>"No"</f>
        <v>No</v>
      </c>
      <c r="L92" s="39">
        <f>INT(ResourceEffects[[#This Row],[Time Factor]]*TimeInterval/60/60/24)</f>
        <v>0</v>
      </c>
      <c r="M92" s="39">
        <f>INT(ResourceEffects[[#This Row],[Time Factor]]*TimeInterval/60/60)-ResourceEffects[[#This Row],[Days]]*24</f>
        <v>0</v>
      </c>
      <c r="N92" s="39">
        <f>INT(ResourceEffects[[#This Row],[Time Factor]]*TimeInterval/60)-ResourceEffects[[#This Row],[Hours]]*60-ResourceEffects[[#This Row],[Days]]*60*24</f>
        <v>0</v>
      </c>
      <c r="O92" s="39">
        <f>ResourceEffects[[#This Row],[Time Factor]]*TimeInterval-ResourceEffects[[#This Row],[Min]]*60-ResourceEffects[[#This Row],[Hours]]*60*60-ResourceEffects[[#This Row],[Days]]*60*60*24</f>
        <v>0</v>
      </c>
      <c r="P92" s="20">
        <f ca="1">INT(RAND()*999999999)</f>
        <v>63609004</v>
      </c>
      <c r="Q92" s="20">
        <f>_xlfn.XLOOKUP(ResourceEffects[[#This Row],[Protocol Name]],ProtocolNamesCol,ProtocolIds,"")</f>
        <v>11320</v>
      </c>
      <c r="R92" s="20">
        <f>ResourceEffects[[#This Row],[Time Factor]]</f>
        <v>0</v>
      </c>
      <c r="S92" s="20">
        <f>ResourceEffects[[#This Row],[Drone ID]]</f>
        <v>0</v>
      </c>
      <c r="T92" s="20">
        <f>_xlfn.XLOOKUP(ResourceEffects[[#This Row],[Resource Name]],ResourceNames,ResourceIds,"")</f>
        <v>5111</v>
      </c>
      <c r="U92" s="20">
        <f>_xlfn.XLOOKUP(ResourceEffects[[#This Row],[Event Type]],EventTypeNames,EventTypeIds,"")</f>
        <v>2</v>
      </c>
      <c r="V92" s="20">
        <f>IF(ResourceEffects[[#This Row],[Is Local]]="Yes",1,0)</f>
        <v>1</v>
      </c>
      <c r="W92" s="20">
        <f>IF(ResourceEffects[[#This Row],[Is Installed]]="Yes",1,0)</f>
        <v>0</v>
      </c>
      <c r="X92" s="20">
        <f>IF(ResourceEffects[[#This Row],[Status]]="Locked",1,0)</f>
        <v>0</v>
      </c>
      <c r="Y92" s="20">
        <f>IF(ResourceEffects[[#This Row],[event_type]]=1,0,1)</f>
        <v>1</v>
      </c>
      <c r="Z92" s="20">
        <f>IF(ResourceEffects[[#This Row],[Use Abundancies]]="Yes",1,0)</f>
        <v>0</v>
      </c>
      <c r="AA92" s="20">
        <f>ResourceEffects[[#This Row],[∆]]</f>
        <v>1</v>
      </c>
    </row>
    <row r="93" spans="1:27" ht="14.4" customHeight="1" x14ac:dyDescent="0.3">
      <c r="A93" s="24">
        <v>0</v>
      </c>
      <c r="B93" s="18" t="s">
        <v>31</v>
      </c>
      <c r="C93" s="22" t="s">
        <v>430</v>
      </c>
      <c r="D93" s="17" t="s">
        <v>394</v>
      </c>
      <c r="E93" s="17">
        <v>1</v>
      </c>
      <c r="F93" s="37" t="s">
        <v>383</v>
      </c>
      <c r="G93" s="18" t="s">
        <v>295</v>
      </c>
      <c r="H93" s="39" t="str">
        <f>"No"</f>
        <v>No</v>
      </c>
      <c r="I93" s="39">
        <f>0</f>
        <v>0</v>
      </c>
      <c r="J93" s="39" t="str">
        <f>"Yes"</f>
        <v>Yes</v>
      </c>
      <c r="K93" s="39" t="str">
        <f>"No"</f>
        <v>No</v>
      </c>
      <c r="L93" s="39">
        <f>INT(ResourceEffects[[#This Row],[Time Factor]]*TimeInterval/60/60/24)</f>
        <v>0</v>
      </c>
      <c r="M93" s="39">
        <f>INT(ResourceEffects[[#This Row],[Time Factor]]*TimeInterval/60/60)-ResourceEffects[[#This Row],[Days]]*24</f>
        <v>0</v>
      </c>
      <c r="N93" s="39">
        <f>INT(ResourceEffects[[#This Row],[Time Factor]]*TimeInterval/60)-ResourceEffects[[#This Row],[Hours]]*60-ResourceEffects[[#This Row],[Days]]*60*24</f>
        <v>0</v>
      </c>
      <c r="O93" s="39">
        <f>ResourceEffects[[#This Row],[Time Factor]]*TimeInterval-ResourceEffects[[#This Row],[Min]]*60-ResourceEffects[[#This Row],[Hours]]*60*60-ResourceEffects[[#This Row],[Days]]*60*60*24</f>
        <v>0</v>
      </c>
      <c r="P93" s="20">
        <f ca="1">INT(RAND()*999999999)</f>
        <v>315461723</v>
      </c>
      <c r="Q93" s="20">
        <f>_xlfn.XLOOKUP(ResourceEffects[[#This Row],[Protocol Name]],ProtocolNamesCol,ProtocolIds,"")</f>
        <v>11320</v>
      </c>
      <c r="R93" s="20">
        <f>ResourceEffects[[#This Row],[Time Factor]]</f>
        <v>0</v>
      </c>
      <c r="S93" s="20">
        <f>ResourceEffects[[#This Row],[Drone ID]]</f>
        <v>0</v>
      </c>
      <c r="T93" s="20">
        <f>_xlfn.XLOOKUP(ResourceEffects[[#This Row],[Resource Name]],ResourceNames,ResourceIds,"")</f>
        <v>5111</v>
      </c>
      <c r="U93" s="20">
        <f>_xlfn.XLOOKUP(ResourceEffects[[#This Row],[Event Type]],EventTypeNames,EventTypeIds,"")</f>
        <v>1</v>
      </c>
      <c r="V93" s="20">
        <f>IF(ResourceEffects[[#This Row],[Is Local]]="Yes",1,0)</f>
        <v>1</v>
      </c>
      <c r="W93" s="20">
        <f>IF(ResourceEffects[[#This Row],[Is Installed]]="Yes",1,0)</f>
        <v>0</v>
      </c>
      <c r="X93" s="20">
        <f>IF(ResourceEffects[[#This Row],[Status]]="Locked",1,0)</f>
        <v>1</v>
      </c>
      <c r="Y93" s="20">
        <f>IF(ResourceEffects[[#This Row],[event_type]]=1,0,1)</f>
        <v>0</v>
      </c>
      <c r="Z93" s="20">
        <f>IF(ResourceEffects[[#This Row],[Use Abundancies]]="Yes",1,0)</f>
        <v>0</v>
      </c>
      <c r="AA93" s="20">
        <f>ResourceEffects[[#This Row],[∆]]</f>
        <v>1</v>
      </c>
    </row>
    <row r="94" spans="1:27" ht="14.4" customHeight="1" x14ac:dyDescent="0.3">
      <c r="A94" s="24">
        <v>10</v>
      </c>
      <c r="B94" s="48" t="s">
        <v>31</v>
      </c>
      <c r="C94" s="22" t="s">
        <v>432</v>
      </c>
      <c r="D94" s="17" t="s">
        <v>395</v>
      </c>
      <c r="E94" s="17">
        <v>1</v>
      </c>
      <c r="F94" s="37" t="s">
        <v>383</v>
      </c>
      <c r="G94" s="18" t="s">
        <v>295</v>
      </c>
      <c r="H94" s="39" t="str">
        <f>"No"</f>
        <v>No</v>
      </c>
      <c r="I94" s="39">
        <f>0</f>
        <v>0</v>
      </c>
      <c r="J94" s="39" t="str">
        <f>"Yes"</f>
        <v>Yes</v>
      </c>
      <c r="K94" s="39" t="str">
        <f>"No"</f>
        <v>No</v>
      </c>
      <c r="L94" s="39">
        <f>INT(ResourceEffects[[#This Row],[Time Factor]]*TimeInterval/60/60/24)</f>
        <v>0</v>
      </c>
      <c r="M94" s="39">
        <f>INT(ResourceEffects[[#This Row],[Time Factor]]*TimeInterval/60/60)-ResourceEffects[[#This Row],[Days]]*24</f>
        <v>0</v>
      </c>
      <c r="N94" s="39">
        <f>INT(ResourceEffects[[#This Row],[Time Factor]]*TimeInterval/60)-ResourceEffects[[#This Row],[Hours]]*60-ResourceEffects[[#This Row],[Days]]*60*24</f>
        <v>0</v>
      </c>
      <c r="O94" s="39">
        <f>ResourceEffects[[#This Row],[Time Factor]]*TimeInterval-ResourceEffects[[#This Row],[Min]]*60-ResourceEffects[[#This Row],[Hours]]*60*60-ResourceEffects[[#This Row],[Days]]*60*60*24</f>
        <v>10</v>
      </c>
      <c r="P94" s="20">
        <f ca="1">INT(RAND()*999999999)</f>
        <v>660217126</v>
      </c>
      <c r="Q94" s="20">
        <f>_xlfn.XLOOKUP(ResourceEffects[[#This Row],[Protocol Name]],ProtocolNamesCol,ProtocolIds,"")</f>
        <v>11320</v>
      </c>
      <c r="R94" s="20">
        <f>ResourceEffects[[#This Row],[Time Factor]]</f>
        <v>10</v>
      </c>
      <c r="S94" s="20">
        <f>ResourceEffects[[#This Row],[Drone ID]]</f>
        <v>0</v>
      </c>
      <c r="T94" s="20">
        <f>_xlfn.XLOOKUP(ResourceEffects[[#This Row],[Resource Name]],ResourceNames,ResourceIds,"")</f>
        <v>5111</v>
      </c>
      <c r="U94" s="20">
        <f>_xlfn.XLOOKUP(ResourceEffects[[#This Row],[Event Type]],EventTypeNames,EventTypeIds,"")</f>
        <v>2</v>
      </c>
      <c r="V94" s="20">
        <f>IF(ResourceEffects[[#This Row],[Is Local]]="Yes",1,0)</f>
        <v>1</v>
      </c>
      <c r="W94" s="20">
        <f>IF(ResourceEffects[[#This Row],[Is Installed]]="Yes",1,0)</f>
        <v>0</v>
      </c>
      <c r="X94" s="20">
        <f>IF(ResourceEffects[[#This Row],[Status]]="Locked",1,0)</f>
        <v>1</v>
      </c>
      <c r="Y94" s="20">
        <f>IF(ResourceEffects[[#This Row],[event_type]]=1,0,1)</f>
        <v>1</v>
      </c>
      <c r="Z94" s="20">
        <f>IF(ResourceEffects[[#This Row],[Use Abundancies]]="Yes",1,0)</f>
        <v>0</v>
      </c>
      <c r="AA94" s="20">
        <f>ResourceEffects[[#This Row],[∆]]</f>
        <v>1</v>
      </c>
    </row>
    <row r="95" spans="1:27" ht="14.4" customHeight="1" x14ac:dyDescent="0.3">
      <c r="A95" s="24">
        <v>10</v>
      </c>
      <c r="B95" s="48" t="s">
        <v>31</v>
      </c>
      <c r="C95" s="22" t="s">
        <v>432</v>
      </c>
      <c r="D95" s="17" t="s">
        <v>394</v>
      </c>
      <c r="E95" s="17">
        <v>1</v>
      </c>
      <c r="F95" s="37" t="s">
        <v>387</v>
      </c>
      <c r="G95" s="18" t="s">
        <v>295</v>
      </c>
      <c r="H95" s="39" t="s">
        <v>429</v>
      </c>
      <c r="I95" s="39">
        <f>0</f>
        <v>0</v>
      </c>
      <c r="J95" s="39" t="str">
        <f>"Yes"</f>
        <v>Yes</v>
      </c>
      <c r="K95" s="39" t="str">
        <f>"No"</f>
        <v>No</v>
      </c>
      <c r="L95" s="39">
        <f>INT(ResourceEffects[[#This Row],[Time Factor]]*TimeInterval/60/60/24)</f>
        <v>0</v>
      </c>
      <c r="M95" s="39">
        <f>INT(ResourceEffects[[#This Row],[Time Factor]]*TimeInterval/60/60)-ResourceEffects[[#This Row],[Days]]*24</f>
        <v>0</v>
      </c>
      <c r="N95" s="39">
        <f>INT(ResourceEffects[[#This Row],[Time Factor]]*TimeInterval/60)-ResourceEffects[[#This Row],[Hours]]*60-ResourceEffects[[#This Row],[Days]]*60*24</f>
        <v>0</v>
      </c>
      <c r="O95" s="39">
        <f>ResourceEffects[[#This Row],[Time Factor]]*TimeInterval-ResourceEffects[[#This Row],[Min]]*60-ResourceEffects[[#This Row],[Hours]]*60*60-ResourceEffects[[#This Row],[Days]]*60*60*24</f>
        <v>10</v>
      </c>
      <c r="P95" s="20">
        <f ca="1">INT(RAND()*999999999)</f>
        <v>13148456</v>
      </c>
      <c r="Q95" s="20">
        <f>_xlfn.XLOOKUP(ResourceEffects[[#This Row],[Protocol Name]],ProtocolNamesCol,ProtocolIds,"")</f>
        <v>11320</v>
      </c>
      <c r="R95" s="20">
        <f>ResourceEffects[[#This Row],[Time Factor]]</f>
        <v>10</v>
      </c>
      <c r="S95" s="20">
        <f>ResourceEffects[[#This Row],[Drone ID]]</f>
        <v>0</v>
      </c>
      <c r="T95" s="20">
        <f>_xlfn.XLOOKUP(ResourceEffects[[#This Row],[Resource Name]],ResourceNames,ResourceIds,"")</f>
        <v>5111</v>
      </c>
      <c r="U95" s="20">
        <f>_xlfn.XLOOKUP(ResourceEffects[[#This Row],[Event Type]],EventTypeNames,EventTypeIds,"")</f>
        <v>1</v>
      </c>
      <c r="V95" s="20">
        <f>IF(ResourceEffects[[#This Row],[Is Local]]="Yes",1,0)</f>
        <v>1</v>
      </c>
      <c r="W95" s="20">
        <f>IF(ResourceEffects[[#This Row],[Is Installed]]="Yes",1,0)</f>
        <v>0</v>
      </c>
      <c r="X95" s="20">
        <f>IF(ResourceEffects[[#This Row],[Status]]="Locked",1,0)</f>
        <v>0</v>
      </c>
      <c r="Y95" s="20">
        <f>IF(ResourceEffects[[#This Row],[event_type]]=1,0,1)</f>
        <v>0</v>
      </c>
      <c r="Z95" s="20">
        <f>IF(ResourceEffects[[#This Row],[Use Abundancies]]="Yes",1,0)</f>
        <v>0</v>
      </c>
      <c r="AA95" s="20">
        <f>ResourceEffects[[#This Row],[∆]]</f>
        <v>1</v>
      </c>
    </row>
    <row r="96" spans="1:27" ht="14.4" customHeight="1" x14ac:dyDescent="0.3">
      <c r="A96" s="23">
        <v>11</v>
      </c>
      <c r="B96" s="18" t="s">
        <v>31</v>
      </c>
      <c r="C96" s="22" t="s">
        <v>431</v>
      </c>
      <c r="D96" s="17" t="s">
        <v>394</v>
      </c>
      <c r="E96" s="17">
        <v>1</v>
      </c>
      <c r="F96" s="37" t="s">
        <v>387</v>
      </c>
      <c r="G96" s="18" t="s">
        <v>181</v>
      </c>
      <c r="H96" s="39" t="s">
        <v>386</v>
      </c>
      <c r="I96" s="39">
        <f>0</f>
        <v>0</v>
      </c>
      <c r="J96" s="39" t="str">
        <f>"Yes"</f>
        <v>Yes</v>
      </c>
      <c r="K96" s="39" t="str">
        <f>"No"</f>
        <v>No</v>
      </c>
      <c r="L96" s="39">
        <f>INT(ResourceEffects[[#This Row],[Time Factor]]*TimeInterval/60/60/24)</f>
        <v>0</v>
      </c>
      <c r="M96" s="39">
        <f>INT(ResourceEffects[[#This Row],[Time Factor]]*TimeInterval/60/60)-ResourceEffects[[#This Row],[Days]]*24</f>
        <v>0</v>
      </c>
      <c r="N96" s="39">
        <f>INT(ResourceEffects[[#This Row],[Time Factor]]*TimeInterval/60)-ResourceEffects[[#This Row],[Hours]]*60-ResourceEffects[[#This Row],[Days]]*60*24</f>
        <v>0</v>
      </c>
      <c r="O96" s="39">
        <f>ResourceEffects[[#This Row],[Time Factor]]*TimeInterval-ResourceEffects[[#This Row],[Min]]*60-ResourceEffects[[#This Row],[Hours]]*60*60-ResourceEffects[[#This Row],[Days]]*60*60*24</f>
        <v>11</v>
      </c>
      <c r="P96" s="20">
        <f ca="1">INT(RAND()*999999999)</f>
        <v>649423073</v>
      </c>
      <c r="Q96" s="20">
        <f>_xlfn.XLOOKUP(ResourceEffects[[#This Row],[Protocol Name]],ProtocolNamesCol,ProtocolIds,"")</f>
        <v>11320</v>
      </c>
      <c r="R96" s="20">
        <f>ResourceEffects[[#This Row],[Time Factor]]</f>
        <v>11</v>
      </c>
      <c r="S96" s="20">
        <f>ResourceEffects[[#This Row],[Drone ID]]</f>
        <v>0</v>
      </c>
      <c r="T96" s="20">
        <f>_xlfn.XLOOKUP(ResourceEffects[[#This Row],[Resource Name]],ResourceNames,ResourceIds,"")</f>
        <v>1320</v>
      </c>
      <c r="U96" s="20">
        <f>_xlfn.XLOOKUP(ResourceEffects[[#This Row],[Event Type]],EventTypeNames,EventTypeIds,"")</f>
        <v>1</v>
      </c>
      <c r="V96" s="20">
        <f>IF(ResourceEffects[[#This Row],[Is Local]]="Yes",1,0)</f>
        <v>1</v>
      </c>
      <c r="W96" s="20">
        <f>IF(ResourceEffects[[#This Row],[Is Installed]]="Yes",1,0)</f>
        <v>0</v>
      </c>
      <c r="X96" s="20">
        <f>IF(ResourceEffects[[#This Row],[Status]]="Locked",1,0)</f>
        <v>0</v>
      </c>
      <c r="Y96" s="20">
        <f>IF(ResourceEffects[[#This Row],[event_type]]=1,0,1)</f>
        <v>0</v>
      </c>
      <c r="Z96" s="20">
        <f>IF(ResourceEffects[[#This Row],[Use Abundancies]]="Yes",1,0)</f>
        <v>1</v>
      </c>
      <c r="AA96" s="20">
        <f>ResourceEffects[[#This Row],[∆]]</f>
        <v>1</v>
      </c>
    </row>
    <row r="97" spans="1:27" ht="14.4" customHeight="1" x14ac:dyDescent="0.3">
      <c r="A97" s="24">
        <v>0</v>
      </c>
      <c r="B97" s="18" t="s">
        <v>32</v>
      </c>
      <c r="C97" s="22" t="s">
        <v>430</v>
      </c>
      <c r="D97" s="17" t="s">
        <v>395</v>
      </c>
      <c r="E97" s="17">
        <v>1</v>
      </c>
      <c r="F97" s="37" t="s">
        <v>387</v>
      </c>
      <c r="G97" s="18" t="s">
        <v>295</v>
      </c>
      <c r="H97" s="39" t="s">
        <v>429</v>
      </c>
      <c r="I97" s="39">
        <f>0</f>
        <v>0</v>
      </c>
      <c r="J97" s="39" t="str">
        <f>"Yes"</f>
        <v>Yes</v>
      </c>
      <c r="K97" s="39" t="str">
        <f>"No"</f>
        <v>No</v>
      </c>
      <c r="L97" s="39">
        <f>INT(ResourceEffects[[#This Row],[Time Factor]]*TimeInterval/60/60/24)</f>
        <v>0</v>
      </c>
      <c r="M97" s="39">
        <f>INT(ResourceEffects[[#This Row],[Time Factor]]*TimeInterval/60/60)-ResourceEffects[[#This Row],[Days]]*24</f>
        <v>0</v>
      </c>
      <c r="N97" s="39">
        <f>INT(ResourceEffects[[#This Row],[Time Factor]]*TimeInterval/60)-ResourceEffects[[#This Row],[Hours]]*60-ResourceEffects[[#This Row],[Days]]*60*24</f>
        <v>0</v>
      </c>
      <c r="O97" s="39">
        <f>ResourceEffects[[#This Row],[Time Factor]]*TimeInterval-ResourceEffects[[#This Row],[Min]]*60-ResourceEffects[[#This Row],[Hours]]*60*60-ResourceEffects[[#This Row],[Days]]*60*60*24</f>
        <v>0</v>
      </c>
      <c r="P97" s="20">
        <f ca="1">INT(RAND()*999999999)</f>
        <v>969696217</v>
      </c>
      <c r="Q97" s="20">
        <f>_xlfn.XLOOKUP(ResourceEffects[[#This Row],[Protocol Name]],ProtocolNamesCol,ProtocolIds,"")</f>
        <v>11330</v>
      </c>
      <c r="R97" s="20">
        <f>ResourceEffects[[#This Row],[Time Factor]]</f>
        <v>0</v>
      </c>
      <c r="S97" s="20">
        <f>ResourceEffects[[#This Row],[Drone ID]]</f>
        <v>0</v>
      </c>
      <c r="T97" s="20">
        <f>_xlfn.XLOOKUP(ResourceEffects[[#This Row],[Resource Name]],ResourceNames,ResourceIds,"")</f>
        <v>5111</v>
      </c>
      <c r="U97" s="20">
        <f>_xlfn.XLOOKUP(ResourceEffects[[#This Row],[Event Type]],EventTypeNames,EventTypeIds,"")</f>
        <v>2</v>
      </c>
      <c r="V97" s="20">
        <f>IF(ResourceEffects[[#This Row],[Is Local]]="Yes",1,0)</f>
        <v>1</v>
      </c>
      <c r="W97" s="20">
        <f>IF(ResourceEffects[[#This Row],[Is Installed]]="Yes",1,0)</f>
        <v>0</v>
      </c>
      <c r="X97" s="20">
        <f>IF(ResourceEffects[[#This Row],[Status]]="Locked",1,0)</f>
        <v>0</v>
      </c>
      <c r="Y97" s="20">
        <f>IF(ResourceEffects[[#This Row],[event_type]]=1,0,1)</f>
        <v>1</v>
      </c>
      <c r="Z97" s="20">
        <f>IF(ResourceEffects[[#This Row],[Use Abundancies]]="Yes",1,0)</f>
        <v>0</v>
      </c>
      <c r="AA97" s="20">
        <f>ResourceEffects[[#This Row],[∆]]</f>
        <v>1</v>
      </c>
    </row>
    <row r="98" spans="1:27" ht="14.4" customHeight="1" x14ac:dyDescent="0.3">
      <c r="A98" s="24">
        <v>0</v>
      </c>
      <c r="B98" s="18" t="s">
        <v>32</v>
      </c>
      <c r="C98" s="22" t="s">
        <v>430</v>
      </c>
      <c r="D98" s="17" t="s">
        <v>394</v>
      </c>
      <c r="E98" s="17">
        <v>1</v>
      </c>
      <c r="F98" s="37" t="s">
        <v>383</v>
      </c>
      <c r="G98" s="18" t="s">
        <v>295</v>
      </c>
      <c r="H98" s="39" t="str">
        <f>"No"</f>
        <v>No</v>
      </c>
      <c r="I98" s="39">
        <f>0</f>
        <v>0</v>
      </c>
      <c r="J98" s="39" t="str">
        <f>"Yes"</f>
        <v>Yes</v>
      </c>
      <c r="K98" s="39" t="str">
        <f>"No"</f>
        <v>No</v>
      </c>
      <c r="L98" s="39">
        <f>INT(ResourceEffects[[#This Row],[Time Factor]]*TimeInterval/60/60/24)</f>
        <v>0</v>
      </c>
      <c r="M98" s="39">
        <f>INT(ResourceEffects[[#This Row],[Time Factor]]*TimeInterval/60/60)-ResourceEffects[[#This Row],[Days]]*24</f>
        <v>0</v>
      </c>
      <c r="N98" s="39">
        <f>INT(ResourceEffects[[#This Row],[Time Factor]]*TimeInterval/60)-ResourceEffects[[#This Row],[Hours]]*60-ResourceEffects[[#This Row],[Days]]*60*24</f>
        <v>0</v>
      </c>
      <c r="O98" s="39">
        <f>ResourceEffects[[#This Row],[Time Factor]]*TimeInterval-ResourceEffects[[#This Row],[Min]]*60-ResourceEffects[[#This Row],[Hours]]*60*60-ResourceEffects[[#This Row],[Days]]*60*60*24</f>
        <v>0</v>
      </c>
      <c r="P98" s="20">
        <f ca="1">INT(RAND()*999999999)</f>
        <v>951590249</v>
      </c>
      <c r="Q98" s="20">
        <f>_xlfn.XLOOKUP(ResourceEffects[[#This Row],[Protocol Name]],ProtocolNamesCol,ProtocolIds,"")</f>
        <v>11330</v>
      </c>
      <c r="R98" s="20">
        <f>ResourceEffects[[#This Row],[Time Factor]]</f>
        <v>0</v>
      </c>
      <c r="S98" s="20">
        <f>ResourceEffects[[#This Row],[Drone ID]]</f>
        <v>0</v>
      </c>
      <c r="T98" s="20">
        <f>_xlfn.XLOOKUP(ResourceEffects[[#This Row],[Resource Name]],ResourceNames,ResourceIds,"")</f>
        <v>5111</v>
      </c>
      <c r="U98" s="20">
        <f>_xlfn.XLOOKUP(ResourceEffects[[#This Row],[Event Type]],EventTypeNames,EventTypeIds,"")</f>
        <v>1</v>
      </c>
      <c r="V98" s="20">
        <f>IF(ResourceEffects[[#This Row],[Is Local]]="Yes",1,0)</f>
        <v>1</v>
      </c>
      <c r="W98" s="20">
        <f>IF(ResourceEffects[[#This Row],[Is Installed]]="Yes",1,0)</f>
        <v>0</v>
      </c>
      <c r="X98" s="20">
        <f>IF(ResourceEffects[[#This Row],[Status]]="Locked",1,0)</f>
        <v>1</v>
      </c>
      <c r="Y98" s="20">
        <f>IF(ResourceEffects[[#This Row],[event_type]]=1,0,1)</f>
        <v>0</v>
      </c>
      <c r="Z98" s="20">
        <f>IF(ResourceEffects[[#This Row],[Use Abundancies]]="Yes",1,0)</f>
        <v>0</v>
      </c>
      <c r="AA98" s="20">
        <f>ResourceEffects[[#This Row],[∆]]</f>
        <v>1</v>
      </c>
    </row>
    <row r="99" spans="1:27" ht="14.4" customHeight="1" x14ac:dyDescent="0.3">
      <c r="A99" s="24">
        <v>10</v>
      </c>
      <c r="B99" s="48" t="s">
        <v>32</v>
      </c>
      <c r="C99" s="22" t="s">
        <v>432</v>
      </c>
      <c r="D99" s="17" t="s">
        <v>395</v>
      </c>
      <c r="E99" s="17">
        <v>1</v>
      </c>
      <c r="F99" s="37" t="s">
        <v>383</v>
      </c>
      <c r="G99" s="18" t="s">
        <v>295</v>
      </c>
      <c r="H99" s="39" t="str">
        <f>"No"</f>
        <v>No</v>
      </c>
      <c r="I99" s="39">
        <f>0</f>
        <v>0</v>
      </c>
      <c r="J99" s="39" t="str">
        <f>"Yes"</f>
        <v>Yes</v>
      </c>
      <c r="K99" s="39" t="str">
        <f>"No"</f>
        <v>No</v>
      </c>
      <c r="L99" s="39">
        <f>INT(ResourceEffects[[#This Row],[Time Factor]]*TimeInterval/60/60/24)</f>
        <v>0</v>
      </c>
      <c r="M99" s="39">
        <f>INT(ResourceEffects[[#This Row],[Time Factor]]*TimeInterval/60/60)-ResourceEffects[[#This Row],[Days]]*24</f>
        <v>0</v>
      </c>
      <c r="N99" s="39">
        <f>INT(ResourceEffects[[#This Row],[Time Factor]]*TimeInterval/60)-ResourceEffects[[#This Row],[Hours]]*60-ResourceEffects[[#This Row],[Days]]*60*24</f>
        <v>0</v>
      </c>
      <c r="O99" s="39">
        <f>ResourceEffects[[#This Row],[Time Factor]]*TimeInterval-ResourceEffects[[#This Row],[Min]]*60-ResourceEffects[[#This Row],[Hours]]*60*60-ResourceEffects[[#This Row],[Days]]*60*60*24</f>
        <v>10</v>
      </c>
      <c r="P99" s="20">
        <f ca="1">INT(RAND()*999999999)</f>
        <v>954867194</v>
      </c>
      <c r="Q99" s="20">
        <f>_xlfn.XLOOKUP(ResourceEffects[[#This Row],[Protocol Name]],ProtocolNamesCol,ProtocolIds,"")</f>
        <v>11330</v>
      </c>
      <c r="R99" s="20">
        <f>ResourceEffects[[#This Row],[Time Factor]]</f>
        <v>10</v>
      </c>
      <c r="S99" s="20">
        <f>ResourceEffects[[#This Row],[Drone ID]]</f>
        <v>0</v>
      </c>
      <c r="T99" s="20">
        <f>_xlfn.XLOOKUP(ResourceEffects[[#This Row],[Resource Name]],ResourceNames,ResourceIds,"")</f>
        <v>5111</v>
      </c>
      <c r="U99" s="20">
        <f>_xlfn.XLOOKUP(ResourceEffects[[#This Row],[Event Type]],EventTypeNames,EventTypeIds,"")</f>
        <v>2</v>
      </c>
      <c r="V99" s="20">
        <f>IF(ResourceEffects[[#This Row],[Is Local]]="Yes",1,0)</f>
        <v>1</v>
      </c>
      <c r="W99" s="20">
        <f>IF(ResourceEffects[[#This Row],[Is Installed]]="Yes",1,0)</f>
        <v>0</v>
      </c>
      <c r="X99" s="20">
        <f>IF(ResourceEffects[[#This Row],[Status]]="Locked",1,0)</f>
        <v>1</v>
      </c>
      <c r="Y99" s="20">
        <f>IF(ResourceEffects[[#This Row],[event_type]]=1,0,1)</f>
        <v>1</v>
      </c>
      <c r="Z99" s="20">
        <f>IF(ResourceEffects[[#This Row],[Use Abundancies]]="Yes",1,0)</f>
        <v>0</v>
      </c>
      <c r="AA99" s="20">
        <f>ResourceEffects[[#This Row],[∆]]</f>
        <v>1</v>
      </c>
    </row>
    <row r="100" spans="1:27" ht="14.4" customHeight="1" x14ac:dyDescent="0.3">
      <c r="A100" s="24">
        <v>10</v>
      </c>
      <c r="B100" s="48" t="s">
        <v>32</v>
      </c>
      <c r="C100" s="22" t="s">
        <v>432</v>
      </c>
      <c r="D100" s="17" t="s">
        <v>394</v>
      </c>
      <c r="E100" s="17">
        <v>1</v>
      </c>
      <c r="F100" s="37" t="s">
        <v>387</v>
      </c>
      <c r="G100" s="18" t="s">
        <v>295</v>
      </c>
      <c r="H100" s="39" t="s">
        <v>429</v>
      </c>
      <c r="I100" s="39">
        <f>0</f>
        <v>0</v>
      </c>
      <c r="J100" s="39" t="str">
        <f>"Yes"</f>
        <v>Yes</v>
      </c>
      <c r="K100" s="39" t="str">
        <f>"No"</f>
        <v>No</v>
      </c>
      <c r="L100" s="39">
        <f>INT(ResourceEffects[[#This Row],[Time Factor]]*TimeInterval/60/60/24)</f>
        <v>0</v>
      </c>
      <c r="M100" s="39">
        <f>INT(ResourceEffects[[#This Row],[Time Factor]]*TimeInterval/60/60)-ResourceEffects[[#This Row],[Days]]*24</f>
        <v>0</v>
      </c>
      <c r="N100" s="39">
        <f>INT(ResourceEffects[[#This Row],[Time Factor]]*TimeInterval/60)-ResourceEffects[[#This Row],[Hours]]*60-ResourceEffects[[#This Row],[Days]]*60*24</f>
        <v>0</v>
      </c>
      <c r="O100" s="39">
        <f>ResourceEffects[[#This Row],[Time Factor]]*TimeInterval-ResourceEffects[[#This Row],[Min]]*60-ResourceEffects[[#This Row],[Hours]]*60*60-ResourceEffects[[#This Row],[Days]]*60*60*24</f>
        <v>10</v>
      </c>
      <c r="P100" s="20">
        <f ca="1">INT(RAND()*999999999)</f>
        <v>654204943</v>
      </c>
      <c r="Q100" s="20">
        <f>_xlfn.XLOOKUP(ResourceEffects[[#This Row],[Protocol Name]],ProtocolNamesCol,ProtocolIds,"")</f>
        <v>11330</v>
      </c>
      <c r="R100" s="20">
        <f>ResourceEffects[[#This Row],[Time Factor]]</f>
        <v>10</v>
      </c>
      <c r="S100" s="20">
        <f>ResourceEffects[[#This Row],[Drone ID]]</f>
        <v>0</v>
      </c>
      <c r="T100" s="20">
        <f>_xlfn.XLOOKUP(ResourceEffects[[#This Row],[Resource Name]],ResourceNames,ResourceIds,"")</f>
        <v>5111</v>
      </c>
      <c r="U100" s="20">
        <f>_xlfn.XLOOKUP(ResourceEffects[[#This Row],[Event Type]],EventTypeNames,EventTypeIds,"")</f>
        <v>1</v>
      </c>
      <c r="V100" s="20">
        <f>IF(ResourceEffects[[#This Row],[Is Local]]="Yes",1,0)</f>
        <v>1</v>
      </c>
      <c r="W100" s="20">
        <f>IF(ResourceEffects[[#This Row],[Is Installed]]="Yes",1,0)</f>
        <v>0</v>
      </c>
      <c r="X100" s="20">
        <f>IF(ResourceEffects[[#This Row],[Status]]="Locked",1,0)</f>
        <v>0</v>
      </c>
      <c r="Y100" s="20">
        <f>IF(ResourceEffects[[#This Row],[event_type]]=1,0,1)</f>
        <v>0</v>
      </c>
      <c r="Z100" s="20">
        <f>IF(ResourceEffects[[#This Row],[Use Abundancies]]="Yes",1,0)</f>
        <v>0</v>
      </c>
      <c r="AA100" s="20">
        <f>ResourceEffects[[#This Row],[∆]]</f>
        <v>1</v>
      </c>
    </row>
    <row r="101" spans="1:27" ht="14.4" customHeight="1" x14ac:dyDescent="0.3">
      <c r="A101" s="23">
        <v>11</v>
      </c>
      <c r="B101" s="18" t="s">
        <v>32</v>
      </c>
      <c r="C101" s="22" t="s">
        <v>431</v>
      </c>
      <c r="D101" s="17" t="s">
        <v>394</v>
      </c>
      <c r="E101" s="17">
        <v>1</v>
      </c>
      <c r="F101" s="37" t="s">
        <v>387</v>
      </c>
      <c r="G101" s="18" t="s">
        <v>182</v>
      </c>
      <c r="H101" s="39" t="s">
        <v>386</v>
      </c>
      <c r="I101" s="39">
        <f>0</f>
        <v>0</v>
      </c>
      <c r="J101" s="39" t="str">
        <f>"Yes"</f>
        <v>Yes</v>
      </c>
      <c r="K101" s="39" t="str">
        <f>"No"</f>
        <v>No</v>
      </c>
      <c r="L101" s="39">
        <f>INT(ResourceEffects[[#This Row],[Time Factor]]*TimeInterval/60/60/24)</f>
        <v>0</v>
      </c>
      <c r="M101" s="39">
        <f>INT(ResourceEffects[[#This Row],[Time Factor]]*TimeInterval/60/60)-ResourceEffects[[#This Row],[Days]]*24</f>
        <v>0</v>
      </c>
      <c r="N101" s="39">
        <f>INT(ResourceEffects[[#This Row],[Time Factor]]*TimeInterval/60)-ResourceEffects[[#This Row],[Hours]]*60-ResourceEffects[[#This Row],[Days]]*60*24</f>
        <v>0</v>
      </c>
      <c r="O101" s="39">
        <f>ResourceEffects[[#This Row],[Time Factor]]*TimeInterval-ResourceEffects[[#This Row],[Min]]*60-ResourceEffects[[#This Row],[Hours]]*60*60-ResourceEffects[[#This Row],[Days]]*60*60*24</f>
        <v>11</v>
      </c>
      <c r="P101" s="20">
        <f ca="1">INT(RAND()*999999999)</f>
        <v>119832203</v>
      </c>
      <c r="Q101" s="20">
        <f>_xlfn.XLOOKUP(ResourceEffects[[#This Row],[Protocol Name]],ProtocolNamesCol,ProtocolIds,"")</f>
        <v>11330</v>
      </c>
      <c r="R101" s="20">
        <f>ResourceEffects[[#This Row],[Time Factor]]</f>
        <v>11</v>
      </c>
      <c r="S101" s="20">
        <f>ResourceEffects[[#This Row],[Drone ID]]</f>
        <v>0</v>
      </c>
      <c r="T101" s="20">
        <f>_xlfn.XLOOKUP(ResourceEffects[[#This Row],[Resource Name]],ResourceNames,ResourceIds,"")</f>
        <v>1330</v>
      </c>
      <c r="U101" s="20">
        <f>_xlfn.XLOOKUP(ResourceEffects[[#This Row],[Event Type]],EventTypeNames,EventTypeIds,"")</f>
        <v>1</v>
      </c>
      <c r="V101" s="20">
        <f>IF(ResourceEffects[[#This Row],[Is Local]]="Yes",1,0)</f>
        <v>1</v>
      </c>
      <c r="W101" s="20">
        <f>IF(ResourceEffects[[#This Row],[Is Installed]]="Yes",1,0)</f>
        <v>0</v>
      </c>
      <c r="X101" s="20">
        <f>IF(ResourceEffects[[#This Row],[Status]]="Locked",1,0)</f>
        <v>0</v>
      </c>
      <c r="Y101" s="20">
        <f>IF(ResourceEffects[[#This Row],[event_type]]=1,0,1)</f>
        <v>0</v>
      </c>
      <c r="Z101" s="20">
        <f>IF(ResourceEffects[[#This Row],[Use Abundancies]]="Yes",1,0)</f>
        <v>1</v>
      </c>
      <c r="AA101" s="20">
        <f>ResourceEffects[[#This Row],[∆]]</f>
        <v>1</v>
      </c>
    </row>
    <row r="102" spans="1:27" ht="14.4" customHeight="1" x14ac:dyDescent="0.3">
      <c r="A102" s="24">
        <v>0</v>
      </c>
      <c r="B102" s="18" t="s">
        <v>33</v>
      </c>
      <c r="C102" s="22" t="s">
        <v>430</v>
      </c>
      <c r="D102" s="17" t="s">
        <v>395</v>
      </c>
      <c r="E102" s="17">
        <v>1</v>
      </c>
      <c r="F102" s="37" t="s">
        <v>387</v>
      </c>
      <c r="G102" s="18" t="s">
        <v>295</v>
      </c>
      <c r="H102" s="39" t="s">
        <v>429</v>
      </c>
      <c r="I102" s="39">
        <f>0</f>
        <v>0</v>
      </c>
      <c r="J102" s="39" t="str">
        <f>"Yes"</f>
        <v>Yes</v>
      </c>
      <c r="K102" s="39" t="str">
        <f>"No"</f>
        <v>No</v>
      </c>
      <c r="L102" s="39">
        <f>INT(ResourceEffects[[#This Row],[Time Factor]]*TimeInterval/60/60/24)</f>
        <v>0</v>
      </c>
      <c r="M102" s="39">
        <f>INT(ResourceEffects[[#This Row],[Time Factor]]*TimeInterval/60/60)-ResourceEffects[[#This Row],[Days]]*24</f>
        <v>0</v>
      </c>
      <c r="N102" s="39">
        <f>INT(ResourceEffects[[#This Row],[Time Factor]]*TimeInterval/60)-ResourceEffects[[#This Row],[Hours]]*60-ResourceEffects[[#This Row],[Days]]*60*24</f>
        <v>0</v>
      </c>
      <c r="O102" s="39">
        <f>ResourceEffects[[#This Row],[Time Factor]]*TimeInterval-ResourceEffects[[#This Row],[Min]]*60-ResourceEffects[[#This Row],[Hours]]*60*60-ResourceEffects[[#This Row],[Days]]*60*60*24</f>
        <v>0</v>
      </c>
      <c r="P102" s="20">
        <f ca="1">INT(RAND()*999999999)</f>
        <v>844849731</v>
      </c>
      <c r="Q102" s="20">
        <f>_xlfn.XLOOKUP(ResourceEffects[[#This Row],[Protocol Name]],ProtocolNamesCol,ProtocolIds,"")</f>
        <v>11400</v>
      </c>
      <c r="R102" s="20">
        <f>ResourceEffects[[#This Row],[Time Factor]]</f>
        <v>0</v>
      </c>
      <c r="S102" s="20">
        <f>ResourceEffects[[#This Row],[Drone ID]]</f>
        <v>0</v>
      </c>
      <c r="T102" s="20">
        <f>_xlfn.XLOOKUP(ResourceEffects[[#This Row],[Resource Name]],ResourceNames,ResourceIds,"")</f>
        <v>5111</v>
      </c>
      <c r="U102" s="20">
        <f>_xlfn.XLOOKUP(ResourceEffects[[#This Row],[Event Type]],EventTypeNames,EventTypeIds,"")</f>
        <v>2</v>
      </c>
      <c r="V102" s="20">
        <f>IF(ResourceEffects[[#This Row],[Is Local]]="Yes",1,0)</f>
        <v>1</v>
      </c>
      <c r="W102" s="20">
        <f>IF(ResourceEffects[[#This Row],[Is Installed]]="Yes",1,0)</f>
        <v>0</v>
      </c>
      <c r="X102" s="20">
        <f>IF(ResourceEffects[[#This Row],[Status]]="Locked",1,0)</f>
        <v>0</v>
      </c>
      <c r="Y102" s="20">
        <f>IF(ResourceEffects[[#This Row],[event_type]]=1,0,1)</f>
        <v>1</v>
      </c>
      <c r="Z102" s="20">
        <f>IF(ResourceEffects[[#This Row],[Use Abundancies]]="Yes",1,0)</f>
        <v>0</v>
      </c>
      <c r="AA102" s="20">
        <f>ResourceEffects[[#This Row],[∆]]</f>
        <v>1</v>
      </c>
    </row>
    <row r="103" spans="1:27" ht="14.4" customHeight="1" x14ac:dyDescent="0.3">
      <c r="A103" s="24">
        <v>0</v>
      </c>
      <c r="B103" s="18" t="s">
        <v>33</v>
      </c>
      <c r="C103" s="22" t="s">
        <v>430</v>
      </c>
      <c r="D103" s="17" t="s">
        <v>394</v>
      </c>
      <c r="E103" s="17">
        <v>1</v>
      </c>
      <c r="F103" s="37" t="s">
        <v>383</v>
      </c>
      <c r="G103" s="18" t="s">
        <v>295</v>
      </c>
      <c r="H103" s="39" t="str">
        <f>"No"</f>
        <v>No</v>
      </c>
      <c r="I103" s="39">
        <f>0</f>
        <v>0</v>
      </c>
      <c r="J103" s="39" t="str">
        <f>"Yes"</f>
        <v>Yes</v>
      </c>
      <c r="K103" s="39" t="str">
        <f>"No"</f>
        <v>No</v>
      </c>
      <c r="L103" s="39">
        <f>INT(ResourceEffects[[#This Row],[Time Factor]]*TimeInterval/60/60/24)</f>
        <v>0</v>
      </c>
      <c r="M103" s="39">
        <f>INT(ResourceEffects[[#This Row],[Time Factor]]*TimeInterval/60/60)-ResourceEffects[[#This Row],[Days]]*24</f>
        <v>0</v>
      </c>
      <c r="N103" s="39">
        <f>INT(ResourceEffects[[#This Row],[Time Factor]]*TimeInterval/60)-ResourceEffects[[#This Row],[Hours]]*60-ResourceEffects[[#This Row],[Days]]*60*24</f>
        <v>0</v>
      </c>
      <c r="O103" s="39">
        <f>ResourceEffects[[#This Row],[Time Factor]]*TimeInterval-ResourceEffects[[#This Row],[Min]]*60-ResourceEffects[[#This Row],[Hours]]*60*60-ResourceEffects[[#This Row],[Days]]*60*60*24</f>
        <v>0</v>
      </c>
      <c r="P103" s="20">
        <f ca="1">INT(RAND()*999999999)</f>
        <v>666949653</v>
      </c>
      <c r="Q103" s="20">
        <f>_xlfn.XLOOKUP(ResourceEffects[[#This Row],[Protocol Name]],ProtocolNamesCol,ProtocolIds,"")</f>
        <v>11400</v>
      </c>
      <c r="R103" s="20">
        <f>ResourceEffects[[#This Row],[Time Factor]]</f>
        <v>0</v>
      </c>
      <c r="S103" s="20">
        <f>ResourceEffects[[#This Row],[Drone ID]]</f>
        <v>0</v>
      </c>
      <c r="T103" s="20">
        <f>_xlfn.XLOOKUP(ResourceEffects[[#This Row],[Resource Name]],ResourceNames,ResourceIds,"")</f>
        <v>5111</v>
      </c>
      <c r="U103" s="20">
        <f>_xlfn.XLOOKUP(ResourceEffects[[#This Row],[Event Type]],EventTypeNames,EventTypeIds,"")</f>
        <v>1</v>
      </c>
      <c r="V103" s="20">
        <f>IF(ResourceEffects[[#This Row],[Is Local]]="Yes",1,0)</f>
        <v>1</v>
      </c>
      <c r="W103" s="20">
        <f>IF(ResourceEffects[[#This Row],[Is Installed]]="Yes",1,0)</f>
        <v>0</v>
      </c>
      <c r="X103" s="20">
        <f>IF(ResourceEffects[[#This Row],[Status]]="Locked",1,0)</f>
        <v>1</v>
      </c>
      <c r="Y103" s="20">
        <f>IF(ResourceEffects[[#This Row],[event_type]]=1,0,1)</f>
        <v>0</v>
      </c>
      <c r="Z103" s="20">
        <f>IF(ResourceEffects[[#This Row],[Use Abundancies]]="Yes",1,0)</f>
        <v>0</v>
      </c>
      <c r="AA103" s="20">
        <f>ResourceEffects[[#This Row],[∆]]</f>
        <v>1</v>
      </c>
    </row>
    <row r="104" spans="1:27" ht="14.4" customHeight="1" x14ac:dyDescent="0.3">
      <c r="A104" s="24">
        <v>10</v>
      </c>
      <c r="B104" s="48" t="s">
        <v>33</v>
      </c>
      <c r="C104" s="22" t="s">
        <v>432</v>
      </c>
      <c r="D104" s="17" t="s">
        <v>395</v>
      </c>
      <c r="E104" s="17">
        <v>1</v>
      </c>
      <c r="F104" s="37" t="s">
        <v>383</v>
      </c>
      <c r="G104" s="18" t="s">
        <v>295</v>
      </c>
      <c r="H104" s="39" t="str">
        <f>"No"</f>
        <v>No</v>
      </c>
      <c r="I104" s="39">
        <f>0</f>
        <v>0</v>
      </c>
      <c r="J104" s="39" t="str">
        <f>"Yes"</f>
        <v>Yes</v>
      </c>
      <c r="K104" s="39" t="str">
        <f>"No"</f>
        <v>No</v>
      </c>
      <c r="L104" s="39">
        <f>INT(ResourceEffects[[#This Row],[Time Factor]]*TimeInterval/60/60/24)</f>
        <v>0</v>
      </c>
      <c r="M104" s="39">
        <f>INT(ResourceEffects[[#This Row],[Time Factor]]*TimeInterval/60/60)-ResourceEffects[[#This Row],[Days]]*24</f>
        <v>0</v>
      </c>
      <c r="N104" s="39">
        <f>INT(ResourceEffects[[#This Row],[Time Factor]]*TimeInterval/60)-ResourceEffects[[#This Row],[Hours]]*60-ResourceEffects[[#This Row],[Days]]*60*24</f>
        <v>0</v>
      </c>
      <c r="O104" s="39">
        <f>ResourceEffects[[#This Row],[Time Factor]]*TimeInterval-ResourceEffects[[#This Row],[Min]]*60-ResourceEffects[[#This Row],[Hours]]*60*60-ResourceEffects[[#This Row],[Days]]*60*60*24</f>
        <v>10</v>
      </c>
      <c r="P104" s="20">
        <f ca="1">INT(RAND()*999999999)</f>
        <v>578741158</v>
      </c>
      <c r="Q104" s="20">
        <f>_xlfn.XLOOKUP(ResourceEffects[[#This Row],[Protocol Name]],ProtocolNamesCol,ProtocolIds,"")</f>
        <v>11400</v>
      </c>
      <c r="R104" s="20">
        <f>ResourceEffects[[#This Row],[Time Factor]]</f>
        <v>10</v>
      </c>
      <c r="S104" s="20">
        <f>ResourceEffects[[#This Row],[Drone ID]]</f>
        <v>0</v>
      </c>
      <c r="T104" s="20">
        <f>_xlfn.XLOOKUP(ResourceEffects[[#This Row],[Resource Name]],ResourceNames,ResourceIds,"")</f>
        <v>5111</v>
      </c>
      <c r="U104" s="20">
        <f>_xlfn.XLOOKUP(ResourceEffects[[#This Row],[Event Type]],EventTypeNames,EventTypeIds,"")</f>
        <v>2</v>
      </c>
      <c r="V104" s="20">
        <f>IF(ResourceEffects[[#This Row],[Is Local]]="Yes",1,0)</f>
        <v>1</v>
      </c>
      <c r="W104" s="20">
        <f>IF(ResourceEffects[[#This Row],[Is Installed]]="Yes",1,0)</f>
        <v>0</v>
      </c>
      <c r="X104" s="20">
        <f>IF(ResourceEffects[[#This Row],[Status]]="Locked",1,0)</f>
        <v>1</v>
      </c>
      <c r="Y104" s="20">
        <f>IF(ResourceEffects[[#This Row],[event_type]]=1,0,1)</f>
        <v>1</v>
      </c>
      <c r="Z104" s="20">
        <f>IF(ResourceEffects[[#This Row],[Use Abundancies]]="Yes",1,0)</f>
        <v>0</v>
      </c>
      <c r="AA104" s="20">
        <f>ResourceEffects[[#This Row],[∆]]</f>
        <v>1</v>
      </c>
    </row>
    <row r="105" spans="1:27" ht="14.4" customHeight="1" x14ac:dyDescent="0.3">
      <c r="A105" s="24">
        <v>10</v>
      </c>
      <c r="B105" s="48" t="s">
        <v>33</v>
      </c>
      <c r="C105" s="22" t="s">
        <v>432</v>
      </c>
      <c r="D105" s="17" t="s">
        <v>394</v>
      </c>
      <c r="E105" s="17">
        <v>1</v>
      </c>
      <c r="F105" s="37" t="s">
        <v>387</v>
      </c>
      <c r="G105" s="18" t="s">
        <v>295</v>
      </c>
      <c r="H105" s="39" t="s">
        <v>429</v>
      </c>
      <c r="I105" s="39">
        <f>0</f>
        <v>0</v>
      </c>
      <c r="J105" s="39" t="str">
        <f>"Yes"</f>
        <v>Yes</v>
      </c>
      <c r="K105" s="39" t="str">
        <f>"No"</f>
        <v>No</v>
      </c>
      <c r="L105" s="39">
        <f>INT(ResourceEffects[[#This Row],[Time Factor]]*TimeInterval/60/60/24)</f>
        <v>0</v>
      </c>
      <c r="M105" s="39">
        <f>INT(ResourceEffects[[#This Row],[Time Factor]]*TimeInterval/60/60)-ResourceEffects[[#This Row],[Days]]*24</f>
        <v>0</v>
      </c>
      <c r="N105" s="39">
        <f>INT(ResourceEffects[[#This Row],[Time Factor]]*TimeInterval/60)-ResourceEffects[[#This Row],[Hours]]*60-ResourceEffects[[#This Row],[Days]]*60*24</f>
        <v>0</v>
      </c>
      <c r="O105" s="39">
        <f>ResourceEffects[[#This Row],[Time Factor]]*TimeInterval-ResourceEffects[[#This Row],[Min]]*60-ResourceEffects[[#This Row],[Hours]]*60*60-ResourceEffects[[#This Row],[Days]]*60*60*24</f>
        <v>10</v>
      </c>
      <c r="P105" s="20">
        <f ca="1">INT(RAND()*999999999)</f>
        <v>548846881</v>
      </c>
      <c r="Q105" s="20">
        <f>_xlfn.XLOOKUP(ResourceEffects[[#This Row],[Protocol Name]],ProtocolNamesCol,ProtocolIds,"")</f>
        <v>11400</v>
      </c>
      <c r="R105" s="20">
        <f>ResourceEffects[[#This Row],[Time Factor]]</f>
        <v>10</v>
      </c>
      <c r="S105" s="20">
        <f>ResourceEffects[[#This Row],[Drone ID]]</f>
        <v>0</v>
      </c>
      <c r="T105" s="20">
        <f>_xlfn.XLOOKUP(ResourceEffects[[#This Row],[Resource Name]],ResourceNames,ResourceIds,"")</f>
        <v>5111</v>
      </c>
      <c r="U105" s="20">
        <f>_xlfn.XLOOKUP(ResourceEffects[[#This Row],[Event Type]],EventTypeNames,EventTypeIds,"")</f>
        <v>1</v>
      </c>
      <c r="V105" s="20">
        <f>IF(ResourceEffects[[#This Row],[Is Local]]="Yes",1,0)</f>
        <v>1</v>
      </c>
      <c r="W105" s="20">
        <f>IF(ResourceEffects[[#This Row],[Is Installed]]="Yes",1,0)</f>
        <v>0</v>
      </c>
      <c r="X105" s="20">
        <f>IF(ResourceEffects[[#This Row],[Status]]="Locked",1,0)</f>
        <v>0</v>
      </c>
      <c r="Y105" s="20">
        <f>IF(ResourceEffects[[#This Row],[event_type]]=1,0,1)</f>
        <v>0</v>
      </c>
      <c r="Z105" s="20">
        <f>IF(ResourceEffects[[#This Row],[Use Abundancies]]="Yes",1,0)</f>
        <v>0</v>
      </c>
      <c r="AA105" s="20">
        <f>ResourceEffects[[#This Row],[∆]]</f>
        <v>1</v>
      </c>
    </row>
    <row r="106" spans="1:27" ht="14.4" customHeight="1" x14ac:dyDescent="0.3">
      <c r="A106" s="23">
        <v>11</v>
      </c>
      <c r="B106" s="18" t="s">
        <v>33</v>
      </c>
      <c r="C106" s="22" t="s">
        <v>431</v>
      </c>
      <c r="D106" s="17" t="s">
        <v>394</v>
      </c>
      <c r="E106" s="17">
        <v>1</v>
      </c>
      <c r="F106" s="37" t="s">
        <v>387</v>
      </c>
      <c r="G106" s="18" t="s">
        <v>183</v>
      </c>
      <c r="H106" s="39" t="s">
        <v>386</v>
      </c>
      <c r="I106" s="39">
        <f>0</f>
        <v>0</v>
      </c>
      <c r="J106" s="39" t="str">
        <f>"Yes"</f>
        <v>Yes</v>
      </c>
      <c r="K106" s="39" t="str">
        <f>"No"</f>
        <v>No</v>
      </c>
      <c r="L106" s="39">
        <f>INT(ResourceEffects[[#This Row],[Time Factor]]*TimeInterval/60/60/24)</f>
        <v>0</v>
      </c>
      <c r="M106" s="39">
        <f>INT(ResourceEffects[[#This Row],[Time Factor]]*TimeInterval/60/60)-ResourceEffects[[#This Row],[Days]]*24</f>
        <v>0</v>
      </c>
      <c r="N106" s="39">
        <f>INT(ResourceEffects[[#This Row],[Time Factor]]*TimeInterval/60)-ResourceEffects[[#This Row],[Hours]]*60-ResourceEffects[[#This Row],[Days]]*60*24</f>
        <v>0</v>
      </c>
      <c r="O106" s="39">
        <f>ResourceEffects[[#This Row],[Time Factor]]*TimeInterval-ResourceEffects[[#This Row],[Min]]*60-ResourceEffects[[#This Row],[Hours]]*60*60-ResourceEffects[[#This Row],[Days]]*60*60*24</f>
        <v>11</v>
      </c>
      <c r="P106" s="20">
        <f ca="1">INT(RAND()*999999999)</f>
        <v>651525997</v>
      </c>
      <c r="Q106" s="20">
        <f>_xlfn.XLOOKUP(ResourceEffects[[#This Row],[Protocol Name]],ProtocolNamesCol,ProtocolIds,"")</f>
        <v>11400</v>
      </c>
      <c r="R106" s="20">
        <f>ResourceEffects[[#This Row],[Time Factor]]</f>
        <v>11</v>
      </c>
      <c r="S106" s="20">
        <f>ResourceEffects[[#This Row],[Drone ID]]</f>
        <v>0</v>
      </c>
      <c r="T106" s="20">
        <f>_xlfn.XLOOKUP(ResourceEffects[[#This Row],[Resource Name]],ResourceNames,ResourceIds,"")</f>
        <v>1400</v>
      </c>
      <c r="U106" s="20">
        <f>_xlfn.XLOOKUP(ResourceEffects[[#This Row],[Event Type]],EventTypeNames,EventTypeIds,"")</f>
        <v>1</v>
      </c>
      <c r="V106" s="20">
        <f>IF(ResourceEffects[[#This Row],[Is Local]]="Yes",1,0)</f>
        <v>1</v>
      </c>
      <c r="W106" s="20">
        <f>IF(ResourceEffects[[#This Row],[Is Installed]]="Yes",1,0)</f>
        <v>0</v>
      </c>
      <c r="X106" s="20">
        <f>IF(ResourceEffects[[#This Row],[Status]]="Locked",1,0)</f>
        <v>0</v>
      </c>
      <c r="Y106" s="20">
        <f>IF(ResourceEffects[[#This Row],[event_type]]=1,0,1)</f>
        <v>0</v>
      </c>
      <c r="Z106" s="20">
        <f>IF(ResourceEffects[[#This Row],[Use Abundancies]]="Yes",1,0)</f>
        <v>1</v>
      </c>
      <c r="AA106" s="20">
        <f>ResourceEffects[[#This Row],[∆]]</f>
        <v>1</v>
      </c>
    </row>
    <row r="107" spans="1:27" ht="14.4" customHeight="1" x14ac:dyDescent="0.3">
      <c r="A107" s="24">
        <v>0</v>
      </c>
      <c r="B107" s="18" t="s">
        <v>34</v>
      </c>
      <c r="C107" s="22" t="s">
        <v>430</v>
      </c>
      <c r="D107" s="17" t="s">
        <v>395</v>
      </c>
      <c r="E107" s="17">
        <v>1</v>
      </c>
      <c r="F107" s="37" t="s">
        <v>387</v>
      </c>
      <c r="G107" s="18" t="s">
        <v>295</v>
      </c>
      <c r="H107" s="39" t="s">
        <v>429</v>
      </c>
      <c r="I107" s="39">
        <f>0</f>
        <v>0</v>
      </c>
      <c r="J107" s="39" t="str">
        <f>"Yes"</f>
        <v>Yes</v>
      </c>
      <c r="K107" s="39" t="str">
        <f>"No"</f>
        <v>No</v>
      </c>
      <c r="L107" s="39">
        <f>INT(ResourceEffects[[#This Row],[Time Factor]]*TimeInterval/60/60/24)</f>
        <v>0</v>
      </c>
      <c r="M107" s="39">
        <f>INT(ResourceEffects[[#This Row],[Time Factor]]*TimeInterval/60/60)-ResourceEffects[[#This Row],[Days]]*24</f>
        <v>0</v>
      </c>
      <c r="N107" s="39">
        <f>INT(ResourceEffects[[#This Row],[Time Factor]]*TimeInterval/60)-ResourceEffects[[#This Row],[Hours]]*60-ResourceEffects[[#This Row],[Days]]*60*24</f>
        <v>0</v>
      </c>
      <c r="O107" s="39">
        <f>ResourceEffects[[#This Row],[Time Factor]]*TimeInterval-ResourceEffects[[#This Row],[Min]]*60-ResourceEffects[[#This Row],[Hours]]*60*60-ResourceEffects[[#This Row],[Days]]*60*60*24</f>
        <v>0</v>
      </c>
      <c r="P107" s="20">
        <f ca="1">INT(RAND()*999999999)</f>
        <v>603932939</v>
      </c>
      <c r="Q107" s="20">
        <f>_xlfn.XLOOKUP(ResourceEffects[[#This Row],[Protocol Name]],ProtocolNamesCol,ProtocolIds,"")</f>
        <v>11410</v>
      </c>
      <c r="R107" s="20">
        <f>ResourceEffects[[#This Row],[Time Factor]]</f>
        <v>0</v>
      </c>
      <c r="S107" s="20">
        <f>ResourceEffects[[#This Row],[Drone ID]]</f>
        <v>0</v>
      </c>
      <c r="T107" s="20">
        <f>_xlfn.XLOOKUP(ResourceEffects[[#This Row],[Resource Name]],ResourceNames,ResourceIds,"")</f>
        <v>5111</v>
      </c>
      <c r="U107" s="20">
        <f>_xlfn.XLOOKUP(ResourceEffects[[#This Row],[Event Type]],EventTypeNames,EventTypeIds,"")</f>
        <v>2</v>
      </c>
      <c r="V107" s="20">
        <f>IF(ResourceEffects[[#This Row],[Is Local]]="Yes",1,0)</f>
        <v>1</v>
      </c>
      <c r="W107" s="20">
        <f>IF(ResourceEffects[[#This Row],[Is Installed]]="Yes",1,0)</f>
        <v>0</v>
      </c>
      <c r="X107" s="20">
        <f>IF(ResourceEffects[[#This Row],[Status]]="Locked",1,0)</f>
        <v>0</v>
      </c>
      <c r="Y107" s="20">
        <f>IF(ResourceEffects[[#This Row],[event_type]]=1,0,1)</f>
        <v>1</v>
      </c>
      <c r="Z107" s="20">
        <f>IF(ResourceEffects[[#This Row],[Use Abundancies]]="Yes",1,0)</f>
        <v>0</v>
      </c>
      <c r="AA107" s="20">
        <f>ResourceEffects[[#This Row],[∆]]</f>
        <v>1</v>
      </c>
    </row>
    <row r="108" spans="1:27" ht="14.4" customHeight="1" x14ac:dyDescent="0.3">
      <c r="A108" s="24">
        <v>0</v>
      </c>
      <c r="B108" s="18" t="s">
        <v>34</v>
      </c>
      <c r="C108" s="22" t="s">
        <v>430</v>
      </c>
      <c r="D108" s="17" t="s">
        <v>394</v>
      </c>
      <c r="E108" s="17">
        <v>1</v>
      </c>
      <c r="F108" s="37" t="s">
        <v>383</v>
      </c>
      <c r="G108" s="18" t="s">
        <v>295</v>
      </c>
      <c r="H108" s="39" t="str">
        <f>"No"</f>
        <v>No</v>
      </c>
      <c r="I108" s="39">
        <f>0</f>
        <v>0</v>
      </c>
      <c r="J108" s="39" t="str">
        <f>"Yes"</f>
        <v>Yes</v>
      </c>
      <c r="K108" s="39" t="str">
        <f>"No"</f>
        <v>No</v>
      </c>
      <c r="L108" s="39">
        <f>INT(ResourceEffects[[#This Row],[Time Factor]]*TimeInterval/60/60/24)</f>
        <v>0</v>
      </c>
      <c r="M108" s="39">
        <f>INT(ResourceEffects[[#This Row],[Time Factor]]*TimeInterval/60/60)-ResourceEffects[[#This Row],[Days]]*24</f>
        <v>0</v>
      </c>
      <c r="N108" s="39">
        <f>INT(ResourceEffects[[#This Row],[Time Factor]]*TimeInterval/60)-ResourceEffects[[#This Row],[Hours]]*60-ResourceEffects[[#This Row],[Days]]*60*24</f>
        <v>0</v>
      </c>
      <c r="O108" s="39">
        <f>ResourceEffects[[#This Row],[Time Factor]]*TimeInterval-ResourceEffects[[#This Row],[Min]]*60-ResourceEffects[[#This Row],[Hours]]*60*60-ResourceEffects[[#This Row],[Days]]*60*60*24</f>
        <v>0</v>
      </c>
      <c r="P108" s="20">
        <f ca="1">INT(RAND()*999999999)</f>
        <v>834025632</v>
      </c>
      <c r="Q108" s="20">
        <f>_xlfn.XLOOKUP(ResourceEffects[[#This Row],[Protocol Name]],ProtocolNamesCol,ProtocolIds,"")</f>
        <v>11410</v>
      </c>
      <c r="R108" s="20">
        <f>ResourceEffects[[#This Row],[Time Factor]]</f>
        <v>0</v>
      </c>
      <c r="S108" s="20">
        <f>ResourceEffects[[#This Row],[Drone ID]]</f>
        <v>0</v>
      </c>
      <c r="T108" s="20">
        <f>_xlfn.XLOOKUP(ResourceEffects[[#This Row],[Resource Name]],ResourceNames,ResourceIds,"")</f>
        <v>5111</v>
      </c>
      <c r="U108" s="20">
        <f>_xlfn.XLOOKUP(ResourceEffects[[#This Row],[Event Type]],EventTypeNames,EventTypeIds,"")</f>
        <v>1</v>
      </c>
      <c r="V108" s="20">
        <f>IF(ResourceEffects[[#This Row],[Is Local]]="Yes",1,0)</f>
        <v>1</v>
      </c>
      <c r="W108" s="20">
        <f>IF(ResourceEffects[[#This Row],[Is Installed]]="Yes",1,0)</f>
        <v>0</v>
      </c>
      <c r="X108" s="20">
        <f>IF(ResourceEffects[[#This Row],[Status]]="Locked",1,0)</f>
        <v>1</v>
      </c>
      <c r="Y108" s="20">
        <f>IF(ResourceEffects[[#This Row],[event_type]]=1,0,1)</f>
        <v>0</v>
      </c>
      <c r="Z108" s="20">
        <f>IF(ResourceEffects[[#This Row],[Use Abundancies]]="Yes",1,0)</f>
        <v>0</v>
      </c>
      <c r="AA108" s="20">
        <f>ResourceEffects[[#This Row],[∆]]</f>
        <v>1</v>
      </c>
    </row>
    <row r="109" spans="1:27" ht="14.4" customHeight="1" x14ac:dyDescent="0.3">
      <c r="A109" s="24">
        <v>10</v>
      </c>
      <c r="B109" s="48" t="s">
        <v>34</v>
      </c>
      <c r="C109" s="22" t="s">
        <v>432</v>
      </c>
      <c r="D109" s="17" t="s">
        <v>395</v>
      </c>
      <c r="E109" s="17">
        <v>1</v>
      </c>
      <c r="F109" s="37" t="s">
        <v>383</v>
      </c>
      <c r="G109" s="18" t="s">
        <v>295</v>
      </c>
      <c r="H109" s="39" t="str">
        <f>"No"</f>
        <v>No</v>
      </c>
      <c r="I109" s="39">
        <f>0</f>
        <v>0</v>
      </c>
      <c r="J109" s="39" t="str">
        <f>"Yes"</f>
        <v>Yes</v>
      </c>
      <c r="K109" s="39" t="str">
        <f>"No"</f>
        <v>No</v>
      </c>
      <c r="L109" s="39">
        <f>INT(ResourceEffects[[#This Row],[Time Factor]]*TimeInterval/60/60/24)</f>
        <v>0</v>
      </c>
      <c r="M109" s="39">
        <f>INT(ResourceEffects[[#This Row],[Time Factor]]*TimeInterval/60/60)-ResourceEffects[[#This Row],[Days]]*24</f>
        <v>0</v>
      </c>
      <c r="N109" s="39">
        <f>INT(ResourceEffects[[#This Row],[Time Factor]]*TimeInterval/60)-ResourceEffects[[#This Row],[Hours]]*60-ResourceEffects[[#This Row],[Days]]*60*24</f>
        <v>0</v>
      </c>
      <c r="O109" s="39">
        <f>ResourceEffects[[#This Row],[Time Factor]]*TimeInterval-ResourceEffects[[#This Row],[Min]]*60-ResourceEffects[[#This Row],[Hours]]*60*60-ResourceEffects[[#This Row],[Days]]*60*60*24</f>
        <v>10</v>
      </c>
      <c r="P109" s="20">
        <f ca="1">INT(RAND()*999999999)</f>
        <v>36628565</v>
      </c>
      <c r="Q109" s="20">
        <f>_xlfn.XLOOKUP(ResourceEffects[[#This Row],[Protocol Name]],ProtocolNamesCol,ProtocolIds,"")</f>
        <v>11410</v>
      </c>
      <c r="R109" s="20">
        <f>ResourceEffects[[#This Row],[Time Factor]]</f>
        <v>10</v>
      </c>
      <c r="S109" s="20">
        <f>ResourceEffects[[#This Row],[Drone ID]]</f>
        <v>0</v>
      </c>
      <c r="T109" s="20">
        <f>_xlfn.XLOOKUP(ResourceEffects[[#This Row],[Resource Name]],ResourceNames,ResourceIds,"")</f>
        <v>5111</v>
      </c>
      <c r="U109" s="20">
        <f>_xlfn.XLOOKUP(ResourceEffects[[#This Row],[Event Type]],EventTypeNames,EventTypeIds,"")</f>
        <v>2</v>
      </c>
      <c r="V109" s="20">
        <f>IF(ResourceEffects[[#This Row],[Is Local]]="Yes",1,0)</f>
        <v>1</v>
      </c>
      <c r="W109" s="20">
        <f>IF(ResourceEffects[[#This Row],[Is Installed]]="Yes",1,0)</f>
        <v>0</v>
      </c>
      <c r="X109" s="20">
        <f>IF(ResourceEffects[[#This Row],[Status]]="Locked",1,0)</f>
        <v>1</v>
      </c>
      <c r="Y109" s="20">
        <f>IF(ResourceEffects[[#This Row],[event_type]]=1,0,1)</f>
        <v>1</v>
      </c>
      <c r="Z109" s="20">
        <f>IF(ResourceEffects[[#This Row],[Use Abundancies]]="Yes",1,0)</f>
        <v>0</v>
      </c>
      <c r="AA109" s="20">
        <f>ResourceEffects[[#This Row],[∆]]</f>
        <v>1</v>
      </c>
    </row>
    <row r="110" spans="1:27" ht="14.4" customHeight="1" x14ac:dyDescent="0.3">
      <c r="A110" s="24">
        <v>10</v>
      </c>
      <c r="B110" s="48" t="s">
        <v>34</v>
      </c>
      <c r="C110" s="22" t="s">
        <v>432</v>
      </c>
      <c r="D110" s="17" t="s">
        <v>394</v>
      </c>
      <c r="E110" s="17">
        <v>1</v>
      </c>
      <c r="F110" s="37" t="s">
        <v>387</v>
      </c>
      <c r="G110" s="18" t="s">
        <v>295</v>
      </c>
      <c r="H110" s="39" t="s">
        <v>429</v>
      </c>
      <c r="I110" s="39">
        <f>0</f>
        <v>0</v>
      </c>
      <c r="J110" s="39" t="str">
        <f>"Yes"</f>
        <v>Yes</v>
      </c>
      <c r="K110" s="39" t="str">
        <f>"No"</f>
        <v>No</v>
      </c>
      <c r="L110" s="39">
        <f>INT(ResourceEffects[[#This Row],[Time Factor]]*TimeInterval/60/60/24)</f>
        <v>0</v>
      </c>
      <c r="M110" s="39">
        <f>INT(ResourceEffects[[#This Row],[Time Factor]]*TimeInterval/60/60)-ResourceEffects[[#This Row],[Days]]*24</f>
        <v>0</v>
      </c>
      <c r="N110" s="39">
        <f>INT(ResourceEffects[[#This Row],[Time Factor]]*TimeInterval/60)-ResourceEffects[[#This Row],[Hours]]*60-ResourceEffects[[#This Row],[Days]]*60*24</f>
        <v>0</v>
      </c>
      <c r="O110" s="39">
        <f>ResourceEffects[[#This Row],[Time Factor]]*TimeInterval-ResourceEffects[[#This Row],[Min]]*60-ResourceEffects[[#This Row],[Hours]]*60*60-ResourceEffects[[#This Row],[Days]]*60*60*24</f>
        <v>10</v>
      </c>
      <c r="P110" s="20">
        <f ca="1">INT(RAND()*999999999)</f>
        <v>391209044</v>
      </c>
      <c r="Q110" s="20">
        <f>_xlfn.XLOOKUP(ResourceEffects[[#This Row],[Protocol Name]],ProtocolNamesCol,ProtocolIds,"")</f>
        <v>11410</v>
      </c>
      <c r="R110" s="20">
        <f>ResourceEffects[[#This Row],[Time Factor]]</f>
        <v>10</v>
      </c>
      <c r="S110" s="20">
        <f>ResourceEffects[[#This Row],[Drone ID]]</f>
        <v>0</v>
      </c>
      <c r="T110" s="20">
        <f>_xlfn.XLOOKUP(ResourceEffects[[#This Row],[Resource Name]],ResourceNames,ResourceIds,"")</f>
        <v>5111</v>
      </c>
      <c r="U110" s="20">
        <f>_xlfn.XLOOKUP(ResourceEffects[[#This Row],[Event Type]],EventTypeNames,EventTypeIds,"")</f>
        <v>1</v>
      </c>
      <c r="V110" s="20">
        <f>IF(ResourceEffects[[#This Row],[Is Local]]="Yes",1,0)</f>
        <v>1</v>
      </c>
      <c r="W110" s="20">
        <f>IF(ResourceEffects[[#This Row],[Is Installed]]="Yes",1,0)</f>
        <v>0</v>
      </c>
      <c r="X110" s="20">
        <f>IF(ResourceEffects[[#This Row],[Status]]="Locked",1,0)</f>
        <v>0</v>
      </c>
      <c r="Y110" s="20">
        <f>IF(ResourceEffects[[#This Row],[event_type]]=1,0,1)</f>
        <v>0</v>
      </c>
      <c r="Z110" s="20">
        <f>IF(ResourceEffects[[#This Row],[Use Abundancies]]="Yes",1,0)</f>
        <v>0</v>
      </c>
      <c r="AA110" s="20">
        <f>ResourceEffects[[#This Row],[∆]]</f>
        <v>1</v>
      </c>
    </row>
    <row r="111" spans="1:27" ht="14.4" customHeight="1" x14ac:dyDescent="0.3">
      <c r="A111" s="23">
        <v>11</v>
      </c>
      <c r="B111" s="18" t="s">
        <v>34</v>
      </c>
      <c r="C111" s="22" t="s">
        <v>431</v>
      </c>
      <c r="D111" s="17" t="s">
        <v>394</v>
      </c>
      <c r="E111" s="17">
        <v>1</v>
      </c>
      <c r="F111" s="37" t="s">
        <v>387</v>
      </c>
      <c r="G111" s="18" t="s">
        <v>185</v>
      </c>
      <c r="H111" s="39" t="s">
        <v>386</v>
      </c>
      <c r="I111" s="39">
        <f>0</f>
        <v>0</v>
      </c>
      <c r="J111" s="39" t="str">
        <f>"Yes"</f>
        <v>Yes</v>
      </c>
      <c r="K111" s="39" t="str">
        <f>"No"</f>
        <v>No</v>
      </c>
      <c r="L111" s="39">
        <f>INT(ResourceEffects[[#This Row],[Time Factor]]*TimeInterval/60/60/24)</f>
        <v>0</v>
      </c>
      <c r="M111" s="39">
        <f>INT(ResourceEffects[[#This Row],[Time Factor]]*TimeInterval/60/60)-ResourceEffects[[#This Row],[Days]]*24</f>
        <v>0</v>
      </c>
      <c r="N111" s="39">
        <f>INT(ResourceEffects[[#This Row],[Time Factor]]*TimeInterval/60)-ResourceEffects[[#This Row],[Hours]]*60-ResourceEffects[[#This Row],[Days]]*60*24</f>
        <v>0</v>
      </c>
      <c r="O111" s="39">
        <f>ResourceEffects[[#This Row],[Time Factor]]*TimeInterval-ResourceEffects[[#This Row],[Min]]*60-ResourceEffects[[#This Row],[Hours]]*60*60-ResourceEffects[[#This Row],[Days]]*60*60*24</f>
        <v>11</v>
      </c>
      <c r="P111" s="20">
        <f ca="1">INT(RAND()*999999999)</f>
        <v>392815091</v>
      </c>
      <c r="Q111" s="20">
        <f>_xlfn.XLOOKUP(ResourceEffects[[#This Row],[Protocol Name]],ProtocolNamesCol,ProtocolIds,"")</f>
        <v>11410</v>
      </c>
      <c r="R111" s="20">
        <f>ResourceEffects[[#This Row],[Time Factor]]</f>
        <v>11</v>
      </c>
      <c r="S111" s="20">
        <f>ResourceEffects[[#This Row],[Drone ID]]</f>
        <v>0</v>
      </c>
      <c r="T111" s="20">
        <f>_xlfn.XLOOKUP(ResourceEffects[[#This Row],[Resource Name]],ResourceNames,ResourceIds,"")</f>
        <v>1410</v>
      </c>
      <c r="U111" s="20">
        <f>_xlfn.XLOOKUP(ResourceEffects[[#This Row],[Event Type]],EventTypeNames,EventTypeIds,"")</f>
        <v>1</v>
      </c>
      <c r="V111" s="20">
        <f>IF(ResourceEffects[[#This Row],[Is Local]]="Yes",1,0)</f>
        <v>1</v>
      </c>
      <c r="W111" s="20">
        <f>IF(ResourceEffects[[#This Row],[Is Installed]]="Yes",1,0)</f>
        <v>0</v>
      </c>
      <c r="X111" s="20">
        <f>IF(ResourceEffects[[#This Row],[Status]]="Locked",1,0)</f>
        <v>0</v>
      </c>
      <c r="Y111" s="20">
        <f>IF(ResourceEffects[[#This Row],[event_type]]=1,0,1)</f>
        <v>0</v>
      </c>
      <c r="Z111" s="20">
        <f>IF(ResourceEffects[[#This Row],[Use Abundancies]]="Yes",1,0)</f>
        <v>1</v>
      </c>
      <c r="AA111" s="20">
        <f>ResourceEffects[[#This Row],[∆]]</f>
        <v>1</v>
      </c>
    </row>
    <row r="112" spans="1:27" ht="14.4" customHeight="1" x14ac:dyDescent="0.3">
      <c r="A112" s="24">
        <v>0</v>
      </c>
      <c r="B112" s="18" t="s">
        <v>35</v>
      </c>
      <c r="C112" s="22" t="s">
        <v>430</v>
      </c>
      <c r="D112" s="17" t="s">
        <v>395</v>
      </c>
      <c r="E112" s="17">
        <v>1</v>
      </c>
      <c r="F112" s="37" t="s">
        <v>387</v>
      </c>
      <c r="G112" s="18" t="s">
        <v>295</v>
      </c>
      <c r="H112" s="39" t="s">
        <v>429</v>
      </c>
      <c r="I112" s="39">
        <f>0</f>
        <v>0</v>
      </c>
      <c r="J112" s="39" t="str">
        <f>"Yes"</f>
        <v>Yes</v>
      </c>
      <c r="K112" s="39" t="str">
        <f>"No"</f>
        <v>No</v>
      </c>
      <c r="L112" s="39">
        <f>INT(ResourceEffects[[#This Row],[Time Factor]]*TimeInterval/60/60/24)</f>
        <v>0</v>
      </c>
      <c r="M112" s="39">
        <f>INT(ResourceEffects[[#This Row],[Time Factor]]*TimeInterval/60/60)-ResourceEffects[[#This Row],[Days]]*24</f>
        <v>0</v>
      </c>
      <c r="N112" s="39">
        <f>INT(ResourceEffects[[#This Row],[Time Factor]]*TimeInterval/60)-ResourceEffects[[#This Row],[Hours]]*60-ResourceEffects[[#This Row],[Days]]*60*24</f>
        <v>0</v>
      </c>
      <c r="O112" s="39">
        <f>ResourceEffects[[#This Row],[Time Factor]]*TimeInterval-ResourceEffects[[#This Row],[Min]]*60-ResourceEffects[[#This Row],[Hours]]*60*60-ResourceEffects[[#This Row],[Days]]*60*60*24</f>
        <v>0</v>
      </c>
      <c r="P112" s="20">
        <f ca="1">INT(RAND()*999999999)</f>
        <v>604606522</v>
      </c>
      <c r="Q112" s="20">
        <f>_xlfn.XLOOKUP(ResourceEffects[[#This Row],[Protocol Name]],ProtocolNamesCol,ProtocolIds,"")</f>
        <v>11420</v>
      </c>
      <c r="R112" s="20">
        <f>ResourceEffects[[#This Row],[Time Factor]]</f>
        <v>0</v>
      </c>
      <c r="S112" s="20">
        <f>ResourceEffects[[#This Row],[Drone ID]]</f>
        <v>0</v>
      </c>
      <c r="T112" s="20">
        <f>_xlfn.XLOOKUP(ResourceEffects[[#This Row],[Resource Name]],ResourceNames,ResourceIds,"")</f>
        <v>5111</v>
      </c>
      <c r="U112" s="20">
        <f>_xlfn.XLOOKUP(ResourceEffects[[#This Row],[Event Type]],EventTypeNames,EventTypeIds,"")</f>
        <v>2</v>
      </c>
      <c r="V112" s="20">
        <f>IF(ResourceEffects[[#This Row],[Is Local]]="Yes",1,0)</f>
        <v>1</v>
      </c>
      <c r="W112" s="20">
        <f>IF(ResourceEffects[[#This Row],[Is Installed]]="Yes",1,0)</f>
        <v>0</v>
      </c>
      <c r="X112" s="20">
        <f>IF(ResourceEffects[[#This Row],[Status]]="Locked",1,0)</f>
        <v>0</v>
      </c>
      <c r="Y112" s="20">
        <f>IF(ResourceEffects[[#This Row],[event_type]]=1,0,1)</f>
        <v>1</v>
      </c>
      <c r="Z112" s="20">
        <f>IF(ResourceEffects[[#This Row],[Use Abundancies]]="Yes",1,0)</f>
        <v>0</v>
      </c>
      <c r="AA112" s="20">
        <f>ResourceEffects[[#This Row],[∆]]</f>
        <v>1</v>
      </c>
    </row>
    <row r="113" spans="1:27" ht="14.4" customHeight="1" x14ac:dyDescent="0.3">
      <c r="A113" s="24">
        <v>0</v>
      </c>
      <c r="B113" s="18" t="s">
        <v>35</v>
      </c>
      <c r="C113" s="22" t="s">
        <v>430</v>
      </c>
      <c r="D113" s="17" t="s">
        <v>394</v>
      </c>
      <c r="E113" s="17">
        <v>1</v>
      </c>
      <c r="F113" s="37" t="s">
        <v>383</v>
      </c>
      <c r="G113" s="18" t="s">
        <v>295</v>
      </c>
      <c r="H113" s="39" t="str">
        <f>"No"</f>
        <v>No</v>
      </c>
      <c r="I113" s="39">
        <f>0</f>
        <v>0</v>
      </c>
      <c r="J113" s="39" t="str">
        <f>"Yes"</f>
        <v>Yes</v>
      </c>
      <c r="K113" s="39" t="str">
        <f>"No"</f>
        <v>No</v>
      </c>
      <c r="L113" s="39">
        <f>INT(ResourceEffects[[#This Row],[Time Factor]]*TimeInterval/60/60/24)</f>
        <v>0</v>
      </c>
      <c r="M113" s="39">
        <f>INT(ResourceEffects[[#This Row],[Time Factor]]*TimeInterval/60/60)-ResourceEffects[[#This Row],[Days]]*24</f>
        <v>0</v>
      </c>
      <c r="N113" s="39">
        <f>INT(ResourceEffects[[#This Row],[Time Factor]]*TimeInterval/60)-ResourceEffects[[#This Row],[Hours]]*60-ResourceEffects[[#This Row],[Days]]*60*24</f>
        <v>0</v>
      </c>
      <c r="O113" s="39">
        <f>ResourceEffects[[#This Row],[Time Factor]]*TimeInterval-ResourceEffects[[#This Row],[Min]]*60-ResourceEffects[[#This Row],[Hours]]*60*60-ResourceEffects[[#This Row],[Days]]*60*60*24</f>
        <v>0</v>
      </c>
      <c r="P113" s="20">
        <f ca="1">INT(RAND()*999999999)</f>
        <v>402432465</v>
      </c>
      <c r="Q113" s="20">
        <f>_xlfn.XLOOKUP(ResourceEffects[[#This Row],[Protocol Name]],ProtocolNamesCol,ProtocolIds,"")</f>
        <v>11420</v>
      </c>
      <c r="R113" s="20">
        <f>ResourceEffects[[#This Row],[Time Factor]]</f>
        <v>0</v>
      </c>
      <c r="S113" s="20">
        <f>ResourceEffects[[#This Row],[Drone ID]]</f>
        <v>0</v>
      </c>
      <c r="T113" s="20">
        <f>_xlfn.XLOOKUP(ResourceEffects[[#This Row],[Resource Name]],ResourceNames,ResourceIds,"")</f>
        <v>5111</v>
      </c>
      <c r="U113" s="20">
        <f>_xlfn.XLOOKUP(ResourceEffects[[#This Row],[Event Type]],EventTypeNames,EventTypeIds,"")</f>
        <v>1</v>
      </c>
      <c r="V113" s="20">
        <f>IF(ResourceEffects[[#This Row],[Is Local]]="Yes",1,0)</f>
        <v>1</v>
      </c>
      <c r="W113" s="20">
        <f>IF(ResourceEffects[[#This Row],[Is Installed]]="Yes",1,0)</f>
        <v>0</v>
      </c>
      <c r="X113" s="20">
        <f>IF(ResourceEffects[[#This Row],[Status]]="Locked",1,0)</f>
        <v>1</v>
      </c>
      <c r="Y113" s="20">
        <f>IF(ResourceEffects[[#This Row],[event_type]]=1,0,1)</f>
        <v>0</v>
      </c>
      <c r="Z113" s="20">
        <f>IF(ResourceEffects[[#This Row],[Use Abundancies]]="Yes",1,0)</f>
        <v>0</v>
      </c>
      <c r="AA113" s="20">
        <f>ResourceEffects[[#This Row],[∆]]</f>
        <v>1</v>
      </c>
    </row>
    <row r="114" spans="1:27" ht="14.4" customHeight="1" x14ac:dyDescent="0.3">
      <c r="A114" s="24">
        <v>10</v>
      </c>
      <c r="B114" s="48" t="s">
        <v>35</v>
      </c>
      <c r="C114" s="22" t="s">
        <v>432</v>
      </c>
      <c r="D114" s="17" t="s">
        <v>395</v>
      </c>
      <c r="E114" s="17">
        <v>1</v>
      </c>
      <c r="F114" s="37" t="s">
        <v>383</v>
      </c>
      <c r="G114" s="18" t="s">
        <v>295</v>
      </c>
      <c r="H114" s="39" t="str">
        <f>"No"</f>
        <v>No</v>
      </c>
      <c r="I114" s="39">
        <f>0</f>
        <v>0</v>
      </c>
      <c r="J114" s="39" t="str">
        <f>"Yes"</f>
        <v>Yes</v>
      </c>
      <c r="K114" s="39" t="str">
        <f>"No"</f>
        <v>No</v>
      </c>
      <c r="L114" s="39">
        <f>INT(ResourceEffects[[#This Row],[Time Factor]]*TimeInterval/60/60/24)</f>
        <v>0</v>
      </c>
      <c r="M114" s="39">
        <f>INT(ResourceEffects[[#This Row],[Time Factor]]*TimeInterval/60/60)-ResourceEffects[[#This Row],[Days]]*24</f>
        <v>0</v>
      </c>
      <c r="N114" s="39">
        <f>INT(ResourceEffects[[#This Row],[Time Factor]]*TimeInterval/60)-ResourceEffects[[#This Row],[Hours]]*60-ResourceEffects[[#This Row],[Days]]*60*24</f>
        <v>0</v>
      </c>
      <c r="O114" s="39">
        <f>ResourceEffects[[#This Row],[Time Factor]]*TimeInterval-ResourceEffects[[#This Row],[Min]]*60-ResourceEffects[[#This Row],[Hours]]*60*60-ResourceEffects[[#This Row],[Days]]*60*60*24</f>
        <v>10</v>
      </c>
      <c r="P114" s="20">
        <f ca="1">INT(RAND()*999999999)</f>
        <v>986619767</v>
      </c>
      <c r="Q114" s="20">
        <f>_xlfn.XLOOKUP(ResourceEffects[[#This Row],[Protocol Name]],ProtocolNamesCol,ProtocolIds,"")</f>
        <v>11420</v>
      </c>
      <c r="R114" s="20">
        <f>ResourceEffects[[#This Row],[Time Factor]]</f>
        <v>10</v>
      </c>
      <c r="S114" s="20">
        <f>ResourceEffects[[#This Row],[Drone ID]]</f>
        <v>0</v>
      </c>
      <c r="T114" s="20">
        <f>_xlfn.XLOOKUP(ResourceEffects[[#This Row],[Resource Name]],ResourceNames,ResourceIds,"")</f>
        <v>5111</v>
      </c>
      <c r="U114" s="20">
        <f>_xlfn.XLOOKUP(ResourceEffects[[#This Row],[Event Type]],EventTypeNames,EventTypeIds,"")</f>
        <v>2</v>
      </c>
      <c r="V114" s="20">
        <f>IF(ResourceEffects[[#This Row],[Is Local]]="Yes",1,0)</f>
        <v>1</v>
      </c>
      <c r="W114" s="20">
        <f>IF(ResourceEffects[[#This Row],[Is Installed]]="Yes",1,0)</f>
        <v>0</v>
      </c>
      <c r="X114" s="20">
        <f>IF(ResourceEffects[[#This Row],[Status]]="Locked",1,0)</f>
        <v>1</v>
      </c>
      <c r="Y114" s="20">
        <f>IF(ResourceEffects[[#This Row],[event_type]]=1,0,1)</f>
        <v>1</v>
      </c>
      <c r="Z114" s="20">
        <f>IF(ResourceEffects[[#This Row],[Use Abundancies]]="Yes",1,0)</f>
        <v>0</v>
      </c>
      <c r="AA114" s="20">
        <f>ResourceEffects[[#This Row],[∆]]</f>
        <v>1</v>
      </c>
    </row>
    <row r="115" spans="1:27" ht="14.4" customHeight="1" x14ac:dyDescent="0.3">
      <c r="A115" s="24">
        <v>10</v>
      </c>
      <c r="B115" s="48" t="s">
        <v>35</v>
      </c>
      <c r="C115" s="22" t="s">
        <v>432</v>
      </c>
      <c r="D115" s="17" t="s">
        <v>394</v>
      </c>
      <c r="E115" s="17">
        <v>1</v>
      </c>
      <c r="F115" s="37" t="s">
        <v>387</v>
      </c>
      <c r="G115" s="18" t="s">
        <v>295</v>
      </c>
      <c r="H115" s="39" t="s">
        <v>429</v>
      </c>
      <c r="I115" s="39">
        <f>0</f>
        <v>0</v>
      </c>
      <c r="J115" s="39" t="str">
        <f>"Yes"</f>
        <v>Yes</v>
      </c>
      <c r="K115" s="39" t="str">
        <f>"No"</f>
        <v>No</v>
      </c>
      <c r="L115" s="39">
        <f>INT(ResourceEffects[[#This Row],[Time Factor]]*TimeInterval/60/60/24)</f>
        <v>0</v>
      </c>
      <c r="M115" s="39">
        <f>INT(ResourceEffects[[#This Row],[Time Factor]]*TimeInterval/60/60)-ResourceEffects[[#This Row],[Days]]*24</f>
        <v>0</v>
      </c>
      <c r="N115" s="39">
        <f>INT(ResourceEffects[[#This Row],[Time Factor]]*TimeInterval/60)-ResourceEffects[[#This Row],[Hours]]*60-ResourceEffects[[#This Row],[Days]]*60*24</f>
        <v>0</v>
      </c>
      <c r="O115" s="39">
        <f>ResourceEffects[[#This Row],[Time Factor]]*TimeInterval-ResourceEffects[[#This Row],[Min]]*60-ResourceEffects[[#This Row],[Hours]]*60*60-ResourceEffects[[#This Row],[Days]]*60*60*24</f>
        <v>10</v>
      </c>
      <c r="P115" s="20">
        <f ca="1">INT(RAND()*999999999)</f>
        <v>920214073</v>
      </c>
      <c r="Q115" s="20">
        <f>_xlfn.XLOOKUP(ResourceEffects[[#This Row],[Protocol Name]],ProtocolNamesCol,ProtocolIds,"")</f>
        <v>11420</v>
      </c>
      <c r="R115" s="20">
        <f>ResourceEffects[[#This Row],[Time Factor]]</f>
        <v>10</v>
      </c>
      <c r="S115" s="20">
        <f>ResourceEffects[[#This Row],[Drone ID]]</f>
        <v>0</v>
      </c>
      <c r="T115" s="20">
        <f>_xlfn.XLOOKUP(ResourceEffects[[#This Row],[Resource Name]],ResourceNames,ResourceIds,"")</f>
        <v>5111</v>
      </c>
      <c r="U115" s="20">
        <f>_xlfn.XLOOKUP(ResourceEffects[[#This Row],[Event Type]],EventTypeNames,EventTypeIds,"")</f>
        <v>1</v>
      </c>
      <c r="V115" s="20">
        <f>IF(ResourceEffects[[#This Row],[Is Local]]="Yes",1,0)</f>
        <v>1</v>
      </c>
      <c r="W115" s="20">
        <f>IF(ResourceEffects[[#This Row],[Is Installed]]="Yes",1,0)</f>
        <v>0</v>
      </c>
      <c r="X115" s="20">
        <f>IF(ResourceEffects[[#This Row],[Status]]="Locked",1,0)</f>
        <v>0</v>
      </c>
      <c r="Y115" s="20">
        <f>IF(ResourceEffects[[#This Row],[event_type]]=1,0,1)</f>
        <v>0</v>
      </c>
      <c r="Z115" s="20">
        <f>IF(ResourceEffects[[#This Row],[Use Abundancies]]="Yes",1,0)</f>
        <v>0</v>
      </c>
      <c r="AA115" s="20">
        <f>ResourceEffects[[#This Row],[∆]]</f>
        <v>1</v>
      </c>
    </row>
    <row r="116" spans="1:27" ht="14.4" customHeight="1" x14ac:dyDescent="0.3">
      <c r="A116" s="23">
        <v>11</v>
      </c>
      <c r="B116" s="18" t="s">
        <v>35</v>
      </c>
      <c r="C116" s="22" t="s">
        <v>431</v>
      </c>
      <c r="D116" s="17" t="s">
        <v>394</v>
      </c>
      <c r="E116" s="17">
        <v>1</v>
      </c>
      <c r="F116" s="37" t="s">
        <v>387</v>
      </c>
      <c r="G116" s="18" t="s">
        <v>186</v>
      </c>
      <c r="H116" s="39" t="s">
        <v>386</v>
      </c>
      <c r="I116" s="39">
        <f>0</f>
        <v>0</v>
      </c>
      <c r="J116" s="39" t="str">
        <f>"Yes"</f>
        <v>Yes</v>
      </c>
      <c r="K116" s="39" t="str">
        <f>"No"</f>
        <v>No</v>
      </c>
      <c r="L116" s="39">
        <f>INT(ResourceEffects[[#This Row],[Time Factor]]*TimeInterval/60/60/24)</f>
        <v>0</v>
      </c>
      <c r="M116" s="39">
        <f>INT(ResourceEffects[[#This Row],[Time Factor]]*TimeInterval/60/60)-ResourceEffects[[#This Row],[Days]]*24</f>
        <v>0</v>
      </c>
      <c r="N116" s="39">
        <f>INT(ResourceEffects[[#This Row],[Time Factor]]*TimeInterval/60)-ResourceEffects[[#This Row],[Hours]]*60-ResourceEffects[[#This Row],[Days]]*60*24</f>
        <v>0</v>
      </c>
      <c r="O116" s="39">
        <f>ResourceEffects[[#This Row],[Time Factor]]*TimeInterval-ResourceEffects[[#This Row],[Min]]*60-ResourceEffects[[#This Row],[Hours]]*60*60-ResourceEffects[[#This Row],[Days]]*60*60*24</f>
        <v>11</v>
      </c>
      <c r="P116" s="20">
        <f ca="1">INT(RAND()*999999999)</f>
        <v>818870588</v>
      </c>
      <c r="Q116" s="20">
        <f>_xlfn.XLOOKUP(ResourceEffects[[#This Row],[Protocol Name]],ProtocolNamesCol,ProtocolIds,"")</f>
        <v>11420</v>
      </c>
      <c r="R116" s="20">
        <f>ResourceEffects[[#This Row],[Time Factor]]</f>
        <v>11</v>
      </c>
      <c r="S116" s="20">
        <f>ResourceEffects[[#This Row],[Drone ID]]</f>
        <v>0</v>
      </c>
      <c r="T116" s="20">
        <f>_xlfn.XLOOKUP(ResourceEffects[[#This Row],[Resource Name]],ResourceNames,ResourceIds,"")</f>
        <v>1420</v>
      </c>
      <c r="U116" s="20">
        <f>_xlfn.XLOOKUP(ResourceEffects[[#This Row],[Event Type]],EventTypeNames,EventTypeIds,"")</f>
        <v>1</v>
      </c>
      <c r="V116" s="20">
        <f>IF(ResourceEffects[[#This Row],[Is Local]]="Yes",1,0)</f>
        <v>1</v>
      </c>
      <c r="W116" s="20">
        <f>IF(ResourceEffects[[#This Row],[Is Installed]]="Yes",1,0)</f>
        <v>0</v>
      </c>
      <c r="X116" s="20">
        <f>IF(ResourceEffects[[#This Row],[Status]]="Locked",1,0)</f>
        <v>0</v>
      </c>
      <c r="Y116" s="20">
        <f>IF(ResourceEffects[[#This Row],[event_type]]=1,0,1)</f>
        <v>0</v>
      </c>
      <c r="Z116" s="20">
        <f>IF(ResourceEffects[[#This Row],[Use Abundancies]]="Yes",1,0)</f>
        <v>1</v>
      </c>
      <c r="AA116" s="20">
        <f>ResourceEffects[[#This Row],[∆]]</f>
        <v>1</v>
      </c>
    </row>
    <row r="117" spans="1:27" ht="14.4" customHeight="1" x14ac:dyDescent="0.3">
      <c r="A117" s="24">
        <v>0</v>
      </c>
      <c r="B117" s="18" t="s">
        <v>36</v>
      </c>
      <c r="C117" s="22" t="s">
        <v>430</v>
      </c>
      <c r="D117" s="17" t="s">
        <v>395</v>
      </c>
      <c r="E117" s="17">
        <v>1</v>
      </c>
      <c r="F117" s="37" t="s">
        <v>387</v>
      </c>
      <c r="G117" s="18" t="s">
        <v>295</v>
      </c>
      <c r="H117" s="39" t="s">
        <v>429</v>
      </c>
      <c r="I117" s="39">
        <f>0</f>
        <v>0</v>
      </c>
      <c r="J117" s="39" t="str">
        <f>"Yes"</f>
        <v>Yes</v>
      </c>
      <c r="K117" s="39" t="str">
        <f>"No"</f>
        <v>No</v>
      </c>
      <c r="L117" s="39">
        <f>INT(ResourceEffects[[#This Row],[Time Factor]]*TimeInterval/60/60/24)</f>
        <v>0</v>
      </c>
      <c r="M117" s="39">
        <f>INT(ResourceEffects[[#This Row],[Time Factor]]*TimeInterval/60/60)-ResourceEffects[[#This Row],[Days]]*24</f>
        <v>0</v>
      </c>
      <c r="N117" s="39">
        <f>INT(ResourceEffects[[#This Row],[Time Factor]]*TimeInterval/60)-ResourceEffects[[#This Row],[Hours]]*60-ResourceEffects[[#This Row],[Days]]*60*24</f>
        <v>0</v>
      </c>
      <c r="O117" s="39">
        <f>ResourceEffects[[#This Row],[Time Factor]]*TimeInterval-ResourceEffects[[#This Row],[Min]]*60-ResourceEffects[[#This Row],[Hours]]*60*60-ResourceEffects[[#This Row],[Days]]*60*60*24</f>
        <v>0</v>
      </c>
      <c r="P117" s="20">
        <f ca="1">INT(RAND()*999999999)</f>
        <v>945501183</v>
      </c>
      <c r="Q117" s="20">
        <f>_xlfn.XLOOKUP(ResourceEffects[[#This Row],[Protocol Name]],ProtocolNamesCol,ProtocolIds,"")</f>
        <v>11430</v>
      </c>
      <c r="R117" s="20">
        <f>ResourceEffects[[#This Row],[Time Factor]]</f>
        <v>0</v>
      </c>
      <c r="S117" s="20">
        <f>ResourceEffects[[#This Row],[Drone ID]]</f>
        <v>0</v>
      </c>
      <c r="T117" s="20">
        <f>_xlfn.XLOOKUP(ResourceEffects[[#This Row],[Resource Name]],ResourceNames,ResourceIds,"")</f>
        <v>5111</v>
      </c>
      <c r="U117" s="20">
        <f>_xlfn.XLOOKUP(ResourceEffects[[#This Row],[Event Type]],EventTypeNames,EventTypeIds,"")</f>
        <v>2</v>
      </c>
      <c r="V117" s="20">
        <f>IF(ResourceEffects[[#This Row],[Is Local]]="Yes",1,0)</f>
        <v>1</v>
      </c>
      <c r="W117" s="20">
        <f>IF(ResourceEffects[[#This Row],[Is Installed]]="Yes",1,0)</f>
        <v>0</v>
      </c>
      <c r="X117" s="20">
        <f>IF(ResourceEffects[[#This Row],[Status]]="Locked",1,0)</f>
        <v>0</v>
      </c>
      <c r="Y117" s="20">
        <f>IF(ResourceEffects[[#This Row],[event_type]]=1,0,1)</f>
        <v>1</v>
      </c>
      <c r="Z117" s="20">
        <f>IF(ResourceEffects[[#This Row],[Use Abundancies]]="Yes",1,0)</f>
        <v>0</v>
      </c>
      <c r="AA117" s="20">
        <f>ResourceEffects[[#This Row],[∆]]</f>
        <v>1</v>
      </c>
    </row>
    <row r="118" spans="1:27" ht="14.4" customHeight="1" x14ac:dyDescent="0.3">
      <c r="A118" s="24">
        <v>0</v>
      </c>
      <c r="B118" s="18" t="s">
        <v>36</v>
      </c>
      <c r="C118" s="22" t="s">
        <v>430</v>
      </c>
      <c r="D118" s="17" t="s">
        <v>394</v>
      </c>
      <c r="E118" s="17">
        <v>1</v>
      </c>
      <c r="F118" s="37" t="s">
        <v>383</v>
      </c>
      <c r="G118" s="18" t="s">
        <v>295</v>
      </c>
      <c r="H118" s="39" t="str">
        <f>"No"</f>
        <v>No</v>
      </c>
      <c r="I118" s="39">
        <f>0</f>
        <v>0</v>
      </c>
      <c r="J118" s="39" t="str">
        <f>"Yes"</f>
        <v>Yes</v>
      </c>
      <c r="K118" s="39" t="str">
        <f>"No"</f>
        <v>No</v>
      </c>
      <c r="L118" s="39">
        <f>INT(ResourceEffects[[#This Row],[Time Factor]]*TimeInterval/60/60/24)</f>
        <v>0</v>
      </c>
      <c r="M118" s="39">
        <f>INT(ResourceEffects[[#This Row],[Time Factor]]*TimeInterval/60/60)-ResourceEffects[[#This Row],[Days]]*24</f>
        <v>0</v>
      </c>
      <c r="N118" s="39">
        <f>INT(ResourceEffects[[#This Row],[Time Factor]]*TimeInterval/60)-ResourceEffects[[#This Row],[Hours]]*60-ResourceEffects[[#This Row],[Days]]*60*24</f>
        <v>0</v>
      </c>
      <c r="O118" s="39">
        <f>ResourceEffects[[#This Row],[Time Factor]]*TimeInterval-ResourceEffects[[#This Row],[Min]]*60-ResourceEffects[[#This Row],[Hours]]*60*60-ResourceEffects[[#This Row],[Days]]*60*60*24</f>
        <v>0</v>
      </c>
      <c r="P118" s="20">
        <f ca="1">INT(RAND()*999999999)</f>
        <v>293229480</v>
      </c>
      <c r="Q118" s="20">
        <f>_xlfn.XLOOKUP(ResourceEffects[[#This Row],[Protocol Name]],ProtocolNamesCol,ProtocolIds,"")</f>
        <v>11430</v>
      </c>
      <c r="R118" s="20">
        <f>ResourceEffects[[#This Row],[Time Factor]]</f>
        <v>0</v>
      </c>
      <c r="S118" s="20">
        <f>ResourceEffects[[#This Row],[Drone ID]]</f>
        <v>0</v>
      </c>
      <c r="T118" s="20">
        <f>_xlfn.XLOOKUP(ResourceEffects[[#This Row],[Resource Name]],ResourceNames,ResourceIds,"")</f>
        <v>5111</v>
      </c>
      <c r="U118" s="20">
        <f>_xlfn.XLOOKUP(ResourceEffects[[#This Row],[Event Type]],EventTypeNames,EventTypeIds,"")</f>
        <v>1</v>
      </c>
      <c r="V118" s="20">
        <f>IF(ResourceEffects[[#This Row],[Is Local]]="Yes",1,0)</f>
        <v>1</v>
      </c>
      <c r="W118" s="20">
        <f>IF(ResourceEffects[[#This Row],[Is Installed]]="Yes",1,0)</f>
        <v>0</v>
      </c>
      <c r="X118" s="20">
        <f>IF(ResourceEffects[[#This Row],[Status]]="Locked",1,0)</f>
        <v>1</v>
      </c>
      <c r="Y118" s="20">
        <f>IF(ResourceEffects[[#This Row],[event_type]]=1,0,1)</f>
        <v>0</v>
      </c>
      <c r="Z118" s="20">
        <f>IF(ResourceEffects[[#This Row],[Use Abundancies]]="Yes",1,0)</f>
        <v>0</v>
      </c>
      <c r="AA118" s="20">
        <f>ResourceEffects[[#This Row],[∆]]</f>
        <v>1</v>
      </c>
    </row>
    <row r="119" spans="1:27" ht="14.4" customHeight="1" x14ac:dyDescent="0.3">
      <c r="A119" s="24">
        <v>10</v>
      </c>
      <c r="B119" s="48" t="s">
        <v>36</v>
      </c>
      <c r="C119" s="22" t="s">
        <v>432</v>
      </c>
      <c r="D119" s="17" t="s">
        <v>395</v>
      </c>
      <c r="E119" s="17">
        <v>1</v>
      </c>
      <c r="F119" s="37" t="s">
        <v>383</v>
      </c>
      <c r="G119" s="18" t="s">
        <v>295</v>
      </c>
      <c r="H119" s="39" t="str">
        <f>"No"</f>
        <v>No</v>
      </c>
      <c r="I119" s="39">
        <f>0</f>
        <v>0</v>
      </c>
      <c r="J119" s="39" t="str">
        <f>"Yes"</f>
        <v>Yes</v>
      </c>
      <c r="K119" s="39" t="str">
        <f>"No"</f>
        <v>No</v>
      </c>
      <c r="L119" s="39">
        <f>INT(ResourceEffects[[#This Row],[Time Factor]]*TimeInterval/60/60/24)</f>
        <v>0</v>
      </c>
      <c r="M119" s="39">
        <f>INT(ResourceEffects[[#This Row],[Time Factor]]*TimeInterval/60/60)-ResourceEffects[[#This Row],[Days]]*24</f>
        <v>0</v>
      </c>
      <c r="N119" s="39">
        <f>INT(ResourceEffects[[#This Row],[Time Factor]]*TimeInterval/60)-ResourceEffects[[#This Row],[Hours]]*60-ResourceEffects[[#This Row],[Days]]*60*24</f>
        <v>0</v>
      </c>
      <c r="O119" s="39">
        <f>ResourceEffects[[#This Row],[Time Factor]]*TimeInterval-ResourceEffects[[#This Row],[Min]]*60-ResourceEffects[[#This Row],[Hours]]*60*60-ResourceEffects[[#This Row],[Days]]*60*60*24</f>
        <v>10</v>
      </c>
      <c r="P119" s="20">
        <f ca="1">INT(RAND()*999999999)</f>
        <v>411066936</v>
      </c>
      <c r="Q119" s="20">
        <f>_xlfn.XLOOKUP(ResourceEffects[[#This Row],[Protocol Name]],ProtocolNamesCol,ProtocolIds,"")</f>
        <v>11430</v>
      </c>
      <c r="R119" s="20">
        <f>ResourceEffects[[#This Row],[Time Factor]]</f>
        <v>10</v>
      </c>
      <c r="S119" s="20">
        <f>ResourceEffects[[#This Row],[Drone ID]]</f>
        <v>0</v>
      </c>
      <c r="T119" s="20">
        <f>_xlfn.XLOOKUP(ResourceEffects[[#This Row],[Resource Name]],ResourceNames,ResourceIds,"")</f>
        <v>5111</v>
      </c>
      <c r="U119" s="20">
        <f>_xlfn.XLOOKUP(ResourceEffects[[#This Row],[Event Type]],EventTypeNames,EventTypeIds,"")</f>
        <v>2</v>
      </c>
      <c r="V119" s="20">
        <f>IF(ResourceEffects[[#This Row],[Is Local]]="Yes",1,0)</f>
        <v>1</v>
      </c>
      <c r="W119" s="20">
        <f>IF(ResourceEffects[[#This Row],[Is Installed]]="Yes",1,0)</f>
        <v>0</v>
      </c>
      <c r="X119" s="20">
        <f>IF(ResourceEffects[[#This Row],[Status]]="Locked",1,0)</f>
        <v>1</v>
      </c>
      <c r="Y119" s="20">
        <f>IF(ResourceEffects[[#This Row],[event_type]]=1,0,1)</f>
        <v>1</v>
      </c>
      <c r="Z119" s="20">
        <f>IF(ResourceEffects[[#This Row],[Use Abundancies]]="Yes",1,0)</f>
        <v>0</v>
      </c>
      <c r="AA119" s="20">
        <f>ResourceEffects[[#This Row],[∆]]</f>
        <v>1</v>
      </c>
    </row>
    <row r="120" spans="1:27" ht="14.4" customHeight="1" x14ac:dyDescent="0.3">
      <c r="A120" s="24">
        <v>10</v>
      </c>
      <c r="B120" s="48" t="s">
        <v>36</v>
      </c>
      <c r="C120" s="22" t="s">
        <v>432</v>
      </c>
      <c r="D120" s="17" t="s">
        <v>394</v>
      </c>
      <c r="E120" s="17">
        <v>1</v>
      </c>
      <c r="F120" s="37" t="s">
        <v>387</v>
      </c>
      <c r="G120" s="18" t="s">
        <v>295</v>
      </c>
      <c r="H120" s="39" t="s">
        <v>429</v>
      </c>
      <c r="I120" s="39">
        <f>0</f>
        <v>0</v>
      </c>
      <c r="J120" s="39" t="str">
        <f>"Yes"</f>
        <v>Yes</v>
      </c>
      <c r="K120" s="39" t="str">
        <f>"No"</f>
        <v>No</v>
      </c>
      <c r="L120" s="39">
        <f>INT(ResourceEffects[[#This Row],[Time Factor]]*TimeInterval/60/60/24)</f>
        <v>0</v>
      </c>
      <c r="M120" s="39">
        <f>INT(ResourceEffects[[#This Row],[Time Factor]]*TimeInterval/60/60)-ResourceEffects[[#This Row],[Days]]*24</f>
        <v>0</v>
      </c>
      <c r="N120" s="39">
        <f>INT(ResourceEffects[[#This Row],[Time Factor]]*TimeInterval/60)-ResourceEffects[[#This Row],[Hours]]*60-ResourceEffects[[#This Row],[Days]]*60*24</f>
        <v>0</v>
      </c>
      <c r="O120" s="39">
        <f>ResourceEffects[[#This Row],[Time Factor]]*TimeInterval-ResourceEffects[[#This Row],[Min]]*60-ResourceEffects[[#This Row],[Hours]]*60*60-ResourceEffects[[#This Row],[Days]]*60*60*24</f>
        <v>10</v>
      </c>
      <c r="P120" s="20">
        <f ca="1">INT(RAND()*999999999)</f>
        <v>406998158</v>
      </c>
      <c r="Q120" s="20">
        <f>_xlfn.XLOOKUP(ResourceEffects[[#This Row],[Protocol Name]],ProtocolNamesCol,ProtocolIds,"")</f>
        <v>11430</v>
      </c>
      <c r="R120" s="20">
        <f>ResourceEffects[[#This Row],[Time Factor]]</f>
        <v>10</v>
      </c>
      <c r="S120" s="20">
        <f>ResourceEffects[[#This Row],[Drone ID]]</f>
        <v>0</v>
      </c>
      <c r="T120" s="20">
        <f>_xlfn.XLOOKUP(ResourceEffects[[#This Row],[Resource Name]],ResourceNames,ResourceIds,"")</f>
        <v>5111</v>
      </c>
      <c r="U120" s="20">
        <f>_xlfn.XLOOKUP(ResourceEffects[[#This Row],[Event Type]],EventTypeNames,EventTypeIds,"")</f>
        <v>1</v>
      </c>
      <c r="V120" s="20">
        <f>IF(ResourceEffects[[#This Row],[Is Local]]="Yes",1,0)</f>
        <v>1</v>
      </c>
      <c r="W120" s="20">
        <f>IF(ResourceEffects[[#This Row],[Is Installed]]="Yes",1,0)</f>
        <v>0</v>
      </c>
      <c r="X120" s="20">
        <f>IF(ResourceEffects[[#This Row],[Status]]="Locked",1,0)</f>
        <v>0</v>
      </c>
      <c r="Y120" s="20">
        <f>IF(ResourceEffects[[#This Row],[event_type]]=1,0,1)</f>
        <v>0</v>
      </c>
      <c r="Z120" s="20">
        <f>IF(ResourceEffects[[#This Row],[Use Abundancies]]="Yes",1,0)</f>
        <v>0</v>
      </c>
      <c r="AA120" s="20">
        <f>ResourceEffects[[#This Row],[∆]]</f>
        <v>1</v>
      </c>
    </row>
    <row r="121" spans="1:27" ht="14.4" customHeight="1" x14ac:dyDescent="0.3">
      <c r="A121" s="23">
        <v>11</v>
      </c>
      <c r="B121" s="18" t="s">
        <v>36</v>
      </c>
      <c r="C121" s="22" t="s">
        <v>431</v>
      </c>
      <c r="D121" s="17" t="s">
        <v>394</v>
      </c>
      <c r="E121" s="17">
        <v>1</v>
      </c>
      <c r="F121" s="37" t="s">
        <v>387</v>
      </c>
      <c r="G121" s="18" t="s">
        <v>187</v>
      </c>
      <c r="H121" s="39" t="s">
        <v>386</v>
      </c>
      <c r="I121" s="39">
        <f>0</f>
        <v>0</v>
      </c>
      <c r="J121" s="39" t="str">
        <f>"Yes"</f>
        <v>Yes</v>
      </c>
      <c r="K121" s="39" t="str">
        <f>"No"</f>
        <v>No</v>
      </c>
      <c r="L121" s="39">
        <f>INT(ResourceEffects[[#This Row],[Time Factor]]*TimeInterval/60/60/24)</f>
        <v>0</v>
      </c>
      <c r="M121" s="39">
        <f>INT(ResourceEffects[[#This Row],[Time Factor]]*TimeInterval/60/60)-ResourceEffects[[#This Row],[Days]]*24</f>
        <v>0</v>
      </c>
      <c r="N121" s="39">
        <f>INT(ResourceEffects[[#This Row],[Time Factor]]*TimeInterval/60)-ResourceEffects[[#This Row],[Hours]]*60-ResourceEffects[[#This Row],[Days]]*60*24</f>
        <v>0</v>
      </c>
      <c r="O121" s="39">
        <f>ResourceEffects[[#This Row],[Time Factor]]*TimeInterval-ResourceEffects[[#This Row],[Min]]*60-ResourceEffects[[#This Row],[Hours]]*60*60-ResourceEffects[[#This Row],[Days]]*60*60*24</f>
        <v>11</v>
      </c>
      <c r="P121" s="20">
        <f ca="1">INT(RAND()*999999999)</f>
        <v>238672692</v>
      </c>
      <c r="Q121" s="20">
        <f>_xlfn.XLOOKUP(ResourceEffects[[#This Row],[Protocol Name]],ProtocolNamesCol,ProtocolIds,"")</f>
        <v>11430</v>
      </c>
      <c r="R121" s="20">
        <f>ResourceEffects[[#This Row],[Time Factor]]</f>
        <v>11</v>
      </c>
      <c r="S121" s="20">
        <f>ResourceEffects[[#This Row],[Drone ID]]</f>
        <v>0</v>
      </c>
      <c r="T121" s="20">
        <f>_xlfn.XLOOKUP(ResourceEffects[[#This Row],[Resource Name]],ResourceNames,ResourceIds,"")</f>
        <v>1430</v>
      </c>
      <c r="U121" s="20">
        <f>_xlfn.XLOOKUP(ResourceEffects[[#This Row],[Event Type]],EventTypeNames,EventTypeIds,"")</f>
        <v>1</v>
      </c>
      <c r="V121" s="20">
        <f>IF(ResourceEffects[[#This Row],[Is Local]]="Yes",1,0)</f>
        <v>1</v>
      </c>
      <c r="W121" s="20">
        <f>IF(ResourceEffects[[#This Row],[Is Installed]]="Yes",1,0)</f>
        <v>0</v>
      </c>
      <c r="X121" s="20">
        <f>IF(ResourceEffects[[#This Row],[Status]]="Locked",1,0)</f>
        <v>0</v>
      </c>
      <c r="Y121" s="20">
        <f>IF(ResourceEffects[[#This Row],[event_type]]=1,0,1)</f>
        <v>0</v>
      </c>
      <c r="Z121" s="20">
        <f>IF(ResourceEffects[[#This Row],[Use Abundancies]]="Yes",1,0)</f>
        <v>1</v>
      </c>
      <c r="AA121" s="20">
        <f>ResourceEffects[[#This Row],[∆]]</f>
        <v>1</v>
      </c>
    </row>
    <row r="122" spans="1:27" ht="14.4" customHeight="1" x14ac:dyDescent="0.3">
      <c r="A122" s="23">
        <v>0</v>
      </c>
      <c r="B122" s="18" t="s">
        <v>37</v>
      </c>
      <c r="D122" s="17" t="s">
        <v>395</v>
      </c>
      <c r="E122" s="17">
        <v>2</v>
      </c>
      <c r="F122" s="37" t="s">
        <v>387</v>
      </c>
      <c r="G122" s="18" t="s">
        <v>188</v>
      </c>
      <c r="H122" s="17" t="str">
        <f>"No"</f>
        <v>No</v>
      </c>
      <c r="I122" s="17">
        <f>0</f>
        <v>0</v>
      </c>
      <c r="J122" s="17" t="str">
        <f>"Yes"</f>
        <v>Yes</v>
      </c>
      <c r="K122" s="17" t="str">
        <f>"No"</f>
        <v>No</v>
      </c>
      <c r="L122" s="17">
        <f>INT(ResourceEffects[[#This Row],[Time Factor]]*TimeInterval/60/60/24)</f>
        <v>0</v>
      </c>
      <c r="M122" s="17">
        <f>INT(ResourceEffects[[#This Row],[Time Factor]]*TimeInterval/60/60)-ResourceEffects[[#This Row],[Days]]*24</f>
        <v>0</v>
      </c>
      <c r="N122" s="17">
        <f>INT(ResourceEffects[[#This Row],[Time Factor]]*TimeInterval/60)-ResourceEffects[[#This Row],[Hours]]*60-ResourceEffects[[#This Row],[Days]]*60*24</f>
        <v>0</v>
      </c>
      <c r="O122" s="17">
        <f>ResourceEffects[[#This Row],[Time Factor]]*TimeInterval-ResourceEffects[[#This Row],[Min]]*60-ResourceEffects[[#This Row],[Hours]]*60*60-ResourceEffects[[#This Row],[Days]]*60*60*24</f>
        <v>0</v>
      </c>
      <c r="P122" s="19">
        <f ca="1">INT(RAND()*999999999)</f>
        <v>257057705</v>
      </c>
      <c r="Q122" s="19">
        <f>_xlfn.XLOOKUP(ResourceEffects[[#This Row],[Protocol Name]],ProtocolNamesCol,ProtocolIds,"")</f>
        <v>12021</v>
      </c>
      <c r="R122" s="19">
        <f>ResourceEffects[[#This Row],[Time Factor]]</f>
        <v>0</v>
      </c>
      <c r="S122" s="19">
        <f>ResourceEffects[[#This Row],[Drone ID]]</f>
        <v>0</v>
      </c>
      <c r="T122" s="19">
        <f>_xlfn.XLOOKUP(ResourceEffects[[#This Row],[Resource Name]],ResourceNames,ResourceIds,"")</f>
        <v>2011</v>
      </c>
      <c r="U122" s="19">
        <f>_xlfn.XLOOKUP(ResourceEffects[[#This Row],[Event Type]],EventTypeNames,EventTypeIds,"")</f>
        <v>2</v>
      </c>
      <c r="V122" s="19">
        <f>IF(ResourceEffects[[#This Row],[Is Local]]="Yes",1,0)</f>
        <v>1</v>
      </c>
      <c r="W122" s="19">
        <f>IF(ResourceEffects[[#This Row],[Is Installed]]="Yes",1,0)</f>
        <v>0</v>
      </c>
      <c r="X122" s="19">
        <f>IF(ResourceEffects[[#This Row],[Status]]="Locked",1,0)</f>
        <v>0</v>
      </c>
      <c r="Y122" s="19">
        <f>IF(ResourceEffects[[#This Row],[event_type]]=1,0,1)</f>
        <v>1</v>
      </c>
      <c r="Z122" s="19">
        <f>IF(ResourceEffects[[#This Row],[Use Abundancies]]="Yes",1,0)</f>
        <v>0</v>
      </c>
      <c r="AA122" s="19">
        <f>ResourceEffects[[#This Row],[∆]]</f>
        <v>2</v>
      </c>
    </row>
    <row r="123" spans="1:27" ht="14.4" customHeight="1" x14ac:dyDescent="0.3">
      <c r="A123" s="23">
        <v>0</v>
      </c>
      <c r="B123" s="18" t="s">
        <v>37</v>
      </c>
      <c r="D123" s="17" t="s">
        <v>394</v>
      </c>
      <c r="E123" s="17">
        <v>1</v>
      </c>
      <c r="F123" s="37" t="s">
        <v>387</v>
      </c>
      <c r="G123" s="18" t="s">
        <v>194</v>
      </c>
      <c r="H123" s="17" t="str">
        <f>"No"</f>
        <v>No</v>
      </c>
      <c r="I123" s="17">
        <f>0</f>
        <v>0</v>
      </c>
      <c r="J123" s="17" t="str">
        <f>"Yes"</f>
        <v>Yes</v>
      </c>
      <c r="K123" s="17" t="str">
        <f>"No"</f>
        <v>No</v>
      </c>
      <c r="L123" s="17">
        <f>INT(ResourceEffects[[#This Row],[Time Factor]]*TimeInterval/60/60/24)</f>
        <v>0</v>
      </c>
      <c r="M123" s="17">
        <f>INT(ResourceEffects[[#This Row],[Time Factor]]*TimeInterval/60/60)-ResourceEffects[[#This Row],[Days]]*24</f>
        <v>0</v>
      </c>
      <c r="N123" s="17">
        <f>INT(ResourceEffects[[#This Row],[Time Factor]]*TimeInterval/60)-ResourceEffects[[#This Row],[Hours]]*60-ResourceEffects[[#This Row],[Days]]*60*24</f>
        <v>0</v>
      </c>
      <c r="O123" s="17">
        <f>ResourceEffects[[#This Row],[Time Factor]]*TimeInterval-ResourceEffects[[#This Row],[Min]]*60-ResourceEffects[[#This Row],[Hours]]*60*60-ResourceEffects[[#This Row],[Days]]*60*60*24</f>
        <v>0</v>
      </c>
      <c r="P123" s="19">
        <f ca="1">INT(RAND()*999999999)</f>
        <v>632786179</v>
      </c>
      <c r="Q123" s="19">
        <f>_xlfn.XLOOKUP(ResourceEffects[[#This Row],[Protocol Name]],ProtocolNamesCol,ProtocolIds,"")</f>
        <v>12021</v>
      </c>
      <c r="R123" s="19">
        <f>ResourceEffects[[#This Row],[Time Factor]]</f>
        <v>0</v>
      </c>
      <c r="S123" s="19">
        <f>ResourceEffects[[#This Row],[Drone ID]]</f>
        <v>0</v>
      </c>
      <c r="T123" s="19">
        <f>_xlfn.XLOOKUP(ResourceEffects[[#This Row],[Resource Name]],ResourceNames,ResourceIds,"")</f>
        <v>2021</v>
      </c>
      <c r="U123" s="19">
        <f>_xlfn.XLOOKUP(ResourceEffects[[#This Row],[Event Type]],EventTypeNames,EventTypeIds,"")</f>
        <v>1</v>
      </c>
      <c r="V123" s="19">
        <f>IF(ResourceEffects[[#This Row],[Is Local]]="Yes",1,0)</f>
        <v>1</v>
      </c>
      <c r="W123" s="19">
        <f>IF(ResourceEffects[[#This Row],[Is Installed]]="Yes",1,0)</f>
        <v>0</v>
      </c>
      <c r="X123" s="19">
        <f>IF(ResourceEffects[[#This Row],[Status]]="Locked",1,0)</f>
        <v>0</v>
      </c>
      <c r="Y123" s="19">
        <f>IF(ResourceEffects[[#This Row],[event_type]]=1,0,1)</f>
        <v>0</v>
      </c>
      <c r="Z123" s="19">
        <f>IF(ResourceEffects[[#This Row],[Use Abundancies]]="Yes",1,0)</f>
        <v>0</v>
      </c>
      <c r="AA123" s="19">
        <f>ResourceEffects[[#This Row],[∆]]</f>
        <v>1</v>
      </c>
    </row>
    <row r="124" spans="1:27" ht="14.4" customHeight="1" x14ac:dyDescent="0.3">
      <c r="A124" s="23">
        <v>0</v>
      </c>
      <c r="B124" s="18" t="s">
        <v>39</v>
      </c>
      <c r="D124" s="17" t="s">
        <v>395</v>
      </c>
      <c r="E124" s="17">
        <v>1</v>
      </c>
      <c r="F124" s="37" t="s">
        <v>387</v>
      </c>
      <c r="G124" s="18" t="s">
        <v>188</v>
      </c>
      <c r="H124" s="17" t="str">
        <f>"No"</f>
        <v>No</v>
      </c>
      <c r="I124" s="17">
        <f>0</f>
        <v>0</v>
      </c>
      <c r="J124" s="17" t="str">
        <f>"Yes"</f>
        <v>Yes</v>
      </c>
      <c r="K124" s="17" t="str">
        <f>"No"</f>
        <v>No</v>
      </c>
      <c r="L124" s="17">
        <f>INT(ResourceEffects[[#This Row],[Time Factor]]*TimeInterval/60/60/24)</f>
        <v>0</v>
      </c>
      <c r="M124" s="17">
        <f>INT(ResourceEffects[[#This Row],[Time Factor]]*TimeInterval/60/60)-ResourceEffects[[#This Row],[Days]]*24</f>
        <v>0</v>
      </c>
      <c r="N124" s="17">
        <f>INT(ResourceEffects[[#This Row],[Time Factor]]*TimeInterval/60)-ResourceEffects[[#This Row],[Hours]]*60-ResourceEffects[[#This Row],[Days]]*60*24</f>
        <v>0</v>
      </c>
      <c r="O124" s="17">
        <f>ResourceEffects[[#This Row],[Time Factor]]*TimeInterval-ResourceEffects[[#This Row],[Min]]*60-ResourceEffects[[#This Row],[Hours]]*60*60-ResourceEffects[[#This Row],[Days]]*60*60*24</f>
        <v>0</v>
      </c>
      <c r="P124" s="19">
        <f ca="1">INT(RAND()*999999999)</f>
        <v>451892419</v>
      </c>
      <c r="Q124" s="19">
        <f>_xlfn.XLOOKUP(ResourceEffects[[#This Row],[Protocol Name]],ProtocolNamesCol,ProtocolIds,"")</f>
        <v>12022</v>
      </c>
      <c r="R124" s="19">
        <f>ResourceEffects[[#This Row],[Time Factor]]</f>
        <v>0</v>
      </c>
      <c r="S124" s="19">
        <f>ResourceEffects[[#This Row],[Drone ID]]</f>
        <v>0</v>
      </c>
      <c r="T124" s="19">
        <f>_xlfn.XLOOKUP(ResourceEffects[[#This Row],[Resource Name]],ResourceNames,ResourceIds,"")</f>
        <v>2011</v>
      </c>
      <c r="U124" s="19">
        <f>_xlfn.XLOOKUP(ResourceEffects[[#This Row],[Event Type]],EventTypeNames,EventTypeIds,"")</f>
        <v>2</v>
      </c>
      <c r="V124" s="19">
        <f>IF(ResourceEffects[[#This Row],[Is Local]]="Yes",1,0)</f>
        <v>1</v>
      </c>
      <c r="W124" s="19">
        <f>IF(ResourceEffects[[#This Row],[Is Installed]]="Yes",1,0)</f>
        <v>0</v>
      </c>
      <c r="X124" s="19">
        <f>IF(ResourceEffects[[#This Row],[Status]]="Locked",1,0)</f>
        <v>0</v>
      </c>
      <c r="Y124" s="19">
        <f>IF(ResourceEffects[[#This Row],[event_type]]=1,0,1)</f>
        <v>1</v>
      </c>
      <c r="Z124" s="19">
        <f>IF(ResourceEffects[[#This Row],[Use Abundancies]]="Yes",1,0)</f>
        <v>0</v>
      </c>
      <c r="AA124" s="19">
        <f>ResourceEffects[[#This Row],[∆]]</f>
        <v>1</v>
      </c>
    </row>
    <row r="125" spans="1:27" ht="14.4" customHeight="1" x14ac:dyDescent="0.3">
      <c r="A125" s="23">
        <v>0</v>
      </c>
      <c r="B125" s="18" t="s">
        <v>39</v>
      </c>
      <c r="D125" s="17" t="s">
        <v>395</v>
      </c>
      <c r="E125" s="17">
        <v>1</v>
      </c>
      <c r="F125" s="37" t="s">
        <v>387</v>
      </c>
      <c r="G125" s="18" t="s">
        <v>190</v>
      </c>
      <c r="H125" s="17" t="str">
        <f>"No"</f>
        <v>No</v>
      </c>
      <c r="I125" s="17">
        <f>0</f>
        <v>0</v>
      </c>
      <c r="J125" s="17" t="str">
        <f>"Yes"</f>
        <v>Yes</v>
      </c>
      <c r="K125" s="17" t="str">
        <f>"No"</f>
        <v>No</v>
      </c>
      <c r="L125" s="17">
        <f>INT(ResourceEffects[[#This Row],[Time Factor]]*TimeInterval/60/60/24)</f>
        <v>0</v>
      </c>
      <c r="M125" s="17">
        <f>INT(ResourceEffects[[#This Row],[Time Factor]]*TimeInterval/60/60)-ResourceEffects[[#This Row],[Days]]*24</f>
        <v>0</v>
      </c>
      <c r="N125" s="17">
        <f>INT(ResourceEffects[[#This Row],[Time Factor]]*TimeInterval/60)-ResourceEffects[[#This Row],[Hours]]*60-ResourceEffects[[#This Row],[Days]]*60*24</f>
        <v>0</v>
      </c>
      <c r="O125" s="17">
        <f>ResourceEffects[[#This Row],[Time Factor]]*TimeInterval-ResourceEffects[[#This Row],[Min]]*60-ResourceEffects[[#This Row],[Hours]]*60*60-ResourceEffects[[#This Row],[Days]]*60*60*24</f>
        <v>0</v>
      </c>
      <c r="P125" s="19">
        <f ca="1">INT(RAND()*999999999)</f>
        <v>383031904</v>
      </c>
      <c r="Q125" s="19">
        <f>_xlfn.XLOOKUP(ResourceEffects[[#This Row],[Protocol Name]],ProtocolNamesCol,ProtocolIds,"")</f>
        <v>12022</v>
      </c>
      <c r="R125" s="19">
        <f>ResourceEffects[[#This Row],[Time Factor]]</f>
        <v>0</v>
      </c>
      <c r="S125" s="19">
        <f>ResourceEffects[[#This Row],[Drone ID]]</f>
        <v>0</v>
      </c>
      <c r="T125" s="19">
        <f>_xlfn.XLOOKUP(ResourceEffects[[#This Row],[Resource Name]],ResourceNames,ResourceIds,"")</f>
        <v>2012</v>
      </c>
      <c r="U125" s="19">
        <f>_xlfn.XLOOKUP(ResourceEffects[[#This Row],[Event Type]],EventTypeNames,EventTypeIds,"")</f>
        <v>2</v>
      </c>
      <c r="V125" s="19">
        <f>IF(ResourceEffects[[#This Row],[Is Local]]="Yes",1,0)</f>
        <v>1</v>
      </c>
      <c r="W125" s="19">
        <f>IF(ResourceEffects[[#This Row],[Is Installed]]="Yes",1,0)</f>
        <v>0</v>
      </c>
      <c r="X125" s="19">
        <f>IF(ResourceEffects[[#This Row],[Status]]="Locked",1,0)</f>
        <v>0</v>
      </c>
      <c r="Y125" s="19">
        <f>IF(ResourceEffects[[#This Row],[event_type]]=1,0,1)</f>
        <v>1</v>
      </c>
      <c r="Z125" s="19">
        <f>IF(ResourceEffects[[#This Row],[Use Abundancies]]="Yes",1,0)</f>
        <v>0</v>
      </c>
      <c r="AA125" s="19">
        <f>ResourceEffects[[#This Row],[∆]]</f>
        <v>1</v>
      </c>
    </row>
    <row r="126" spans="1:27" ht="14.4" customHeight="1" x14ac:dyDescent="0.3">
      <c r="A126" s="23">
        <v>0</v>
      </c>
      <c r="B126" s="18" t="s">
        <v>39</v>
      </c>
      <c r="D126" s="17" t="s">
        <v>394</v>
      </c>
      <c r="E126" s="17">
        <v>1</v>
      </c>
      <c r="F126" s="37" t="s">
        <v>387</v>
      </c>
      <c r="G126" s="18" t="s">
        <v>196</v>
      </c>
      <c r="H126" s="17" t="str">
        <f>"No"</f>
        <v>No</v>
      </c>
      <c r="I126" s="17">
        <f>0</f>
        <v>0</v>
      </c>
      <c r="J126" s="17" t="str">
        <f>"Yes"</f>
        <v>Yes</v>
      </c>
      <c r="K126" s="17" t="str">
        <f>"No"</f>
        <v>No</v>
      </c>
      <c r="L126" s="17">
        <f>INT(ResourceEffects[[#This Row],[Time Factor]]*TimeInterval/60/60/24)</f>
        <v>0</v>
      </c>
      <c r="M126" s="17">
        <f>INT(ResourceEffects[[#This Row],[Time Factor]]*TimeInterval/60/60)-ResourceEffects[[#This Row],[Days]]*24</f>
        <v>0</v>
      </c>
      <c r="N126" s="17">
        <f>INT(ResourceEffects[[#This Row],[Time Factor]]*TimeInterval/60)-ResourceEffects[[#This Row],[Hours]]*60-ResourceEffects[[#This Row],[Days]]*60*24</f>
        <v>0</v>
      </c>
      <c r="O126" s="17">
        <f>ResourceEffects[[#This Row],[Time Factor]]*TimeInterval-ResourceEffects[[#This Row],[Min]]*60-ResourceEffects[[#This Row],[Hours]]*60*60-ResourceEffects[[#This Row],[Days]]*60*60*24</f>
        <v>0</v>
      </c>
      <c r="P126" s="19">
        <f ca="1">INT(RAND()*999999999)</f>
        <v>747036067</v>
      </c>
      <c r="Q126" s="19">
        <f>_xlfn.XLOOKUP(ResourceEffects[[#This Row],[Protocol Name]],ProtocolNamesCol,ProtocolIds,"")</f>
        <v>12022</v>
      </c>
      <c r="R126" s="19">
        <f>ResourceEffects[[#This Row],[Time Factor]]</f>
        <v>0</v>
      </c>
      <c r="S126" s="19">
        <f>ResourceEffects[[#This Row],[Drone ID]]</f>
        <v>0</v>
      </c>
      <c r="T126" s="19">
        <f>_xlfn.XLOOKUP(ResourceEffects[[#This Row],[Resource Name]],ResourceNames,ResourceIds,"")</f>
        <v>2022</v>
      </c>
      <c r="U126" s="19">
        <f>_xlfn.XLOOKUP(ResourceEffects[[#This Row],[Event Type]],EventTypeNames,EventTypeIds,"")</f>
        <v>1</v>
      </c>
      <c r="V126" s="19">
        <f>IF(ResourceEffects[[#This Row],[Is Local]]="Yes",1,0)</f>
        <v>1</v>
      </c>
      <c r="W126" s="19">
        <f>IF(ResourceEffects[[#This Row],[Is Installed]]="Yes",1,0)</f>
        <v>0</v>
      </c>
      <c r="X126" s="19">
        <f>IF(ResourceEffects[[#This Row],[Status]]="Locked",1,0)</f>
        <v>0</v>
      </c>
      <c r="Y126" s="19">
        <f>IF(ResourceEffects[[#This Row],[event_type]]=1,0,1)</f>
        <v>0</v>
      </c>
      <c r="Z126" s="19">
        <f>IF(ResourceEffects[[#This Row],[Use Abundancies]]="Yes",1,0)</f>
        <v>0</v>
      </c>
      <c r="AA126" s="19">
        <f>ResourceEffects[[#This Row],[∆]]</f>
        <v>1</v>
      </c>
    </row>
    <row r="127" spans="1:27" ht="14.4" customHeight="1" x14ac:dyDescent="0.3">
      <c r="A127" s="23">
        <v>0</v>
      </c>
      <c r="B127" s="18" t="s">
        <v>41</v>
      </c>
      <c r="D127" s="17" t="s">
        <v>395</v>
      </c>
      <c r="E127" s="17">
        <v>1</v>
      </c>
      <c r="F127" s="37" t="s">
        <v>387</v>
      </c>
      <c r="G127" s="18" t="s">
        <v>188</v>
      </c>
      <c r="H127" s="17" t="str">
        <f>"No"</f>
        <v>No</v>
      </c>
      <c r="I127" s="17">
        <f>0</f>
        <v>0</v>
      </c>
      <c r="J127" s="17" t="str">
        <f>"Yes"</f>
        <v>Yes</v>
      </c>
      <c r="K127" s="17" t="str">
        <f>"No"</f>
        <v>No</v>
      </c>
      <c r="L127" s="17">
        <f>INT(ResourceEffects[[#This Row],[Time Factor]]*TimeInterval/60/60/24)</f>
        <v>0</v>
      </c>
      <c r="M127" s="17">
        <f>INT(ResourceEffects[[#This Row],[Time Factor]]*TimeInterval/60/60)-ResourceEffects[[#This Row],[Days]]*24</f>
        <v>0</v>
      </c>
      <c r="N127" s="17">
        <f>INT(ResourceEffects[[#This Row],[Time Factor]]*TimeInterval/60)-ResourceEffects[[#This Row],[Hours]]*60-ResourceEffects[[#This Row],[Days]]*60*24</f>
        <v>0</v>
      </c>
      <c r="O127" s="17">
        <f>ResourceEffects[[#This Row],[Time Factor]]*TimeInterval-ResourceEffects[[#This Row],[Min]]*60-ResourceEffects[[#This Row],[Hours]]*60*60-ResourceEffects[[#This Row],[Days]]*60*60*24</f>
        <v>0</v>
      </c>
      <c r="P127" s="19">
        <f ca="1">INT(RAND()*999999999)</f>
        <v>496013664</v>
      </c>
      <c r="Q127" s="19">
        <f>_xlfn.XLOOKUP(ResourceEffects[[#This Row],[Protocol Name]],ProtocolNamesCol,ProtocolIds,"")</f>
        <v>12023</v>
      </c>
      <c r="R127" s="19">
        <f>ResourceEffects[[#This Row],[Time Factor]]</f>
        <v>0</v>
      </c>
      <c r="S127" s="19">
        <f>ResourceEffects[[#This Row],[Drone ID]]</f>
        <v>0</v>
      </c>
      <c r="T127" s="19">
        <f>_xlfn.XLOOKUP(ResourceEffects[[#This Row],[Resource Name]],ResourceNames,ResourceIds,"")</f>
        <v>2011</v>
      </c>
      <c r="U127" s="19">
        <f>_xlfn.XLOOKUP(ResourceEffects[[#This Row],[Event Type]],EventTypeNames,EventTypeIds,"")</f>
        <v>2</v>
      </c>
      <c r="V127" s="19">
        <f>IF(ResourceEffects[[#This Row],[Is Local]]="Yes",1,0)</f>
        <v>1</v>
      </c>
      <c r="W127" s="19">
        <f>IF(ResourceEffects[[#This Row],[Is Installed]]="Yes",1,0)</f>
        <v>0</v>
      </c>
      <c r="X127" s="19">
        <f>IF(ResourceEffects[[#This Row],[Status]]="Locked",1,0)</f>
        <v>0</v>
      </c>
      <c r="Y127" s="19">
        <f>IF(ResourceEffects[[#This Row],[event_type]]=1,0,1)</f>
        <v>1</v>
      </c>
      <c r="Z127" s="19">
        <f>IF(ResourceEffects[[#This Row],[Use Abundancies]]="Yes",1,0)</f>
        <v>0</v>
      </c>
      <c r="AA127" s="19">
        <f>ResourceEffects[[#This Row],[∆]]</f>
        <v>1</v>
      </c>
    </row>
    <row r="128" spans="1:27" ht="14.4" customHeight="1" x14ac:dyDescent="0.3">
      <c r="A128" s="23">
        <v>0</v>
      </c>
      <c r="B128" s="18" t="s">
        <v>41</v>
      </c>
      <c r="D128" s="17" t="s">
        <v>395</v>
      </c>
      <c r="E128" s="17">
        <v>1</v>
      </c>
      <c r="F128" s="37" t="s">
        <v>387</v>
      </c>
      <c r="G128" s="18" t="s">
        <v>190</v>
      </c>
      <c r="H128" s="17" t="str">
        <f>"No"</f>
        <v>No</v>
      </c>
      <c r="I128" s="17">
        <f>0</f>
        <v>0</v>
      </c>
      <c r="J128" s="17" t="str">
        <f>"Yes"</f>
        <v>Yes</v>
      </c>
      <c r="K128" s="17" t="str">
        <f>"No"</f>
        <v>No</v>
      </c>
      <c r="L128" s="17">
        <f>INT(ResourceEffects[[#This Row],[Time Factor]]*TimeInterval/60/60/24)</f>
        <v>0</v>
      </c>
      <c r="M128" s="17">
        <f>INT(ResourceEffects[[#This Row],[Time Factor]]*TimeInterval/60/60)-ResourceEffects[[#This Row],[Days]]*24</f>
        <v>0</v>
      </c>
      <c r="N128" s="17">
        <f>INT(ResourceEffects[[#This Row],[Time Factor]]*TimeInterval/60)-ResourceEffects[[#This Row],[Hours]]*60-ResourceEffects[[#This Row],[Days]]*60*24</f>
        <v>0</v>
      </c>
      <c r="O128" s="17">
        <f>ResourceEffects[[#This Row],[Time Factor]]*TimeInterval-ResourceEffects[[#This Row],[Min]]*60-ResourceEffects[[#This Row],[Hours]]*60*60-ResourceEffects[[#This Row],[Days]]*60*60*24</f>
        <v>0</v>
      </c>
      <c r="P128" s="19">
        <f ca="1">INT(RAND()*999999999)</f>
        <v>252158675</v>
      </c>
      <c r="Q128" s="19">
        <f>_xlfn.XLOOKUP(ResourceEffects[[#This Row],[Protocol Name]],ProtocolNamesCol,ProtocolIds,"")</f>
        <v>12023</v>
      </c>
      <c r="R128" s="19">
        <f>ResourceEffects[[#This Row],[Time Factor]]</f>
        <v>0</v>
      </c>
      <c r="S128" s="19">
        <f>ResourceEffects[[#This Row],[Drone ID]]</f>
        <v>0</v>
      </c>
      <c r="T128" s="19">
        <f>_xlfn.XLOOKUP(ResourceEffects[[#This Row],[Resource Name]],ResourceNames,ResourceIds,"")</f>
        <v>2012</v>
      </c>
      <c r="U128" s="19">
        <f>_xlfn.XLOOKUP(ResourceEffects[[#This Row],[Event Type]],EventTypeNames,EventTypeIds,"")</f>
        <v>2</v>
      </c>
      <c r="V128" s="19">
        <f>IF(ResourceEffects[[#This Row],[Is Local]]="Yes",1,0)</f>
        <v>1</v>
      </c>
      <c r="W128" s="19">
        <f>IF(ResourceEffects[[#This Row],[Is Installed]]="Yes",1,0)</f>
        <v>0</v>
      </c>
      <c r="X128" s="19">
        <f>IF(ResourceEffects[[#This Row],[Status]]="Locked",1,0)</f>
        <v>0</v>
      </c>
      <c r="Y128" s="19">
        <f>IF(ResourceEffects[[#This Row],[event_type]]=1,0,1)</f>
        <v>1</v>
      </c>
      <c r="Z128" s="19">
        <f>IF(ResourceEffects[[#This Row],[Use Abundancies]]="Yes",1,0)</f>
        <v>0</v>
      </c>
      <c r="AA128" s="19">
        <f>ResourceEffects[[#This Row],[∆]]</f>
        <v>1</v>
      </c>
    </row>
    <row r="129" spans="1:27" ht="14.4" customHeight="1" x14ac:dyDescent="0.3">
      <c r="A129" s="23">
        <v>0</v>
      </c>
      <c r="B129" s="18" t="s">
        <v>41</v>
      </c>
      <c r="D129" s="17" t="s">
        <v>395</v>
      </c>
      <c r="E129" s="17">
        <v>1</v>
      </c>
      <c r="F129" s="37" t="s">
        <v>387</v>
      </c>
      <c r="G129" s="18" t="s">
        <v>192</v>
      </c>
      <c r="H129" s="17" t="str">
        <f>"No"</f>
        <v>No</v>
      </c>
      <c r="I129" s="17">
        <f>0</f>
        <v>0</v>
      </c>
      <c r="J129" s="17" t="str">
        <f>"Yes"</f>
        <v>Yes</v>
      </c>
      <c r="K129" s="17" t="str">
        <f>"No"</f>
        <v>No</v>
      </c>
      <c r="L129" s="17">
        <f>INT(ResourceEffects[[#This Row],[Time Factor]]*TimeInterval/60/60/24)</f>
        <v>0</v>
      </c>
      <c r="M129" s="17">
        <f>INT(ResourceEffects[[#This Row],[Time Factor]]*TimeInterval/60/60)-ResourceEffects[[#This Row],[Days]]*24</f>
        <v>0</v>
      </c>
      <c r="N129" s="17">
        <f>INT(ResourceEffects[[#This Row],[Time Factor]]*TimeInterval/60)-ResourceEffects[[#This Row],[Hours]]*60-ResourceEffects[[#This Row],[Days]]*60*24</f>
        <v>0</v>
      </c>
      <c r="O129" s="17">
        <f>ResourceEffects[[#This Row],[Time Factor]]*TimeInterval-ResourceEffects[[#This Row],[Min]]*60-ResourceEffects[[#This Row],[Hours]]*60*60-ResourceEffects[[#This Row],[Days]]*60*60*24</f>
        <v>0</v>
      </c>
      <c r="P129" s="19">
        <f ca="1">INT(RAND()*999999999)</f>
        <v>946318407</v>
      </c>
      <c r="Q129" s="19">
        <f>_xlfn.XLOOKUP(ResourceEffects[[#This Row],[Protocol Name]],ProtocolNamesCol,ProtocolIds,"")</f>
        <v>12023</v>
      </c>
      <c r="R129" s="19">
        <f>ResourceEffects[[#This Row],[Time Factor]]</f>
        <v>0</v>
      </c>
      <c r="S129" s="19">
        <f>ResourceEffects[[#This Row],[Drone ID]]</f>
        <v>0</v>
      </c>
      <c r="T129" s="19">
        <f>_xlfn.XLOOKUP(ResourceEffects[[#This Row],[Resource Name]],ResourceNames,ResourceIds,"")</f>
        <v>2013</v>
      </c>
      <c r="U129" s="19">
        <f>_xlfn.XLOOKUP(ResourceEffects[[#This Row],[Event Type]],EventTypeNames,EventTypeIds,"")</f>
        <v>2</v>
      </c>
      <c r="V129" s="19">
        <f>IF(ResourceEffects[[#This Row],[Is Local]]="Yes",1,0)</f>
        <v>1</v>
      </c>
      <c r="W129" s="19">
        <f>IF(ResourceEffects[[#This Row],[Is Installed]]="Yes",1,0)</f>
        <v>0</v>
      </c>
      <c r="X129" s="19">
        <f>IF(ResourceEffects[[#This Row],[Status]]="Locked",1,0)</f>
        <v>0</v>
      </c>
      <c r="Y129" s="19">
        <f>IF(ResourceEffects[[#This Row],[event_type]]=1,0,1)</f>
        <v>1</v>
      </c>
      <c r="Z129" s="19">
        <f>IF(ResourceEffects[[#This Row],[Use Abundancies]]="Yes",1,0)</f>
        <v>0</v>
      </c>
      <c r="AA129" s="19">
        <f>ResourceEffects[[#This Row],[∆]]</f>
        <v>1</v>
      </c>
    </row>
    <row r="130" spans="1:27" ht="14.4" customHeight="1" x14ac:dyDescent="0.3">
      <c r="A130" s="23">
        <v>0</v>
      </c>
      <c r="B130" s="18" t="s">
        <v>41</v>
      </c>
      <c r="D130" s="17" t="s">
        <v>394</v>
      </c>
      <c r="E130" s="17">
        <v>2</v>
      </c>
      <c r="F130" s="37" t="s">
        <v>387</v>
      </c>
      <c r="G130" s="18" t="s">
        <v>198</v>
      </c>
      <c r="H130" s="17" t="str">
        <f>"No"</f>
        <v>No</v>
      </c>
      <c r="I130" s="17">
        <f>0</f>
        <v>0</v>
      </c>
      <c r="J130" s="17" t="str">
        <f>"Yes"</f>
        <v>Yes</v>
      </c>
      <c r="K130" s="17" t="str">
        <f>"No"</f>
        <v>No</v>
      </c>
      <c r="L130" s="17">
        <f>INT(ResourceEffects[[#This Row],[Time Factor]]*TimeInterval/60/60/24)</f>
        <v>0</v>
      </c>
      <c r="M130" s="17">
        <f>INT(ResourceEffects[[#This Row],[Time Factor]]*TimeInterval/60/60)-ResourceEffects[[#This Row],[Days]]*24</f>
        <v>0</v>
      </c>
      <c r="N130" s="17">
        <f>INT(ResourceEffects[[#This Row],[Time Factor]]*TimeInterval/60)-ResourceEffects[[#This Row],[Hours]]*60-ResourceEffects[[#This Row],[Days]]*60*24</f>
        <v>0</v>
      </c>
      <c r="O130" s="17">
        <f>ResourceEffects[[#This Row],[Time Factor]]*TimeInterval-ResourceEffects[[#This Row],[Min]]*60-ResourceEffects[[#This Row],[Hours]]*60*60-ResourceEffects[[#This Row],[Days]]*60*60*24</f>
        <v>0</v>
      </c>
      <c r="P130" s="19">
        <f ca="1">INT(RAND()*999999999)</f>
        <v>302501263</v>
      </c>
      <c r="Q130" s="19">
        <f>_xlfn.XLOOKUP(ResourceEffects[[#This Row],[Protocol Name]],ProtocolNamesCol,ProtocolIds,"")</f>
        <v>12023</v>
      </c>
      <c r="R130" s="19">
        <f>ResourceEffects[[#This Row],[Time Factor]]</f>
        <v>0</v>
      </c>
      <c r="S130" s="19">
        <f>ResourceEffects[[#This Row],[Drone ID]]</f>
        <v>0</v>
      </c>
      <c r="T130" s="19">
        <f>_xlfn.XLOOKUP(ResourceEffects[[#This Row],[Resource Name]],ResourceNames,ResourceIds,"")</f>
        <v>2023</v>
      </c>
      <c r="U130" s="19">
        <f>_xlfn.XLOOKUP(ResourceEffects[[#This Row],[Event Type]],EventTypeNames,EventTypeIds,"")</f>
        <v>1</v>
      </c>
      <c r="V130" s="19">
        <f>IF(ResourceEffects[[#This Row],[Is Local]]="Yes",1,0)</f>
        <v>1</v>
      </c>
      <c r="W130" s="19">
        <f>IF(ResourceEffects[[#This Row],[Is Installed]]="Yes",1,0)</f>
        <v>0</v>
      </c>
      <c r="X130" s="19">
        <f>IF(ResourceEffects[[#This Row],[Status]]="Locked",1,0)</f>
        <v>0</v>
      </c>
      <c r="Y130" s="19">
        <f>IF(ResourceEffects[[#This Row],[event_type]]=1,0,1)</f>
        <v>0</v>
      </c>
      <c r="Z130" s="19">
        <f>IF(ResourceEffects[[#This Row],[Use Abundancies]]="Yes",1,0)</f>
        <v>0</v>
      </c>
      <c r="AA130" s="19">
        <f>ResourceEffects[[#This Row],[∆]]</f>
        <v>2</v>
      </c>
    </row>
    <row r="131" spans="1:27" ht="14.4" customHeight="1" x14ac:dyDescent="0.3">
      <c r="A131" s="23">
        <v>0</v>
      </c>
      <c r="B131" s="18" t="s">
        <v>43</v>
      </c>
      <c r="D131" s="17" t="s">
        <v>395</v>
      </c>
      <c r="E131" s="17">
        <v>1</v>
      </c>
      <c r="F131" s="37" t="s">
        <v>387</v>
      </c>
      <c r="G131" s="18" t="s">
        <v>202</v>
      </c>
      <c r="H131" s="17" t="str">
        <f>"No"</f>
        <v>No</v>
      </c>
      <c r="I131" s="17">
        <f>0</f>
        <v>0</v>
      </c>
      <c r="J131" s="17" t="str">
        <f>"Yes"</f>
        <v>Yes</v>
      </c>
      <c r="K131" s="17" t="str">
        <f>"No"</f>
        <v>No</v>
      </c>
      <c r="L131" s="17">
        <f>INT(ResourceEffects[[#This Row],[Time Factor]]*TimeInterval/60/60/24)</f>
        <v>0</v>
      </c>
      <c r="M131" s="17">
        <f>INT(ResourceEffects[[#This Row],[Time Factor]]*TimeInterval/60/60)-ResourceEffects[[#This Row],[Days]]*24</f>
        <v>0</v>
      </c>
      <c r="N131" s="17">
        <f>INT(ResourceEffects[[#This Row],[Time Factor]]*TimeInterval/60)-ResourceEffects[[#This Row],[Hours]]*60-ResourceEffects[[#This Row],[Days]]*60*24</f>
        <v>0</v>
      </c>
      <c r="O131" s="17">
        <f>ResourceEffects[[#This Row],[Time Factor]]*TimeInterval-ResourceEffects[[#This Row],[Min]]*60-ResourceEffects[[#This Row],[Hours]]*60*60-ResourceEffects[[#This Row],[Days]]*60*60*24</f>
        <v>0</v>
      </c>
      <c r="P131" s="19">
        <f ca="1">INT(RAND()*999999999)</f>
        <v>974360763</v>
      </c>
      <c r="Q131" s="19">
        <f>_xlfn.XLOOKUP(ResourceEffects[[#This Row],[Protocol Name]],ProtocolNamesCol,ProtocolIds,"")</f>
        <v>12042</v>
      </c>
      <c r="R131" s="19">
        <f>ResourceEffects[[#This Row],[Time Factor]]</f>
        <v>0</v>
      </c>
      <c r="S131" s="19">
        <f>ResourceEffects[[#This Row],[Drone ID]]</f>
        <v>0</v>
      </c>
      <c r="T131" s="19">
        <f>_xlfn.XLOOKUP(ResourceEffects[[#This Row],[Resource Name]],ResourceNames,ResourceIds,"")</f>
        <v>2032</v>
      </c>
      <c r="U131" s="19">
        <f>_xlfn.XLOOKUP(ResourceEffects[[#This Row],[Event Type]],EventTypeNames,EventTypeIds,"")</f>
        <v>2</v>
      </c>
      <c r="V131" s="19">
        <f>IF(ResourceEffects[[#This Row],[Is Local]]="Yes",1,0)</f>
        <v>1</v>
      </c>
      <c r="W131" s="19">
        <f>IF(ResourceEffects[[#This Row],[Is Installed]]="Yes",1,0)</f>
        <v>0</v>
      </c>
      <c r="X131" s="19">
        <f>IF(ResourceEffects[[#This Row],[Status]]="Locked",1,0)</f>
        <v>0</v>
      </c>
      <c r="Y131" s="19">
        <f>IF(ResourceEffects[[#This Row],[event_type]]=1,0,1)</f>
        <v>1</v>
      </c>
      <c r="Z131" s="19">
        <f>IF(ResourceEffects[[#This Row],[Use Abundancies]]="Yes",1,0)</f>
        <v>0</v>
      </c>
      <c r="AA131" s="19">
        <f>ResourceEffects[[#This Row],[∆]]</f>
        <v>1</v>
      </c>
    </row>
    <row r="132" spans="1:27" ht="14.4" customHeight="1" x14ac:dyDescent="0.3">
      <c r="A132" s="23">
        <v>0</v>
      </c>
      <c r="B132" s="18" t="s">
        <v>43</v>
      </c>
      <c r="D132" s="17" t="s">
        <v>395</v>
      </c>
      <c r="E132" s="17">
        <v>2</v>
      </c>
      <c r="F132" s="37" t="s">
        <v>387</v>
      </c>
      <c r="G132" s="18" t="s">
        <v>206</v>
      </c>
      <c r="H132" s="17" t="str">
        <f>"No"</f>
        <v>No</v>
      </c>
      <c r="I132" s="17">
        <f>0</f>
        <v>0</v>
      </c>
      <c r="J132" s="17" t="str">
        <f>"Yes"</f>
        <v>Yes</v>
      </c>
      <c r="K132" s="17" t="str">
        <f>"No"</f>
        <v>No</v>
      </c>
      <c r="L132" s="17">
        <f>INT(ResourceEffects[[#This Row],[Time Factor]]*TimeInterval/60/60/24)</f>
        <v>0</v>
      </c>
      <c r="M132" s="17">
        <f>INT(ResourceEffects[[#This Row],[Time Factor]]*TimeInterval/60/60)-ResourceEffects[[#This Row],[Days]]*24</f>
        <v>0</v>
      </c>
      <c r="N132" s="17">
        <f>INT(ResourceEffects[[#This Row],[Time Factor]]*TimeInterval/60)-ResourceEffects[[#This Row],[Hours]]*60-ResourceEffects[[#This Row],[Days]]*60*24</f>
        <v>0</v>
      </c>
      <c r="O132" s="17">
        <f>ResourceEffects[[#This Row],[Time Factor]]*TimeInterval-ResourceEffects[[#This Row],[Min]]*60-ResourceEffects[[#This Row],[Hours]]*60*60-ResourceEffects[[#This Row],[Days]]*60*60*24</f>
        <v>0</v>
      </c>
      <c r="P132" s="19">
        <f ca="1">INT(RAND()*999999999)</f>
        <v>765798217</v>
      </c>
      <c r="Q132" s="19">
        <f>_xlfn.XLOOKUP(ResourceEffects[[#This Row],[Protocol Name]],ProtocolNamesCol,ProtocolIds,"")</f>
        <v>12042</v>
      </c>
      <c r="R132" s="19">
        <f>ResourceEffects[[#This Row],[Time Factor]]</f>
        <v>0</v>
      </c>
      <c r="S132" s="19">
        <f>ResourceEffects[[#This Row],[Drone ID]]</f>
        <v>0</v>
      </c>
      <c r="T132" s="19">
        <f>_xlfn.XLOOKUP(ResourceEffects[[#This Row],[Resource Name]],ResourceNames,ResourceIds,"")</f>
        <v>2041</v>
      </c>
      <c r="U132" s="19">
        <f>_xlfn.XLOOKUP(ResourceEffects[[#This Row],[Event Type]],EventTypeNames,EventTypeIds,"")</f>
        <v>2</v>
      </c>
      <c r="V132" s="19">
        <f>IF(ResourceEffects[[#This Row],[Is Local]]="Yes",1,0)</f>
        <v>1</v>
      </c>
      <c r="W132" s="19">
        <f>IF(ResourceEffects[[#This Row],[Is Installed]]="Yes",1,0)</f>
        <v>0</v>
      </c>
      <c r="X132" s="19">
        <f>IF(ResourceEffects[[#This Row],[Status]]="Locked",1,0)</f>
        <v>0</v>
      </c>
      <c r="Y132" s="19">
        <f>IF(ResourceEffects[[#This Row],[event_type]]=1,0,1)</f>
        <v>1</v>
      </c>
      <c r="Z132" s="19">
        <f>IF(ResourceEffects[[#This Row],[Use Abundancies]]="Yes",1,0)</f>
        <v>0</v>
      </c>
      <c r="AA132" s="19">
        <f>ResourceEffects[[#This Row],[∆]]</f>
        <v>2</v>
      </c>
    </row>
    <row r="133" spans="1:27" ht="14.4" customHeight="1" x14ac:dyDescent="0.3">
      <c r="A133" s="23">
        <v>0</v>
      </c>
      <c r="B133" s="18" t="s">
        <v>43</v>
      </c>
      <c r="D133" s="17" t="s">
        <v>394</v>
      </c>
      <c r="E133" s="17">
        <v>2</v>
      </c>
      <c r="F133" s="37" t="s">
        <v>387</v>
      </c>
      <c r="G133" s="18" t="s">
        <v>207</v>
      </c>
      <c r="H133" s="17" t="str">
        <f>"No"</f>
        <v>No</v>
      </c>
      <c r="I133" s="17">
        <f>0</f>
        <v>0</v>
      </c>
      <c r="J133" s="17" t="str">
        <f>"Yes"</f>
        <v>Yes</v>
      </c>
      <c r="K133" s="17" t="str">
        <f>"No"</f>
        <v>No</v>
      </c>
      <c r="L133" s="17">
        <f>INT(ResourceEffects[[#This Row],[Time Factor]]*TimeInterval/60/60/24)</f>
        <v>0</v>
      </c>
      <c r="M133" s="17">
        <f>INT(ResourceEffects[[#This Row],[Time Factor]]*TimeInterval/60/60)-ResourceEffects[[#This Row],[Days]]*24</f>
        <v>0</v>
      </c>
      <c r="N133" s="17">
        <f>INT(ResourceEffects[[#This Row],[Time Factor]]*TimeInterval/60)-ResourceEffects[[#This Row],[Hours]]*60-ResourceEffects[[#This Row],[Days]]*60*24</f>
        <v>0</v>
      </c>
      <c r="O133" s="17">
        <f>ResourceEffects[[#This Row],[Time Factor]]*TimeInterval-ResourceEffects[[#This Row],[Min]]*60-ResourceEffects[[#This Row],[Hours]]*60*60-ResourceEffects[[#This Row],[Days]]*60*60*24</f>
        <v>0</v>
      </c>
      <c r="P133" s="19">
        <f ca="1">INT(RAND()*999999999)</f>
        <v>880067478</v>
      </c>
      <c r="Q133" s="19">
        <f>_xlfn.XLOOKUP(ResourceEffects[[#This Row],[Protocol Name]],ProtocolNamesCol,ProtocolIds,"")</f>
        <v>12042</v>
      </c>
      <c r="R133" s="19">
        <f>ResourceEffects[[#This Row],[Time Factor]]</f>
        <v>0</v>
      </c>
      <c r="S133" s="19">
        <f>ResourceEffects[[#This Row],[Drone ID]]</f>
        <v>0</v>
      </c>
      <c r="T133" s="19">
        <f>_xlfn.XLOOKUP(ResourceEffects[[#This Row],[Resource Name]],ResourceNames,ResourceIds,"")</f>
        <v>2042</v>
      </c>
      <c r="U133" s="19">
        <f>_xlfn.XLOOKUP(ResourceEffects[[#This Row],[Event Type]],EventTypeNames,EventTypeIds,"")</f>
        <v>1</v>
      </c>
      <c r="V133" s="19">
        <f>IF(ResourceEffects[[#This Row],[Is Local]]="Yes",1,0)</f>
        <v>1</v>
      </c>
      <c r="W133" s="19">
        <f>IF(ResourceEffects[[#This Row],[Is Installed]]="Yes",1,0)</f>
        <v>0</v>
      </c>
      <c r="X133" s="19">
        <f>IF(ResourceEffects[[#This Row],[Status]]="Locked",1,0)</f>
        <v>0</v>
      </c>
      <c r="Y133" s="19">
        <f>IF(ResourceEffects[[#This Row],[event_type]]=1,0,1)</f>
        <v>0</v>
      </c>
      <c r="Z133" s="19">
        <f>IF(ResourceEffects[[#This Row],[Use Abundancies]]="Yes",1,0)</f>
        <v>0</v>
      </c>
      <c r="AA133" s="19">
        <f>ResourceEffects[[#This Row],[∆]]</f>
        <v>2</v>
      </c>
    </row>
    <row r="134" spans="1:27" ht="14.4" customHeight="1" x14ac:dyDescent="0.3">
      <c r="A134" s="23">
        <v>0</v>
      </c>
      <c r="B134" s="18" t="s">
        <v>45</v>
      </c>
      <c r="D134" s="17" t="s">
        <v>395</v>
      </c>
      <c r="E134" s="17">
        <v>2</v>
      </c>
      <c r="F134" s="37" t="s">
        <v>387</v>
      </c>
      <c r="G134" s="18" t="s">
        <v>204</v>
      </c>
      <c r="H134" s="17" t="str">
        <f>"No"</f>
        <v>No</v>
      </c>
      <c r="I134" s="17">
        <f>0</f>
        <v>0</v>
      </c>
      <c r="J134" s="17" t="str">
        <f>"Yes"</f>
        <v>Yes</v>
      </c>
      <c r="K134" s="17" t="str">
        <f>"No"</f>
        <v>No</v>
      </c>
      <c r="L134" s="17">
        <f>INT(ResourceEffects[[#This Row],[Time Factor]]*TimeInterval/60/60/24)</f>
        <v>0</v>
      </c>
      <c r="M134" s="17">
        <f>INT(ResourceEffects[[#This Row],[Time Factor]]*TimeInterval/60/60)-ResourceEffects[[#This Row],[Days]]*24</f>
        <v>0</v>
      </c>
      <c r="N134" s="17">
        <f>INT(ResourceEffects[[#This Row],[Time Factor]]*TimeInterval/60)-ResourceEffects[[#This Row],[Hours]]*60-ResourceEffects[[#This Row],[Days]]*60*24</f>
        <v>0</v>
      </c>
      <c r="O134" s="17">
        <f>ResourceEffects[[#This Row],[Time Factor]]*TimeInterval-ResourceEffects[[#This Row],[Min]]*60-ResourceEffects[[#This Row],[Hours]]*60*60-ResourceEffects[[#This Row],[Days]]*60*60*24</f>
        <v>0</v>
      </c>
      <c r="P134" s="19">
        <f ca="1">INT(RAND()*999999999)</f>
        <v>78872266</v>
      </c>
      <c r="Q134" s="19">
        <f>_xlfn.XLOOKUP(ResourceEffects[[#This Row],[Protocol Name]],ProtocolNamesCol,ProtocolIds,"")</f>
        <v>12043</v>
      </c>
      <c r="R134" s="19">
        <f>ResourceEffects[[#This Row],[Time Factor]]</f>
        <v>0</v>
      </c>
      <c r="S134" s="19">
        <f>ResourceEffects[[#This Row],[Drone ID]]</f>
        <v>0</v>
      </c>
      <c r="T134" s="19">
        <f>_xlfn.XLOOKUP(ResourceEffects[[#This Row],[Resource Name]],ResourceNames,ResourceIds,"")</f>
        <v>2033</v>
      </c>
      <c r="U134" s="19">
        <f>_xlfn.XLOOKUP(ResourceEffects[[#This Row],[Event Type]],EventTypeNames,EventTypeIds,"")</f>
        <v>2</v>
      </c>
      <c r="V134" s="19">
        <f>IF(ResourceEffects[[#This Row],[Is Local]]="Yes",1,0)</f>
        <v>1</v>
      </c>
      <c r="W134" s="19">
        <f>IF(ResourceEffects[[#This Row],[Is Installed]]="Yes",1,0)</f>
        <v>0</v>
      </c>
      <c r="X134" s="19">
        <f>IF(ResourceEffects[[#This Row],[Status]]="Locked",1,0)</f>
        <v>0</v>
      </c>
      <c r="Y134" s="19">
        <f>IF(ResourceEffects[[#This Row],[event_type]]=1,0,1)</f>
        <v>1</v>
      </c>
      <c r="Z134" s="19">
        <f>IF(ResourceEffects[[#This Row],[Use Abundancies]]="Yes",1,0)</f>
        <v>0</v>
      </c>
      <c r="AA134" s="19">
        <f>ResourceEffects[[#This Row],[∆]]</f>
        <v>2</v>
      </c>
    </row>
    <row r="135" spans="1:27" ht="14.4" customHeight="1" x14ac:dyDescent="0.3">
      <c r="A135" s="23">
        <v>0</v>
      </c>
      <c r="B135" s="18" t="s">
        <v>45</v>
      </c>
      <c r="D135" s="17" t="s">
        <v>395</v>
      </c>
      <c r="E135" s="17">
        <v>1</v>
      </c>
      <c r="F135" s="37" t="s">
        <v>387</v>
      </c>
      <c r="G135" s="18" t="s">
        <v>207</v>
      </c>
      <c r="H135" s="17" t="str">
        <f>"No"</f>
        <v>No</v>
      </c>
      <c r="I135" s="17">
        <f>0</f>
        <v>0</v>
      </c>
      <c r="J135" s="17" t="str">
        <f>"Yes"</f>
        <v>Yes</v>
      </c>
      <c r="K135" s="17" t="str">
        <f>"No"</f>
        <v>No</v>
      </c>
      <c r="L135" s="17">
        <f>INT(ResourceEffects[[#This Row],[Time Factor]]*TimeInterval/60/60/24)</f>
        <v>0</v>
      </c>
      <c r="M135" s="17">
        <f>INT(ResourceEffects[[#This Row],[Time Factor]]*TimeInterval/60/60)-ResourceEffects[[#This Row],[Days]]*24</f>
        <v>0</v>
      </c>
      <c r="N135" s="17">
        <f>INT(ResourceEffects[[#This Row],[Time Factor]]*TimeInterval/60)-ResourceEffects[[#This Row],[Hours]]*60-ResourceEffects[[#This Row],[Days]]*60*24</f>
        <v>0</v>
      </c>
      <c r="O135" s="17">
        <f>ResourceEffects[[#This Row],[Time Factor]]*TimeInterval-ResourceEffects[[#This Row],[Min]]*60-ResourceEffects[[#This Row],[Hours]]*60*60-ResourceEffects[[#This Row],[Days]]*60*60*24</f>
        <v>0</v>
      </c>
      <c r="P135" s="19">
        <f ca="1">INT(RAND()*999999999)</f>
        <v>752055251</v>
      </c>
      <c r="Q135" s="19">
        <f>_xlfn.XLOOKUP(ResourceEffects[[#This Row],[Protocol Name]],ProtocolNamesCol,ProtocolIds,"")</f>
        <v>12043</v>
      </c>
      <c r="R135" s="19">
        <f>ResourceEffects[[#This Row],[Time Factor]]</f>
        <v>0</v>
      </c>
      <c r="S135" s="19">
        <f>ResourceEffects[[#This Row],[Drone ID]]</f>
        <v>0</v>
      </c>
      <c r="T135" s="19">
        <f>_xlfn.XLOOKUP(ResourceEffects[[#This Row],[Resource Name]],ResourceNames,ResourceIds,"")</f>
        <v>2042</v>
      </c>
      <c r="U135" s="19">
        <f>_xlfn.XLOOKUP(ResourceEffects[[#This Row],[Event Type]],EventTypeNames,EventTypeIds,"")</f>
        <v>2</v>
      </c>
      <c r="V135" s="19">
        <f>IF(ResourceEffects[[#This Row],[Is Local]]="Yes",1,0)</f>
        <v>1</v>
      </c>
      <c r="W135" s="19">
        <f>IF(ResourceEffects[[#This Row],[Is Installed]]="Yes",1,0)</f>
        <v>0</v>
      </c>
      <c r="X135" s="19">
        <f>IF(ResourceEffects[[#This Row],[Status]]="Locked",1,0)</f>
        <v>0</v>
      </c>
      <c r="Y135" s="19">
        <f>IF(ResourceEffects[[#This Row],[event_type]]=1,0,1)</f>
        <v>1</v>
      </c>
      <c r="Z135" s="19">
        <f>IF(ResourceEffects[[#This Row],[Use Abundancies]]="Yes",1,0)</f>
        <v>0</v>
      </c>
      <c r="AA135" s="19">
        <f>ResourceEffects[[#This Row],[∆]]</f>
        <v>1</v>
      </c>
    </row>
    <row r="136" spans="1:27" ht="14.4" customHeight="1" x14ac:dyDescent="0.3">
      <c r="A136" s="23">
        <v>0</v>
      </c>
      <c r="B136" s="18" t="s">
        <v>45</v>
      </c>
      <c r="D136" s="17" t="s">
        <v>394</v>
      </c>
      <c r="E136" s="17">
        <v>2</v>
      </c>
      <c r="F136" s="37" t="s">
        <v>387</v>
      </c>
      <c r="G136" s="18" t="s">
        <v>208</v>
      </c>
      <c r="H136" s="17" t="str">
        <f>"No"</f>
        <v>No</v>
      </c>
      <c r="I136" s="17">
        <f>0</f>
        <v>0</v>
      </c>
      <c r="J136" s="17" t="str">
        <f>"Yes"</f>
        <v>Yes</v>
      </c>
      <c r="K136" s="17" t="str">
        <f>"No"</f>
        <v>No</v>
      </c>
      <c r="L136" s="17">
        <f>INT(ResourceEffects[[#This Row],[Time Factor]]*TimeInterval/60/60/24)</f>
        <v>0</v>
      </c>
      <c r="M136" s="17">
        <f>INT(ResourceEffects[[#This Row],[Time Factor]]*TimeInterval/60/60)-ResourceEffects[[#This Row],[Days]]*24</f>
        <v>0</v>
      </c>
      <c r="N136" s="17">
        <f>INT(ResourceEffects[[#This Row],[Time Factor]]*TimeInterval/60)-ResourceEffects[[#This Row],[Hours]]*60-ResourceEffects[[#This Row],[Days]]*60*24</f>
        <v>0</v>
      </c>
      <c r="O136" s="17">
        <f>ResourceEffects[[#This Row],[Time Factor]]*TimeInterval-ResourceEffects[[#This Row],[Min]]*60-ResourceEffects[[#This Row],[Hours]]*60*60-ResourceEffects[[#This Row],[Days]]*60*60*24</f>
        <v>0</v>
      </c>
      <c r="P136" s="19">
        <f ca="1">INT(RAND()*999999999)</f>
        <v>264587988</v>
      </c>
      <c r="Q136" s="19">
        <f>_xlfn.XLOOKUP(ResourceEffects[[#This Row],[Protocol Name]],ProtocolNamesCol,ProtocolIds,"")</f>
        <v>12043</v>
      </c>
      <c r="R136" s="19">
        <f>ResourceEffects[[#This Row],[Time Factor]]</f>
        <v>0</v>
      </c>
      <c r="S136" s="19">
        <f>ResourceEffects[[#This Row],[Drone ID]]</f>
        <v>0</v>
      </c>
      <c r="T136" s="19">
        <f>_xlfn.XLOOKUP(ResourceEffects[[#This Row],[Resource Name]],ResourceNames,ResourceIds,"")</f>
        <v>2043</v>
      </c>
      <c r="U136" s="19">
        <f>_xlfn.XLOOKUP(ResourceEffects[[#This Row],[Event Type]],EventTypeNames,EventTypeIds,"")</f>
        <v>1</v>
      </c>
      <c r="V136" s="19">
        <f>IF(ResourceEffects[[#This Row],[Is Local]]="Yes",1,0)</f>
        <v>1</v>
      </c>
      <c r="W136" s="19">
        <f>IF(ResourceEffects[[#This Row],[Is Installed]]="Yes",1,0)</f>
        <v>0</v>
      </c>
      <c r="X136" s="19">
        <f>IF(ResourceEffects[[#This Row],[Status]]="Locked",1,0)</f>
        <v>0</v>
      </c>
      <c r="Y136" s="19">
        <f>IF(ResourceEffects[[#This Row],[event_type]]=1,0,1)</f>
        <v>0</v>
      </c>
      <c r="Z136" s="19">
        <f>IF(ResourceEffects[[#This Row],[Use Abundancies]]="Yes",1,0)</f>
        <v>0</v>
      </c>
      <c r="AA136" s="19">
        <f>ResourceEffects[[#This Row],[∆]]</f>
        <v>2</v>
      </c>
    </row>
    <row r="137" spans="1:27" ht="14.4" customHeight="1" x14ac:dyDescent="0.3">
      <c r="A137" s="23">
        <v>0</v>
      </c>
      <c r="B137" s="18" t="s">
        <v>47</v>
      </c>
      <c r="D137" s="17" t="s">
        <v>395</v>
      </c>
      <c r="E137" s="17">
        <v>1</v>
      </c>
      <c r="F137" s="37" t="s">
        <v>387</v>
      </c>
      <c r="G137" s="18" t="s">
        <v>200</v>
      </c>
      <c r="H137" s="17" t="str">
        <f>"No"</f>
        <v>No</v>
      </c>
      <c r="I137" s="17">
        <f>0</f>
        <v>0</v>
      </c>
      <c r="J137" s="17" t="str">
        <f>"Yes"</f>
        <v>Yes</v>
      </c>
      <c r="K137" s="17" t="str">
        <f>"No"</f>
        <v>No</v>
      </c>
      <c r="L137" s="17">
        <f>INT(ResourceEffects[[#This Row],[Time Factor]]*TimeInterval/60/60/24)</f>
        <v>0</v>
      </c>
      <c r="M137" s="17">
        <f>INT(ResourceEffects[[#This Row],[Time Factor]]*TimeInterval/60/60)-ResourceEffects[[#This Row],[Days]]*24</f>
        <v>0</v>
      </c>
      <c r="N137" s="17">
        <f>INT(ResourceEffects[[#This Row],[Time Factor]]*TimeInterval/60)-ResourceEffects[[#This Row],[Hours]]*60-ResourceEffects[[#This Row],[Days]]*60*24</f>
        <v>0</v>
      </c>
      <c r="O137" s="17">
        <f>ResourceEffects[[#This Row],[Time Factor]]*TimeInterval-ResourceEffects[[#This Row],[Min]]*60-ResourceEffects[[#This Row],[Hours]]*60*60-ResourceEffects[[#This Row],[Days]]*60*60*24</f>
        <v>0</v>
      </c>
      <c r="P137" s="19">
        <f ca="1">INT(RAND()*999999999)</f>
        <v>881226440</v>
      </c>
      <c r="Q137" s="19">
        <f>_xlfn.XLOOKUP(ResourceEffects[[#This Row],[Protocol Name]],ProtocolNamesCol,ProtocolIds,"")</f>
        <v>12051</v>
      </c>
      <c r="R137" s="19">
        <f>ResourceEffects[[#This Row],[Time Factor]]</f>
        <v>0</v>
      </c>
      <c r="S137" s="19">
        <f>ResourceEffects[[#This Row],[Drone ID]]</f>
        <v>0</v>
      </c>
      <c r="T137" s="19">
        <f>_xlfn.XLOOKUP(ResourceEffects[[#This Row],[Resource Name]],ResourceNames,ResourceIds,"")</f>
        <v>2031</v>
      </c>
      <c r="U137" s="19">
        <f>_xlfn.XLOOKUP(ResourceEffects[[#This Row],[Event Type]],EventTypeNames,EventTypeIds,"")</f>
        <v>2</v>
      </c>
      <c r="V137" s="19">
        <f>IF(ResourceEffects[[#This Row],[Is Local]]="Yes",1,0)</f>
        <v>1</v>
      </c>
      <c r="W137" s="19">
        <f>IF(ResourceEffects[[#This Row],[Is Installed]]="Yes",1,0)</f>
        <v>0</v>
      </c>
      <c r="X137" s="19">
        <f>IF(ResourceEffects[[#This Row],[Status]]="Locked",1,0)</f>
        <v>0</v>
      </c>
      <c r="Y137" s="19">
        <f>IF(ResourceEffects[[#This Row],[event_type]]=1,0,1)</f>
        <v>1</v>
      </c>
      <c r="Z137" s="19">
        <f>IF(ResourceEffects[[#This Row],[Use Abundancies]]="Yes",1,0)</f>
        <v>0</v>
      </c>
      <c r="AA137" s="19">
        <f>ResourceEffects[[#This Row],[∆]]</f>
        <v>1</v>
      </c>
    </row>
    <row r="138" spans="1:27" ht="14.4" customHeight="1" x14ac:dyDescent="0.3">
      <c r="A138" s="23">
        <v>0</v>
      </c>
      <c r="B138" s="18" t="s">
        <v>47</v>
      </c>
      <c r="D138" s="17" t="s">
        <v>395</v>
      </c>
      <c r="E138" s="17">
        <v>1</v>
      </c>
      <c r="F138" s="37" t="s">
        <v>387</v>
      </c>
      <c r="G138" s="18" t="s">
        <v>206</v>
      </c>
      <c r="H138" s="17" t="str">
        <f>"No"</f>
        <v>No</v>
      </c>
      <c r="I138" s="17">
        <f>0</f>
        <v>0</v>
      </c>
      <c r="J138" s="17" t="str">
        <f>"Yes"</f>
        <v>Yes</v>
      </c>
      <c r="K138" s="17" t="str">
        <f>"No"</f>
        <v>No</v>
      </c>
      <c r="L138" s="17">
        <f>INT(ResourceEffects[[#This Row],[Time Factor]]*TimeInterval/60/60/24)</f>
        <v>0</v>
      </c>
      <c r="M138" s="17">
        <f>INT(ResourceEffects[[#This Row],[Time Factor]]*TimeInterval/60/60)-ResourceEffects[[#This Row],[Days]]*24</f>
        <v>0</v>
      </c>
      <c r="N138" s="17">
        <f>INT(ResourceEffects[[#This Row],[Time Factor]]*TimeInterval/60)-ResourceEffects[[#This Row],[Hours]]*60-ResourceEffects[[#This Row],[Days]]*60*24</f>
        <v>0</v>
      </c>
      <c r="O138" s="17">
        <f>ResourceEffects[[#This Row],[Time Factor]]*TimeInterval-ResourceEffects[[#This Row],[Min]]*60-ResourceEffects[[#This Row],[Hours]]*60*60-ResourceEffects[[#This Row],[Days]]*60*60*24</f>
        <v>0</v>
      </c>
      <c r="P138" s="19">
        <f ca="1">INT(RAND()*999999999)</f>
        <v>662592463</v>
      </c>
      <c r="Q138" s="19">
        <f>_xlfn.XLOOKUP(ResourceEffects[[#This Row],[Protocol Name]],ProtocolNamesCol,ProtocolIds,"")</f>
        <v>12051</v>
      </c>
      <c r="R138" s="19">
        <f>ResourceEffects[[#This Row],[Time Factor]]</f>
        <v>0</v>
      </c>
      <c r="S138" s="19">
        <f>ResourceEffects[[#This Row],[Drone ID]]</f>
        <v>0</v>
      </c>
      <c r="T138" s="19">
        <f>_xlfn.XLOOKUP(ResourceEffects[[#This Row],[Resource Name]],ResourceNames,ResourceIds,"")</f>
        <v>2041</v>
      </c>
      <c r="U138" s="19">
        <f>_xlfn.XLOOKUP(ResourceEffects[[#This Row],[Event Type]],EventTypeNames,EventTypeIds,"")</f>
        <v>2</v>
      </c>
      <c r="V138" s="19">
        <f>IF(ResourceEffects[[#This Row],[Is Local]]="Yes",1,0)</f>
        <v>1</v>
      </c>
      <c r="W138" s="19">
        <f>IF(ResourceEffects[[#This Row],[Is Installed]]="Yes",1,0)</f>
        <v>0</v>
      </c>
      <c r="X138" s="19">
        <f>IF(ResourceEffects[[#This Row],[Status]]="Locked",1,0)</f>
        <v>0</v>
      </c>
      <c r="Y138" s="19">
        <f>IF(ResourceEffects[[#This Row],[event_type]]=1,0,1)</f>
        <v>1</v>
      </c>
      <c r="Z138" s="19">
        <f>IF(ResourceEffects[[#This Row],[Use Abundancies]]="Yes",1,0)</f>
        <v>0</v>
      </c>
      <c r="AA138" s="19">
        <f>ResourceEffects[[#This Row],[∆]]</f>
        <v>1</v>
      </c>
    </row>
    <row r="139" spans="1:27" ht="14.4" customHeight="1" x14ac:dyDescent="0.3">
      <c r="A139" s="23">
        <v>0</v>
      </c>
      <c r="B139" s="18" t="s">
        <v>47</v>
      </c>
      <c r="D139" s="17" t="s">
        <v>394</v>
      </c>
      <c r="E139" s="17">
        <v>1</v>
      </c>
      <c r="F139" s="37" t="s">
        <v>387</v>
      </c>
      <c r="G139" s="18" t="s">
        <v>209</v>
      </c>
      <c r="H139" s="17" t="str">
        <f>"No"</f>
        <v>No</v>
      </c>
      <c r="I139" s="17">
        <f>0</f>
        <v>0</v>
      </c>
      <c r="J139" s="17" t="str">
        <f>"Yes"</f>
        <v>Yes</v>
      </c>
      <c r="K139" s="17" t="str">
        <f>"No"</f>
        <v>No</v>
      </c>
      <c r="L139" s="17">
        <f>INT(ResourceEffects[[#This Row],[Time Factor]]*TimeInterval/60/60/24)</f>
        <v>0</v>
      </c>
      <c r="M139" s="17">
        <f>INT(ResourceEffects[[#This Row],[Time Factor]]*TimeInterval/60/60)-ResourceEffects[[#This Row],[Days]]*24</f>
        <v>0</v>
      </c>
      <c r="N139" s="17">
        <f>INT(ResourceEffects[[#This Row],[Time Factor]]*TimeInterval/60)-ResourceEffects[[#This Row],[Hours]]*60-ResourceEffects[[#This Row],[Days]]*60*24</f>
        <v>0</v>
      </c>
      <c r="O139" s="17">
        <f>ResourceEffects[[#This Row],[Time Factor]]*TimeInterval-ResourceEffects[[#This Row],[Min]]*60-ResourceEffects[[#This Row],[Hours]]*60*60-ResourceEffects[[#This Row],[Days]]*60*60*24</f>
        <v>0</v>
      </c>
      <c r="P139" s="19">
        <f ca="1">INT(RAND()*999999999)</f>
        <v>96664033</v>
      </c>
      <c r="Q139" s="19">
        <f>_xlfn.XLOOKUP(ResourceEffects[[#This Row],[Protocol Name]],ProtocolNamesCol,ProtocolIds,"")</f>
        <v>12051</v>
      </c>
      <c r="R139" s="19">
        <f>ResourceEffects[[#This Row],[Time Factor]]</f>
        <v>0</v>
      </c>
      <c r="S139" s="19">
        <f>ResourceEffects[[#This Row],[Drone ID]]</f>
        <v>0</v>
      </c>
      <c r="T139" s="19">
        <f>_xlfn.XLOOKUP(ResourceEffects[[#This Row],[Resource Name]],ResourceNames,ResourceIds,"")</f>
        <v>2051</v>
      </c>
      <c r="U139" s="19">
        <f>_xlfn.XLOOKUP(ResourceEffects[[#This Row],[Event Type]],EventTypeNames,EventTypeIds,"")</f>
        <v>1</v>
      </c>
      <c r="V139" s="19">
        <f>IF(ResourceEffects[[#This Row],[Is Local]]="Yes",1,0)</f>
        <v>1</v>
      </c>
      <c r="W139" s="19">
        <f>IF(ResourceEffects[[#This Row],[Is Installed]]="Yes",1,0)</f>
        <v>0</v>
      </c>
      <c r="X139" s="19">
        <f>IF(ResourceEffects[[#This Row],[Status]]="Locked",1,0)</f>
        <v>0</v>
      </c>
      <c r="Y139" s="19">
        <f>IF(ResourceEffects[[#This Row],[event_type]]=1,0,1)</f>
        <v>0</v>
      </c>
      <c r="Z139" s="19">
        <f>IF(ResourceEffects[[#This Row],[Use Abundancies]]="Yes",1,0)</f>
        <v>0</v>
      </c>
      <c r="AA139" s="19">
        <f>ResourceEffects[[#This Row],[∆]]</f>
        <v>1</v>
      </c>
    </row>
    <row r="140" spans="1:27" ht="14.4" customHeight="1" x14ac:dyDescent="0.3">
      <c r="A140" s="23">
        <v>0</v>
      </c>
      <c r="B140" s="18" t="s">
        <v>49</v>
      </c>
      <c r="D140" s="17" t="s">
        <v>395</v>
      </c>
      <c r="E140" s="17">
        <v>1</v>
      </c>
      <c r="F140" s="37" t="s">
        <v>387</v>
      </c>
      <c r="G140" s="18" t="s">
        <v>200</v>
      </c>
      <c r="H140" s="17" t="str">
        <f>"No"</f>
        <v>No</v>
      </c>
      <c r="I140" s="17">
        <f>0</f>
        <v>0</v>
      </c>
      <c r="J140" s="17" t="str">
        <f>"Yes"</f>
        <v>Yes</v>
      </c>
      <c r="K140" s="17" t="str">
        <f>"No"</f>
        <v>No</v>
      </c>
      <c r="L140" s="17">
        <f>INT(ResourceEffects[[#This Row],[Time Factor]]*TimeInterval/60/60/24)</f>
        <v>0</v>
      </c>
      <c r="M140" s="17">
        <f>INT(ResourceEffects[[#This Row],[Time Factor]]*TimeInterval/60/60)-ResourceEffects[[#This Row],[Days]]*24</f>
        <v>0</v>
      </c>
      <c r="N140" s="17">
        <f>INT(ResourceEffects[[#This Row],[Time Factor]]*TimeInterval/60)-ResourceEffects[[#This Row],[Hours]]*60-ResourceEffects[[#This Row],[Days]]*60*24</f>
        <v>0</v>
      </c>
      <c r="O140" s="17">
        <f>ResourceEffects[[#This Row],[Time Factor]]*TimeInterval-ResourceEffects[[#This Row],[Min]]*60-ResourceEffects[[#This Row],[Hours]]*60*60-ResourceEffects[[#This Row],[Days]]*60*60*24</f>
        <v>0</v>
      </c>
      <c r="P140" s="19">
        <f ca="1">INT(RAND()*999999999)</f>
        <v>620282332</v>
      </c>
      <c r="Q140" s="19">
        <f>_xlfn.XLOOKUP(ResourceEffects[[#This Row],[Protocol Name]],ProtocolNamesCol,ProtocolIds,"")</f>
        <v>12052</v>
      </c>
      <c r="R140" s="19">
        <f>ResourceEffects[[#This Row],[Time Factor]]</f>
        <v>0</v>
      </c>
      <c r="S140" s="19">
        <f>ResourceEffects[[#This Row],[Drone ID]]</f>
        <v>0</v>
      </c>
      <c r="T140" s="19">
        <f>_xlfn.XLOOKUP(ResourceEffects[[#This Row],[Resource Name]],ResourceNames,ResourceIds,"")</f>
        <v>2031</v>
      </c>
      <c r="U140" s="19">
        <f>_xlfn.XLOOKUP(ResourceEffects[[#This Row],[Event Type]],EventTypeNames,EventTypeIds,"")</f>
        <v>2</v>
      </c>
      <c r="V140" s="19">
        <f>IF(ResourceEffects[[#This Row],[Is Local]]="Yes",1,0)</f>
        <v>1</v>
      </c>
      <c r="W140" s="19">
        <f>IF(ResourceEffects[[#This Row],[Is Installed]]="Yes",1,0)</f>
        <v>0</v>
      </c>
      <c r="X140" s="19">
        <f>IF(ResourceEffects[[#This Row],[Status]]="Locked",1,0)</f>
        <v>0</v>
      </c>
      <c r="Y140" s="19">
        <f>IF(ResourceEffects[[#This Row],[event_type]]=1,0,1)</f>
        <v>1</v>
      </c>
      <c r="Z140" s="19">
        <f>IF(ResourceEffects[[#This Row],[Use Abundancies]]="Yes",1,0)</f>
        <v>0</v>
      </c>
      <c r="AA140" s="19">
        <f>ResourceEffects[[#This Row],[∆]]</f>
        <v>1</v>
      </c>
    </row>
    <row r="141" spans="1:27" ht="14.4" customHeight="1" x14ac:dyDescent="0.3">
      <c r="A141" s="23">
        <v>0</v>
      </c>
      <c r="B141" s="18" t="s">
        <v>49</v>
      </c>
      <c r="D141" s="17" t="s">
        <v>395</v>
      </c>
      <c r="E141" s="17">
        <v>1</v>
      </c>
      <c r="F141" s="37" t="s">
        <v>387</v>
      </c>
      <c r="G141" s="18" t="s">
        <v>206</v>
      </c>
      <c r="H141" s="17" t="str">
        <f>"No"</f>
        <v>No</v>
      </c>
      <c r="I141" s="17">
        <f>0</f>
        <v>0</v>
      </c>
      <c r="J141" s="17" t="str">
        <f>"Yes"</f>
        <v>Yes</v>
      </c>
      <c r="K141" s="17" t="str">
        <f>"No"</f>
        <v>No</v>
      </c>
      <c r="L141" s="17">
        <f>INT(ResourceEffects[[#This Row],[Time Factor]]*TimeInterval/60/60/24)</f>
        <v>0</v>
      </c>
      <c r="M141" s="17">
        <f>INT(ResourceEffects[[#This Row],[Time Factor]]*TimeInterval/60/60)-ResourceEffects[[#This Row],[Days]]*24</f>
        <v>0</v>
      </c>
      <c r="N141" s="17">
        <f>INT(ResourceEffects[[#This Row],[Time Factor]]*TimeInterval/60)-ResourceEffects[[#This Row],[Hours]]*60-ResourceEffects[[#This Row],[Days]]*60*24</f>
        <v>0</v>
      </c>
      <c r="O141" s="17">
        <f>ResourceEffects[[#This Row],[Time Factor]]*TimeInterval-ResourceEffects[[#This Row],[Min]]*60-ResourceEffects[[#This Row],[Hours]]*60*60-ResourceEffects[[#This Row],[Days]]*60*60*24</f>
        <v>0</v>
      </c>
      <c r="P141" s="19">
        <f ca="1">INT(RAND()*999999999)</f>
        <v>964611982</v>
      </c>
      <c r="Q141" s="19">
        <f>_xlfn.XLOOKUP(ResourceEffects[[#This Row],[Protocol Name]],ProtocolNamesCol,ProtocolIds,"")</f>
        <v>12052</v>
      </c>
      <c r="R141" s="19">
        <f>ResourceEffects[[#This Row],[Time Factor]]</f>
        <v>0</v>
      </c>
      <c r="S141" s="19">
        <f>ResourceEffects[[#This Row],[Drone ID]]</f>
        <v>0</v>
      </c>
      <c r="T141" s="19">
        <f>_xlfn.XLOOKUP(ResourceEffects[[#This Row],[Resource Name]],ResourceNames,ResourceIds,"")</f>
        <v>2041</v>
      </c>
      <c r="U141" s="19">
        <f>_xlfn.XLOOKUP(ResourceEffects[[#This Row],[Event Type]],EventTypeNames,EventTypeIds,"")</f>
        <v>2</v>
      </c>
      <c r="V141" s="19">
        <f>IF(ResourceEffects[[#This Row],[Is Local]]="Yes",1,0)</f>
        <v>1</v>
      </c>
      <c r="W141" s="19">
        <f>IF(ResourceEffects[[#This Row],[Is Installed]]="Yes",1,0)</f>
        <v>0</v>
      </c>
      <c r="X141" s="19">
        <f>IF(ResourceEffects[[#This Row],[Status]]="Locked",1,0)</f>
        <v>0</v>
      </c>
      <c r="Y141" s="19">
        <f>IF(ResourceEffects[[#This Row],[event_type]]=1,0,1)</f>
        <v>1</v>
      </c>
      <c r="Z141" s="19">
        <f>IF(ResourceEffects[[#This Row],[Use Abundancies]]="Yes",1,0)</f>
        <v>0</v>
      </c>
      <c r="AA141" s="19">
        <f>ResourceEffects[[#This Row],[∆]]</f>
        <v>1</v>
      </c>
    </row>
    <row r="142" spans="1:27" ht="14.4" customHeight="1" x14ac:dyDescent="0.3">
      <c r="A142" s="23">
        <v>0</v>
      </c>
      <c r="B142" s="18" t="s">
        <v>49</v>
      </c>
      <c r="D142" s="17" t="s">
        <v>395</v>
      </c>
      <c r="E142" s="17">
        <v>1</v>
      </c>
      <c r="F142" s="37" t="s">
        <v>387</v>
      </c>
      <c r="G142" s="18" t="s">
        <v>207</v>
      </c>
      <c r="H142" s="17" t="str">
        <f>"No"</f>
        <v>No</v>
      </c>
      <c r="I142" s="17">
        <f>0</f>
        <v>0</v>
      </c>
      <c r="J142" s="17" t="str">
        <f>"Yes"</f>
        <v>Yes</v>
      </c>
      <c r="K142" s="17" t="str">
        <f>"No"</f>
        <v>No</v>
      </c>
      <c r="L142" s="17">
        <f>INT(ResourceEffects[[#This Row],[Time Factor]]*TimeInterval/60/60/24)</f>
        <v>0</v>
      </c>
      <c r="M142" s="17">
        <f>INT(ResourceEffects[[#This Row],[Time Factor]]*TimeInterval/60/60)-ResourceEffects[[#This Row],[Days]]*24</f>
        <v>0</v>
      </c>
      <c r="N142" s="17">
        <f>INT(ResourceEffects[[#This Row],[Time Factor]]*TimeInterval/60)-ResourceEffects[[#This Row],[Hours]]*60-ResourceEffects[[#This Row],[Days]]*60*24</f>
        <v>0</v>
      </c>
      <c r="O142" s="17">
        <f>ResourceEffects[[#This Row],[Time Factor]]*TimeInterval-ResourceEffects[[#This Row],[Min]]*60-ResourceEffects[[#This Row],[Hours]]*60*60-ResourceEffects[[#This Row],[Days]]*60*60*24</f>
        <v>0</v>
      </c>
      <c r="P142" s="19">
        <f ca="1">INT(RAND()*999999999)</f>
        <v>970503115</v>
      </c>
      <c r="Q142" s="19">
        <f>_xlfn.XLOOKUP(ResourceEffects[[#This Row],[Protocol Name]],ProtocolNamesCol,ProtocolIds,"")</f>
        <v>12052</v>
      </c>
      <c r="R142" s="19">
        <f>ResourceEffects[[#This Row],[Time Factor]]</f>
        <v>0</v>
      </c>
      <c r="S142" s="19">
        <f>ResourceEffects[[#This Row],[Drone ID]]</f>
        <v>0</v>
      </c>
      <c r="T142" s="19">
        <f>_xlfn.XLOOKUP(ResourceEffects[[#This Row],[Resource Name]],ResourceNames,ResourceIds,"")</f>
        <v>2042</v>
      </c>
      <c r="U142" s="19">
        <f>_xlfn.XLOOKUP(ResourceEffects[[#This Row],[Event Type]],EventTypeNames,EventTypeIds,"")</f>
        <v>2</v>
      </c>
      <c r="V142" s="19">
        <f>IF(ResourceEffects[[#This Row],[Is Local]]="Yes",1,0)</f>
        <v>1</v>
      </c>
      <c r="W142" s="19">
        <f>IF(ResourceEffects[[#This Row],[Is Installed]]="Yes",1,0)</f>
        <v>0</v>
      </c>
      <c r="X142" s="19">
        <f>IF(ResourceEffects[[#This Row],[Status]]="Locked",1,0)</f>
        <v>0</v>
      </c>
      <c r="Y142" s="19">
        <f>IF(ResourceEffects[[#This Row],[event_type]]=1,0,1)</f>
        <v>1</v>
      </c>
      <c r="Z142" s="19">
        <f>IF(ResourceEffects[[#This Row],[Use Abundancies]]="Yes",1,0)</f>
        <v>0</v>
      </c>
      <c r="AA142" s="19">
        <f>ResourceEffects[[#This Row],[∆]]</f>
        <v>1</v>
      </c>
    </row>
    <row r="143" spans="1:27" ht="14.4" customHeight="1" x14ac:dyDescent="0.3">
      <c r="A143" s="23">
        <v>0</v>
      </c>
      <c r="B143" s="18" t="s">
        <v>49</v>
      </c>
      <c r="D143" s="17" t="s">
        <v>394</v>
      </c>
      <c r="E143" s="17">
        <v>2</v>
      </c>
      <c r="F143" s="37" t="s">
        <v>387</v>
      </c>
      <c r="G143" s="18" t="s">
        <v>211</v>
      </c>
      <c r="H143" s="17" t="str">
        <f>"No"</f>
        <v>No</v>
      </c>
      <c r="I143" s="17">
        <f>0</f>
        <v>0</v>
      </c>
      <c r="J143" s="17" t="str">
        <f>"Yes"</f>
        <v>Yes</v>
      </c>
      <c r="K143" s="17" t="str">
        <f>"No"</f>
        <v>No</v>
      </c>
      <c r="L143" s="17">
        <f>INT(ResourceEffects[[#This Row],[Time Factor]]*TimeInterval/60/60/24)</f>
        <v>0</v>
      </c>
      <c r="M143" s="17">
        <f>INT(ResourceEffects[[#This Row],[Time Factor]]*TimeInterval/60/60)-ResourceEffects[[#This Row],[Days]]*24</f>
        <v>0</v>
      </c>
      <c r="N143" s="17">
        <f>INT(ResourceEffects[[#This Row],[Time Factor]]*TimeInterval/60)-ResourceEffects[[#This Row],[Hours]]*60-ResourceEffects[[#This Row],[Days]]*60*24</f>
        <v>0</v>
      </c>
      <c r="O143" s="17">
        <f>ResourceEffects[[#This Row],[Time Factor]]*TimeInterval-ResourceEffects[[#This Row],[Min]]*60-ResourceEffects[[#This Row],[Hours]]*60*60-ResourceEffects[[#This Row],[Days]]*60*60*24</f>
        <v>0</v>
      </c>
      <c r="P143" s="19">
        <f ca="1">INT(RAND()*999999999)</f>
        <v>620936361</v>
      </c>
      <c r="Q143" s="19">
        <f>_xlfn.XLOOKUP(ResourceEffects[[#This Row],[Protocol Name]],ProtocolNamesCol,ProtocolIds,"")</f>
        <v>12052</v>
      </c>
      <c r="R143" s="19">
        <f>ResourceEffects[[#This Row],[Time Factor]]</f>
        <v>0</v>
      </c>
      <c r="S143" s="19">
        <f>ResourceEffects[[#This Row],[Drone ID]]</f>
        <v>0</v>
      </c>
      <c r="T143" s="19">
        <f>_xlfn.XLOOKUP(ResourceEffects[[#This Row],[Resource Name]],ResourceNames,ResourceIds,"")</f>
        <v>2052</v>
      </c>
      <c r="U143" s="19">
        <f>_xlfn.XLOOKUP(ResourceEffects[[#This Row],[Event Type]],EventTypeNames,EventTypeIds,"")</f>
        <v>1</v>
      </c>
      <c r="V143" s="19">
        <f>IF(ResourceEffects[[#This Row],[Is Local]]="Yes",1,0)</f>
        <v>1</v>
      </c>
      <c r="W143" s="19">
        <f>IF(ResourceEffects[[#This Row],[Is Installed]]="Yes",1,0)</f>
        <v>0</v>
      </c>
      <c r="X143" s="19">
        <f>IF(ResourceEffects[[#This Row],[Status]]="Locked",1,0)</f>
        <v>0</v>
      </c>
      <c r="Y143" s="19">
        <f>IF(ResourceEffects[[#This Row],[event_type]]=1,0,1)</f>
        <v>0</v>
      </c>
      <c r="Z143" s="19">
        <f>IF(ResourceEffects[[#This Row],[Use Abundancies]]="Yes",1,0)</f>
        <v>0</v>
      </c>
      <c r="AA143" s="19">
        <f>ResourceEffects[[#This Row],[∆]]</f>
        <v>2</v>
      </c>
    </row>
    <row r="144" spans="1:27" ht="14.4" customHeight="1" x14ac:dyDescent="0.3">
      <c r="A144" s="23">
        <v>0</v>
      </c>
      <c r="B144" s="18" t="s">
        <v>51</v>
      </c>
      <c r="D144" s="17" t="s">
        <v>395</v>
      </c>
      <c r="E144" s="17">
        <v>1</v>
      </c>
      <c r="F144" s="37" t="s">
        <v>387</v>
      </c>
      <c r="G144" s="18" t="s">
        <v>200</v>
      </c>
      <c r="H144" s="17" t="str">
        <f>"No"</f>
        <v>No</v>
      </c>
      <c r="I144" s="17">
        <f>0</f>
        <v>0</v>
      </c>
      <c r="J144" s="17" t="str">
        <f>"Yes"</f>
        <v>Yes</v>
      </c>
      <c r="K144" s="17" t="str">
        <f>"No"</f>
        <v>No</v>
      </c>
      <c r="L144" s="17">
        <f>INT(ResourceEffects[[#This Row],[Time Factor]]*TimeInterval/60/60/24)</f>
        <v>0</v>
      </c>
      <c r="M144" s="17">
        <f>INT(ResourceEffects[[#This Row],[Time Factor]]*TimeInterval/60/60)-ResourceEffects[[#This Row],[Days]]*24</f>
        <v>0</v>
      </c>
      <c r="N144" s="17">
        <f>INT(ResourceEffects[[#This Row],[Time Factor]]*TimeInterval/60)-ResourceEffects[[#This Row],[Hours]]*60-ResourceEffects[[#This Row],[Days]]*60*24</f>
        <v>0</v>
      </c>
      <c r="O144" s="17">
        <f>ResourceEffects[[#This Row],[Time Factor]]*TimeInterval-ResourceEffects[[#This Row],[Min]]*60-ResourceEffects[[#This Row],[Hours]]*60*60-ResourceEffects[[#This Row],[Days]]*60*60*24</f>
        <v>0</v>
      </c>
      <c r="P144" s="19">
        <f ca="1">INT(RAND()*999999999)</f>
        <v>629853155</v>
      </c>
      <c r="Q144" s="19">
        <f>_xlfn.XLOOKUP(ResourceEffects[[#This Row],[Protocol Name]],ProtocolNamesCol,ProtocolIds,"")</f>
        <v>12053</v>
      </c>
      <c r="R144" s="19">
        <f>ResourceEffects[[#This Row],[Time Factor]]</f>
        <v>0</v>
      </c>
      <c r="S144" s="19">
        <f>ResourceEffects[[#This Row],[Drone ID]]</f>
        <v>0</v>
      </c>
      <c r="T144" s="19">
        <f>_xlfn.XLOOKUP(ResourceEffects[[#This Row],[Resource Name]],ResourceNames,ResourceIds,"")</f>
        <v>2031</v>
      </c>
      <c r="U144" s="19">
        <f>_xlfn.XLOOKUP(ResourceEffects[[#This Row],[Event Type]],EventTypeNames,EventTypeIds,"")</f>
        <v>2</v>
      </c>
      <c r="V144" s="19">
        <f>IF(ResourceEffects[[#This Row],[Is Local]]="Yes",1,0)</f>
        <v>1</v>
      </c>
      <c r="W144" s="19">
        <f>IF(ResourceEffects[[#This Row],[Is Installed]]="Yes",1,0)</f>
        <v>0</v>
      </c>
      <c r="X144" s="19">
        <f>IF(ResourceEffects[[#This Row],[Status]]="Locked",1,0)</f>
        <v>0</v>
      </c>
      <c r="Y144" s="19">
        <f>IF(ResourceEffects[[#This Row],[event_type]]=1,0,1)</f>
        <v>1</v>
      </c>
      <c r="Z144" s="19">
        <f>IF(ResourceEffects[[#This Row],[Use Abundancies]]="Yes",1,0)</f>
        <v>0</v>
      </c>
      <c r="AA144" s="19">
        <f>ResourceEffects[[#This Row],[∆]]</f>
        <v>1</v>
      </c>
    </row>
    <row r="145" spans="1:27" ht="14.4" customHeight="1" x14ac:dyDescent="0.3">
      <c r="A145" s="23">
        <v>0</v>
      </c>
      <c r="B145" s="18" t="s">
        <v>51</v>
      </c>
      <c r="D145" s="17" t="s">
        <v>395</v>
      </c>
      <c r="E145" s="17">
        <v>1</v>
      </c>
      <c r="F145" s="37" t="s">
        <v>387</v>
      </c>
      <c r="G145" s="18" t="s">
        <v>207</v>
      </c>
      <c r="H145" s="17" t="str">
        <f>"No"</f>
        <v>No</v>
      </c>
      <c r="I145" s="17">
        <f>0</f>
        <v>0</v>
      </c>
      <c r="J145" s="17" t="str">
        <f>"Yes"</f>
        <v>Yes</v>
      </c>
      <c r="K145" s="17" t="str">
        <f>"No"</f>
        <v>No</v>
      </c>
      <c r="L145" s="17">
        <f>INT(ResourceEffects[[#This Row],[Time Factor]]*TimeInterval/60/60/24)</f>
        <v>0</v>
      </c>
      <c r="M145" s="17">
        <f>INT(ResourceEffects[[#This Row],[Time Factor]]*TimeInterval/60/60)-ResourceEffects[[#This Row],[Days]]*24</f>
        <v>0</v>
      </c>
      <c r="N145" s="17">
        <f>INT(ResourceEffects[[#This Row],[Time Factor]]*TimeInterval/60)-ResourceEffects[[#This Row],[Hours]]*60-ResourceEffects[[#This Row],[Days]]*60*24</f>
        <v>0</v>
      </c>
      <c r="O145" s="17">
        <f>ResourceEffects[[#This Row],[Time Factor]]*TimeInterval-ResourceEffects[[#This Row],[Min]]*60-ResourceEffects[[#This Row],[Hours]]*60*60-ResourceEffects[[#This Row],[Days]]*60*60*24</f>
        <v>0</v>
      </c>
      <c r="P145" s="19">
        <f ca="1">INT(RAND()*999999999)</f>
        <v>626299564</v>
      </c>
      <c r="Q145" s="19">
        <f>_xlfn.XLOOKUP(ResourceEffects[[#This Row],[Protocol Name]],ProtocolNamesCol,ProtocolIds,"")</f>
        <v>12053</v>
      </c>
      <c r="R145" s="19">
        <f>ResourceEffects[[#This Row],[Time Factor]]</f>
        <v>0</v>
      </c>
      <c r="S145" s="19">
        <f>ResourceEffects[[#This Row],[Drone ID]]</f>
        <v>0</v>
      </c>
      <c r="T145" s="19">
        <f>_xlfn.XLOOKUP(ResourceEffects[[#This Row],[Resource Name]],ResourceNames,ResourceIds,"")</f>
        <v>2042</v>
      </c>
      <c r="U145" s="19">
        <f>_xlfn.XLOOKUP(ResourceEffects[[#This Row],[Event Type]],EventTypeNames,EventTypeIds,"")</f>
        <v>2</v>
      </c>
      <c r="V145" s="19">
        <f>IF(ResourceEffects[[#This Row],[Is Local]]="Yes",1,0)</f>
        <v>1</v>
      </c>
      <c r="W145" s="19">
        <f>IF(ResourceEffects[[#This Row],[Is Installed]]="Yes",1,0)</f>
        <v>0</v>
      </c>
      <c r="X145" s="19">
        <f>IF(ResourceEffects[[#This Row],[Status]]="Locked",1,0)</f>
        <v>0</v>
      </c>
      <c r="Y145" s="19">
        <f>IF(ResourceEffects[[#This Row],[event_type]]=1,0,1)</f>
        <v>1</v>
      </c>
      <c r="Z145" s="19">
        <f>IF(ResourceEffects[[#This Row],[Use Abundancies]]="Yes",1,0)</f>
        <v>0</v>
      </c>
      <c r="AA145" s="19">
        <f>ResourceEffects[[#This Row],[∆]]</f>
        <v>1</v>
      </c>
    </row>
    <row r="146" spans="1:27" ht="14.4" customHeight="1" x14ac:dyDescent="0.3">
      <c r="A146" s="23">
        <v>0</v>
      </c>
      <c r="B146" s="18" t="s">
        <v>51</v>
      </c>
      <c r="D146" s="17" t="s">
        <v>395</v>
      </c>
      <c r="E146" s="17">
        <v>1</v>
      </c>
      <c r="F146" s="37" t="s">
        <v>387</v>
      </c>
      <c r="G146" s="18" t="s">
        <v>208</v>
      </c>
      <c r="H146" s="17" t="str">
        <f>"No"</f>
        <v>No</v>
      </c>
      <c r="I146" s="17">
        <f>0</f>
        <v>0</v>
      </c>
      <c r="J146" s="17" t="str">
        <f>"Yes"</f>
        <v>Yes</v>
      </c>
      <c r="K146" s="17" t="str">
        <f>"No"</f>
        <v>No</v>
      </c>
      <c r="L146" s="17">
        <f>INT(ResourceEffects[[#This Row],[Time Factor]]*TimeInterval/60/60/24)</f>
        <v>0</v>
      </c>
      <c r="M146" s="17">
        <f>INT(ResourceEffects[[#This Row],[Time Factor]]*TimeInterval/60/60)-ResourceEffects[[#This Row],[Days]]*24</f>
        <v>0</v>
      </c>
      <c r="N146" s="17">
        <f>INT(ResourceEffects[[#This Row],[Time Factor]]*TimeInterval/60)-ResourceEffects[[#This Row],[Hours]]*60-ResourceEffects[[#This Row],[Days]]*60*24</f>
        <v>0</v>
      </c>
      <c r="O146" s="17">
        <f>ResourceEffects[[#This Row],[Time Factor]]*TimeInterval-ResourceEffects[[#This Row],[Min]]*60-ResourceEffects[[#This Row],[Hours]]*60*60-ResourceEffects[[#This Row],[Days]]*60*60*24</f>
        <v>0</v>
      </c>
      <c r="P146" s="19">
        <f ca="1">INT(RAND()*999999999)</f>
        <v>904520649</v>
      </c>
      <c r="Q146" s="19">
        <f>_xlfn.XLOOKUP(ResourceEffects[[#This Row],[Protocol Name]],ProtocolNamesCol,ProtocolIds,"")</f>
        <v>12053</v>
      </c>
      <c r="R146" s="19">
        <f>ResourceEffects[[#This Row],[Time Factor]]</f>
        <v>0</v>
      </c>
      <c r="S146" s="19">
        <f>ResourceEffects[[#This Row],[Drone ID]]</f>
        <v>0</v>
      </c>
      <c r="T146" s="19">
        <f>_xlfn.XLOOKUP(ResourceEffects[[#This Row],[Resource Name]],ResourceNames,ResourceIds,"")</f>
        <v>2043</v>
      </c>
      <c r="U146" s="19">
        <f>_xlfn.XLOOKUP(ResourceEffects[[#This Row],[Event Type]],EventTypeNames,EventTypeIds,"")</f>
        <v>2</v>
      </c>
      <c r="V146" s="19">
        <f>IF(ResourceEffects[[#This Row],[Is Local]]="Yes",1,0)</f>
        <v>1</v>
      </c>
      <c r="W146" s="19">
        <f>IF(ResourceEffects[[#This Row],[Is Installed]]="Yes",1,0)</f>
        <v>0</v>
      </c>
      <c r="X146" s="19">
        <f>IF(ResourceEffects[[#This Row],[Status]]="Locked",1,0)</f>
        <v>0</v>
      </c>
      <c r="Y146" s="19">
        <f>IF(ResourceEffects[[#This Row],[event_type]]=1,0,1)</f>
        <v>1</v>
      </c>
      <c r="Z146" s="19">
        <f>IF(ResourceEffects[[#This Row],[Use Abundancies]]="Yes",1,0)</f>
        <v>0</v>
      </c>
      <c r="AA146" s="19">
        <f>ResourceEffects[[#This Row],[∆]]</f>
        <v>1</v>
      </c>
    </row>
    <row r="147" spans="1:27" ht="14.4" customHeight="1" x14ac:dyDescent="0.3">
      <c r="A147" s="23">
        <v>0</v>
      </c>
      <c r="B147" s="18" t="s">
        <v>51</v>
      </c>
      <c r="D147" s="17" t="s">
        <v>394</v>
      </c>
      <c r="E147" s="17">
        <v>2</v>
      </c>
      <c r="F147" s="37" t="s">
        <v>387</v>
      </c>
      <c r="G147" s="18" t="s">
        <v>213</v>
      </c>
      <c r="H147" s="17" t="str">
        <f>"No"</f>
        <v>No</v>
      </c>
      <c r="I147" s="17">
        <f>0</f>
        <v>0</v>
      </c>
      <c r="J147" s="17" t="str">
        <f>"Yes"</f>
        <v>Yes</v>
      </c>
      <c r="K147" s="17" t="str">
        <f>"No"</f>
        <v>No</v>
      </c>
      <c r="L147" s="17">
        <f>INT(ResourceEffects[[#This Row],[Time Factor]]*TimeInterval/60/60/24)</f>
        <v>0</v>
      </c>
      <c r="M147" s="17">
        <f>INT(ResourceEffects[[#This Row],[Time Factor]]*TimeInterval/60/60)-ResourceEffects[[#This Row],[Days]]*24</f>
        <v>0</v>
      </c>
      <c r="N147" s="17">
        <f>INT(ResourceEffects[[#This Row],[Time Factor]]*TimeInterval/60)-ResourceEffects[[#This Row],[Hours]]*60-ResourceEffects[[#This Row],[Days]]*60*24</f>
        <v>0</v>
      </c>
      <c r="O147" s="17">
        <f>ResourceEffects[[#This Row],[Time Factor]]*TimeInterval-ResourceEffects[[#This Row],[Min]]*60-ResourceEffects[[#This Row],[Hours]]*60*60-ResourceEffects[[#This Row],[Days]]*60*60*24</f>
        <v>0</v>
      </c>
      <c r="P147" s="19">
        <f ca="1">INT(RAND()*999999999)</f>
        <v>80411796</v>
      </c>
      <c r="Q147" s="19">
        <f>_xlfn.XLOOKUP(ResourceEffects[[#This Row],[Protocol Name]],ProtocolNamesCol,ProtocolIds,"")</f>
        <v>12053</v>
      </c>
      <c r="R147" s="19">
        <f>ResourceEffects[[#This Row],[Time Factor]]</f>
        <v>0</v>
      </c>
      <c r="S147" s="19">
        <f>ResourceEffects[[#This Row],[Drone ID]]</f>
        <v>0</v>
      </c>
      <c r="T147" s="19">
        <f>_xlfn.XLOOKUP(ResourceEffects[[#This Row],[Resource Name]],ResourceNames,ResourceIds,"")</f>
        <v>2053</v>
      </c>
      <c r="U147" s="19">
        <f>_xlfn.XLOOKUP(ResourceEffects[[#This Row],[Event Type]],EventTypeNames,EventTypeIds,"")</f>
        <v>1</v>
      </c>
      <c r="V147" s="19">
        <f>IF(ResourceEffects[[#This Row],[Is Local]]="Yes",1,0)</f>
        <v>1</v>
      </c>
      <c r="W147" s="19">
        <f>IF(ResourceEffects[[#This Row],[Is Installed]]="Yes",1,0)</f>
        <v>0</v>
      </c>
      <c r="X147" s="19">
        <f>IF(ResourceEffects[[#This Row],[Status]]="Locked",1,0)</f>
        <v>0</v>
      </c>
      <c r="Y147" s="19">
        <f>IF(ResourceEffects[[#This Row],[event_type]]=1,0,1)</f>
        <v>0</v>
      </c>
      <c r="Z147" s="19">
        <f>IF(ResourceEffects[[#This Row],[Use Abundancies]]="Yes",1,0)</f>
        <v>0</v>
      </c>
      <c r="AA147" s="19">
        <f>ResourceEffects[[#This Row],[∆]]</f>
        <v>2</v>
      </c>
    </row>
    <row r="148" spans="1:27" ht="14.4" customHeight="1" x14ac:dyDescent="0.3">
      <c r="A148" s="23">
        <v>0</v>
      </c>
      <c r="B148" s="18" t="s">
        <v>53</v>
      </c>
      <c r="D148" s="17" t="s">
        <v>395</v>
      </c>
      <c r="E148" s="17">
        <v>2</v>
      </c>
      <c r="F148" s="37" t="s">
        <v>387</v>
      </c>
      <c r="G148" s="18" t="s">
        <v>194</v>
      </c>
      <c r="H148" s="17" t="str">
        <f>"No"</f>
        <v>No</v>
      </c>
      <c r="I148" s="17">
        <f>0</f>
        <v>0</v>
      </c>
      <c r="J148" s="17" t="str">
        <f>"Yes"</f>
        <v>Yes</v>
      </c>
      <c r="K148" s="17" t="str">
        <f>"No"</f>
        <v>No</v>
      </c>
      <c r="L148" s="17">
        <f>INT(ResourceEffects[[#This Row],[Time Factor]]*TimeInterval/60/60/24)</f>
        <v>0</v>
      </c>
      <c r="M148" s="17">
        <f>INT(ResourceEffects[[#This Row],[Time Factor]]*TimeInterval/60/60)-ResourceEffects[[#This Row],[Days]]*24</f>
        <v>0</v>
      </c>
      <c r="N148" s="17">
        <f>INT(ResourceEffects[[#This Row],[Time Factor]]*TimeInterval/60)-ResourceEffects[[#This Row],[Hours]]*60-ResourceEffects[[#This Row],[Days]]*60*24</f>
        <v>0</v>
      </c>
      <c r="O148" s="17">
        <f>ResourceEffects[[#This Row],[Time Factor]]*TimeInterval-ResourceEffects[[#This Row],[Min]]*60-ResourceEffects[[#This Row],[Hours]]*60*60-ResourceEffects[[#This Row],[Days]]*60*60*24</f>
        <v>0</v>
      </c>
      <c r="P148" s="19">
        <f ca="1">INT(RAND()*999999999)</f>
        <v>190311582</v>
      </c>
      <c r="Q148" s="19">
        <f>_xlfn.XLOOKUP(ResourceEffects[[#This Row],[Protocol Name]],ProtocolNamesCol,ProtocolIds,"")</f>
        <v>13001</v>
      </c>
      <c r="R148" s="19">
        <f>ResourceEffects[[#This Row],[Time Factor]]</f>
        <v>0</v>
      </c>
      <c r="S148" s="19">
        <f>ResourceEffects[[#This Row],[Drone ID]]</f>
        <v>0</v>
      </c>
      <c r="T148" s="19">
        <f>_xlfn.XLOOKUP(ResourceEffects[[#This Row],[Resource Name]],ResourceNames,ResourceIds,"")</f>
        <v>2021</v>
      </c>
      <c r="U148" s="19">
        <f>_xlfn.XLOOKUP(ResourceEffects[[#This Row],[Event Type]],EventTypeNames,EventTypeIds,"")</f>
        <v>2</v>
      </c>
      <c r="V148" s="19">
        <f>IF(ResourceEffects[[#This Row],[Is Local]]="Yes",1,0)</f>
        <v>1</v>
      </c>
      <c r="W148" s="19">
        <f>IF(ResourceEffects[[#This Row],[Is Installed]]="Yes",1,0)</f>
        <v>0</v>
      </c>
      <c r="X148" s="19">
        <f>IF(ResourceEffects[[#This Row],[Status]]="Locked",1,0)</f>
        <v>0</v>
      </c>
      <c r="Y148" s="19">
        <f>IF(ResourceEffects[[#This Row],[event_type]]=1,0,1)</f>
        <v>1</v>
      </c>
      <c r="Z148" s="19">
        <f>IF(ResourceEffects[[#This Row],[Use Abundancies]]="Yes",1,0)</f>
        <v>0</v>
      </c>
      <c r="AA148" s="19">
        <f>ResourceEffects[[#This Row],[∆]]</f>
        <v>2</v>
      </c>
    </row>
    <row r="149" spans="1:27" ht="14.4" customHeight="1" x14ac:dyDescent="0.3">
      <c r="A149" s="23">
        <v>0</v>
      </c>
      <c r="B149" s="18" t="s">
        <v>53</v>
      </c>
      <c r="D149" s="17" t="s">
        <v>394</v>
      </c>
      <c r="E149" s="17">
        <v>1</v>
      </c>
      <c r="F149" s="37" t="s">
        <v>387</v>
      </c>
      <c r="G149" s="18" t="s">
        <v>215</v>
      </c>
      <c r="H149" s="17" t="str">
        <f>"No"</f>
        <v>No</v>
      </c>
      <c r="I149" s="17">
        <f>0</f>
        <v>0</v>
      </c>
      <c r="J149" s="17" t="str">
        <f>"Yes"</f>
        <v>Yes</v>
      </c>
      <c r="K149" s="17" t="str">
        <f>"No"</f>
        <v>No</v>
      </c>
      <c r="L149" s="17">
        <f>INT(ResourceEffects[[#This Row],[Time Factor]]*TimeInterval/60/60/24)</f>
        <v>0</v>
      </c>
      <c r="M149" s="17">
        <f>INT(ResourceEffects[[#This Row],[Time Factor]]*TimeInterval/60/60)-ResourceEffects[[#This Row],[Days]]*24</f>
        <v>0</v>
      </c>
      <c r="N149" s="17">
        <f>INT(ResourceEffects[[#This Row],[Time Factor]]*TimeInterval/60)-ResourceEffects[[#This Row],[Hours]]*60-ResourceEffects[[#This Row],[Days]]*60*24</f>
        <v>0</v>
      </c>
      <c r="O149" s="17">
        <f>ResourceEffects[[#This Row],[Time Factor]]*TimeInterval-ResourceEffects[[#This Row],[Min]]*60-ResourceEffects[[#This Row],[Hours]]*60*60-ResourceEffects[[#This Row],[Days]]*60*60*24</f>
        <v>0</v>
      </c>
      <c r="P149" s="19">
        <f ca="1">INT(RAND()*999999999)</f>
        <v>729344438</v>
      </c>
      <c r="Q149" s="19">
        <f>_xlfn.XLOOKUP(ResourceEffects[[#This Row],[Protocol Name]],ProtocolNamesCol,ProtocolIds,"")</f>
        <v>13001</v>
      </c>
      <c r="R149" s="19">
        <f>ResourceEffects[[#This Row],[Time Factor]]</f>
        <v>0</v>
      </c>
      <c r="S149" s="19">
        <f>ResourceEffects[[#This Row],[Drone ID]]</f>
        <v>0</v>
      </c>
      <c r="T149" s="19">
        <f>_xlfn.XLOOKUP(ResourceEffects[[#This Row],[Resource Name]],ResourceNames,ResourceIds,"")</f>
        <v>3001</v>
      </c>
      <c r="U149" s="19">
        <f>_xlfn.XLOOKUP(ResourceEffects[[#This Row],[Event Type]],EventTypeNames,EventTypeIds,"")</f>
        <v>1</v>
      </c>
      <c r="V149" s="19">
        <f>IF(ResourceEffects[[#This Row],[Is Local]]="Yes",1,0)</f>
        <v>1</v>
      </c>
      <c r="W149" s="19">
        <f>IF(ResourceEffects[[#This Row],[Is Installed]]="Yes",1,0)</f>
        <v>0</v>
      </c>
      <c r="X149" s="19">
        <f>IF(ResourceEffects[[#This Row],[Status]]="Locked",1,0)</f>
        <v>0</v>
      </c>
      <c r="Y149" s="19">
        <f>IF(ResourceEffects[[#This Row],[event_type]]=1,0,1)</f>
        <v>0</v>
      </c>
      <c r="Z149" s="19">
        <f>IF(ResourceEffects[[#This Row],[Use Abundancies]]="Yes",1,0)</f>
        <v>0</v>
      </c>
      <c r="AA149" s="19">
        <f>ResourceEffects[[#This Row],[∆]]</f>
        <v>1</v>
      </c>
    </row>
    <row r="150" spans="1:27" ht="14.4" customHeight="1" x14ac:dyDescent="0.3">
      <c r="A150" s="23">
        <v>0</v>
      </c>
      <c r="B150" s="18" t="s">
        <v>55</v>
      </c>
      <c r="D150" s="17" t="s">
        <v>395</v>
      </c>
      <c r="E150" s="17">
        <v>1</v>
      </c>
      <c r="F150" s="37" t="s">
        <v>387</v>
      </c>
      <c r="G150" s="18" t="s">
        <v>194</v>
      </c>
      <c r="H150" s="17" t="str">
        <f>"No"</f>
        <v>No</v>
      </c>
      <c r="I150" s="17">
        <f>0</f>
        <v>0</v>
      </c>
      <c r="J150" s="17" t="str">
        <f>"Yes"</f>
        <v>Yes</v>
      </c>
      <c r="K150" s="17" t="str">
        <f>"No"</f>
        <v>No</v>
      </c>
      <c r="L150" s="17">
        <f>INT(ResourceEffects[[#This Row],[Time Factor]]*TimeInterval/60/60/24)</f>
        <v>0</v>
      </c>
      <c r="M150" s="17">
        <f>INT(ResourceEffects[[#This Row],[Time Factor]]*TimeInterval/60/60)-ResourceEffects[[#This Row],[Days]]*24</f>
        <v>0</v>
      </c>
      <c r="N150" s="17">
        <f>INT(ResourceEffects[[#This Row],[Time Factor]]*TimeInterval/60)-ResourceEffects[[#This Row],[Hours]]*60-ResourceEffects[[#This Row],[Days]]*60*24</f>
        <v>0</v>
      </c>
      <c r="O150" s="17">
        <f>ResourceEffects[[#This Row],[Time Factor]]*TimeInterval-ResourceEffects[[#This Row],[Min]]*60-ResourceEffects[[#This Row],[Hours]]*60*60-ResourceEffects[[#This Row],[Days]]*60*60*24</f>
        <v>0</v>
      </c>
      <c r="P150" s="19">
        <f ca="1">INT(RAND()*999999999)</f>
        <v>915543834</v>
      </c>
      <c r="Q150" s="19">
        <f>_xlfn.XLOOKUP(ResourceEffects[[#This Row],[Protocol Name]],ProtocolNamesCol,ProtocolIds,"")</f>
        <v>13011</v>
      </c>
      <c r="R150" s="19">
        <f>ResourceEffects[[#This Row],[Time Factor]]</f>
        <v>0</v>
      </c>
      <c r="S150" s="19">
        <f>ResourceEffects[[#This Row],[Drone ID]]</f>
        <v>0</v>
      </c>
      <c r="T150" s="19">
        <f>_xlfn.XLOOKUP(ResourceEffects[[#This Row],[Resource Name]],ResourceNames,ResourceIds,"")</f>
        <v>2021</v>
      </c>
      <c r="U150" s="19">
        <f>_xlfn.XLOOKUP(ResourceEffects[[#This Row],[Event Type]],EventTypeNames,EventTypeIds,"")</f>
        <v>2</v>
      </c>
      <c r="V150" s="19">
        <f>IF(ResourceEffects[[#This Row],[Is Local]]="Yes",1,0)</f>
        <v>1</v>
      </c>
      <c r="W150" s="19">
        <f>IF(ResourceEffects[[#This Row],[Is Installed]]="Yes",1,0)</f>
        <v>0</v>
      </c>
      <c r="X150" s="19">
        <f>IF(ResourceEffects[[#This Row],[Status]]="Locked",1,0)</f>
        <v>0</v>
      </c>
      <c r="Y150" s="19">
        <f>IF(ResourceEffects[[#This Row],[event_type]]=1,0,1)</f>
        <v>1</v>
      </c>
      <c r="Z150" s="19">
        <f>IF(ResourceEffects[[#This Row],[Use Abundancies]]="Yes",1,0)</f>
        <v>0</v>
      </c>
      <c r="AA150" s="19">
        <f>ResourceEffects[[#This Row],[∆]]</f>
        <v>1</v>
      </c>
    </row>
    <row r="151" spans="1:27" ht="14.4" customHeight="1" x14ac:dyDescent="0.3">
      <c r="A151" s="23">
        <v>0</v>
      </c>
      <c r="B151" s="18" t="s">
        <v>55</v>
      </c>
      <c r="D151" s="17" t="s">
        <v>394</v>
      </c>
      <c r="E151" s="17">
        <v>1</v>
      </c>
      <c r="F151" s="37" t="s">
        <v>387</v>
      </c>
      <c r="G151" s="18" t="s">
        <v>217</v>
      </c>
      <c r="H151" s="17" t="str">
        <f>"No"</f>
        <v>No</v>
      </c>
      <c r="I151" s="17">
        <f>0</f>
        <v>0</v>
      </c>
      <c r="J151" s="17" t="str">
        <f>"Yes"</f>
        <v>Yes</v>
      </c>
      <c r="K151" s="17" t="str">
        <f>"No"</f>
        <v>No</v>
      </c>
      <c r="L151" s="17">
        <f>INT(ResourceEffects[[#This Row],[Time Factor]]*TimeInterval/60/60/24)</f>
        <v>0</v>
      </c>
      <c r="M151" s="17">
        <f>INT(ResourceEffects[[#This Row],[Time Factor]]*TimeInterval/60/60)-ResourceEffects[[#This Row],[Days]]*24</f>
        <v>0</v>
      </c>
      <c r="N151" s="17">
        <f>INT(ResourceEffects[[#This Row],[Time Factor]]*TimeInterval/60)-ResourceEffects[[#This Row],[Hours]]*60-ResourceEffects[[#This Row],[Days]]*60*24</f>
        <v>0</v>
      </c>
      <c r="O151" s="17">
        <f>ResourceEffects[[#This Row],[Time Factor]]*TimeInterval-ResourceEffects[[#This Row],[Min]]*60-ResourceEffects[[#This Row],[Hours]]*60*60-ResourceEffects[[#This Row],[Days]]*60*60*24</f>
        <v>0</v>
      </c>
      <c r="P151" s="19">
        <f ca="1">INT(RAND()*999999999)</f>
        <v>646801823</v>
      </c>
      <c r="Q151" s="19">
        <f>_xlfn.XLOOKUP(ResourceEffects[[#This Row],[Protocol Name]],ProtocolNamesCol,ProtocolIds,"")</f>
        <v>13011</v>
      </c>
      <c r="R151" s="19">
        <f>ResourceEffects[[#This Row],[Time Factor]]</f>
        <v>0</v>
      </c>
      <c r="S151" s="19">
        <f>ResourceEffects[[#This Row],[Drone ID]]</f>
        <v>0</v>
      </c>
      <c r="T151" s="19">
        <f>_xlfn.XLOOKUP(ResourceEffects[[#This Row],[Resource Name]],ResourceNames,ResourceIds,"")</f>
        <v>3011</v>
      </c>
      <c r="U151" s="19">
        <f>_xlfn.XLOOKUP(ResourceEffects[[#This Row],[Event Type]],EventTypeNames,EventTypeIds,"")</f>
        <v>1</v>
      </c>
      <c r="V151" s="19">
        <f>IF(ResourceEffects[[#This Row],[Is Local]]="Yes",1,0)</f>
        <v>1</v>
      </c>
      <c r="W151" s="19">
        <f>IF(ResourceEffects[[#This Row],[Is Installed]]="Yes",1,0)</f>
        <v>0</v>
      </c>
      <c r="X151" s="19">
        <f>IF(ResourceEffects[[#This Row],[Status]]="Locked",1,0)</f>
        <v>0</v>
      </c>
      <c r="Y151" s="19">
        <f>IF(ResourceEffects[[#This Row],[event_type]]=1,0,1)</f>
        <v>0</v>
      </c>
      <c r="Z151" s="19">
        <f>IF(ResourceEffects[[#This Row],[Use Abundancies]]="Yes",1,0)</f>
        <v>0</v>
      </c>
      <c r="AA151" s="19">
        <f>ResourceEffects[[#This Row],[∆]]</f>
        <v>1</v>
      </c>
    </row>
    <row r="152" spans="1:27" ht="14.4" customHeight="1" x14ac:dyDescent="0.3">
      <c r="A152" s="23">
        <v>0</v>
      </c>
      <c r="B152" s="18" t="s">
        <v>57</v>
      </c>
      <c r="D152" s="17" t="s">
        <v>395</v>
      </c>
      <c r="E152" s="17">
        <v>2</v>
      </c>
      <c r="F152" s="37" t="s">
        <v>387</v>
      </c>
      <c r="G152" s="18" t="s">
        <v>194</v>
      </c>
      <c r="H152" s="17" t="str">
        <f>"No"</f>
        <v>No</v>
      </c>
      <c r="I152" s="17">
        <f>0</f>
        <v>0</v>
      </c>
      <c r="J152" s="17" t="str">
        <f>"Yes"</f>
        <v>Yes</v>
      </c>
      <c r="K152" s="17" t="str">
        <f>"No"</f>
        <v>No</v>
      </c>
      <c r="L152" s="17">
        <f>INT(ResourceEffects[[#This Row],[Time Factor]]*TimeInterval/60/60/24)</f>
        <v>0</v>
      </c>
      <c r="M152" s="17">
        <f>INT(ResourceEffects[[#This Row],[Time Factor]]*TimeInterval/60/60)-ResourceEffects[[#This Row],[Days]]*24</f>
        <v>0</v>
      </c>
      <c r="N152" s="17">
        <f>INT(ResourceEffects[[#This Row],[Time Factor]]*TimeInterval/60)-ResourceEffects[[#This Row],[Hours]]*60-ResourceEffects[[#This Row],[Days]]*60*24</f>
        <v>0</v>
      </c>
      <c r="O152" s="17">
        <f>ResourceEffects[[#This Row],[Time Factor]]*TimeInterval-ResourceEffects[[#This Row],[Min]]*60-ResourceEffects[[#This Row],[Hours]]*60*60-ResourceEffects[[#This Row],[Days]]*60*60*24</f>
        <v>0</v>
      </c>
      <c r="P152" s="19">
        <f ca="1">INT(RAND()*999999999)</f>
        <v>5105792</v>
      </c>
      <c r="Q152" s="19">
        <f>_xlfn.XLOOKUP(ResourceEffects[[#This Row],[Protocol Name]],ProtocolNamesCol,ProtocolIds,"")</f>
        <v>13021</v>
      </c>
      <c r="R152" s="19">
        <f>ResourceEffects[[#This Row],[Time Factor]]</f>
        <v>0</v>
      </c>
      <c r="S152" s="19">
        <f>ResourceEffects[[#This Row],[Drone ID]]</f>
        <v>0</v>
      </c>
      <c r="T152" s="19">
        <f>_xlfn.XLOOKUP(ResourceEffects[[#This Row],[Resource Name]],ResourceNames,ResourceIds,"")</f>
        <v>2021</v>
      </c>
      <c r="U152" s="19">
        <f>_xlfn.XLOOKUP(ResourceEffects[[#This Row],[Event Type]],EventTypeNames,EventTypeIds,"")</f>
        <v>2</v>
      </c>
      <c r="V152" s="19">
        <f>IF(ResourceEffects[[#This Row],[Is Local]]="Yes",1,0)</f>
        <v>1</v>
      </c>
      <c r="W152" s="19">
        <f>IF(ResourceEffects[[#This Row],[Is Installed]]="Yes",1,0)</f>
        <v>0</v>
      </c>
      <c r="X152" s="19">
        <f>IF(ResourceEffects[[#This Row],[Status]]="Locked",1,0)</f>
        <v>0</v>
      </c>
      <c r="Y152" s="19">
        <f>IF(ResourceEffects[[#This Row],[event_type]]=1,0,1)</f>
        <v>1</v>
      </c>
      <c r="Z152" s="19">
        <f>IF(ResourceEffects[[#This Row],[Use Abundancies]]="Yes",1,0)</f>
        <v>0</v>
      </c>
      <c r="AA152" s="19">
        <f>ResourceEffects[[#This Row],[∆]]</f>
        <v>2</v>
      </c>
    </row>
    <row r="153" spans="1:27" ht="14.4" customHeight="1" x14ac:dyDescent="0.3">
      <c r="A153" s="23">
        <v>0</v>
      </c>
      <c r="B153" s="18" t="s">
        <v>57</v>
      </c>
      <c r="D153" s="17" t="s">
        <v>394</v>
      </c>
      <c r="E153" s="17">
        <v>1</v>
      </c>
      <c r="F153" s="37" t="s">
        <v>387</v>
      </c>
      <c r="G153" s="18" t="s">
        <v>219</v>
      </c>
      <c r="H153" s="17" t="str">
        <f>"No"</f>
        <v>No</v>
      </c>
      <c r="I153" s="17">
        <f>0</f>
        <v>0</v>
      </c>
      <c r="J153" s="17" t="str">
        <f>"Yes"</f>
        <v>Yes</v>
      </c>
      <c r="K153" s="17" t="str">
        <f>"No"</f>
        <v>No</v>
      </c>
      <c r="L153" s="17">
        <f>INT(ResourceEffects[[#This Row],[Time Factor]]*TimeInterval/60/60/24)</f>
        <v>0</v>
      </c>
      <c r="M153" s="17">
        <f>INT(ResourceEffects[[#This Row],[Time Factor]]*TimeInterval/60/60)-ResourceEffects[[#This Row],[Days]]*24</f>
        <v>0</v>
      </c>
      <c r="N153" s="17">
        <f>INT(ResourceEffects[[#This Row],[Time Factor]]*TimeInterval/60)-ResourceEffects[[#This Row],[Hours]]*60-ResourceEffects[[#This Row],[Days]]*60*24</f>
        <v>0</v>
      </c>
      <c r="O153" s="17">
        <f>ResourceEffects[[#This Row],[Time Factor]]*TimeInterval-ResourceEffects[[#This Row],[Min]]*60-ResourceEffects[[#This Row],[Hours]]*60*60-ResourceEffects[[#This Row],[Days]]*60*60*24</f>
        <v>0</v>
      </c>
      <c r="P153" s="19">
        <f ca="1">INT(RAND()*999999999)</f>
        <v>890957973</v>
      </c>
      <c r="Q153" s="19">
        <f>_xlfn.XLOOKUP(ResourceEffects[[#This Row],[Protocol Name]],ProtocolNamesCol,ProtocolIds,"")</f>
        <v>13021</v>
      </c>
      <c r="R153" s="19">
        <f>ResourceEffects[[#This Row],[Time Factor]]</f>
        <v>0</v>
      </c>
      <c r="S153" s="19">
        <f>ResourceEffects[[#This Row],[Drone ID]]</f>
        <v>0</v>
      </c>
      <c r="T153" s="19">
        <f>_xlfn.XLOOKUP(ResourceEffects[[#This Row],[Resource Name]],ResourceNames,ResourceIds,"")</f>
        <v>3021</v>
      </c>
      <c r="U153" s="19">
        <f>_xlfn.XLOOKUP(ResourceEffects[[#This Row],[Event Type]],EventTypeNames,EventTypeIds,"")</f>
        <v>1</v>
      </c>
      <c r="V153" s="19">
        <f>IF(ResourceEffects[[#This Row],[Is Local]]="Yes",1,0)</f>
        <v>1</v>
      </c>
      <c r="W153" s="19">
        <f>IF(ResourceEffects[[#This Row],[Is Installed]]="Yes",1,0)</f>
        <v>0</v>
      </c>
      <c r="X153" s="19">
        <f>IF(ResourceEffects[[#This Row],[Status]]="Locked",1,0)</f>
        <v>0</v>
      </c>
      <c r="Y153" s="19">
        <f>IF(ResourceEffects[[#This Row],[event_type]]=1,0,1)</f>
        <v>0</v>
      </c>
      <c r="Z153" s="19">
        <f>IF(ResourceEffects[[#This Row],[Use Abundancies]]="Yes",1,0)</f>
        <v>0</v>
      </c>
      <c r="AA153" s="19">
        <f>ResourceEffects[[#This Row],[∆]]</f>
        <v>1</v>
      </c>
    </row>
    <row r="154" spans="1:27" ht="14.4" customHeight="1" x14ac:dyDescent="0.3">
      <c r="A154" s="23">
        <v>0</v>
      </c>
      <c r="B154" s="18" t="s">
        <v>59</v>
      </c>
      <c r="D154" s="17" t="s">
        <v>395</v>
      </c>
      <c r="E154" s="17">
        <v>2</v>
      </c>
      <c r="F154" s="37" t="s">
        <v>387</v>
      </c>
      <c r="G154" s="18" t="s">
        <v>196</v>
      </c>
      <c r="H154" s="17" t="str">
        <f>"No"</f>
        <v>No</v>
      </c>
      <c r="I154" s="17">
        <f>0</f>
        <v>0</v>
      </c>
      <c r="J154" s="17" t="str">
        <f>"Yes"</f>
        <v>Yes</v>
      </c>
      <c r="K154" s="17" t="str">
        <f>"No"</f>
        <v>No</v>
      </c>
      <c r="L154" s="17">
        <f>INT(ResourceEffects[[#This Row],[Time Factor]]*TimeInterval/60/60/24)</f>
        <v>0</v>
      </c>
      <c r="M154" s="17">
        <f>INT(ResourceEffects[[#This Row],[Time Factor]]*TimeInterval/60/60)-ResourceEffects[[#This Row],[Days]]*24</f>
        <v>0</v>
      </c>
      <c r="N154" s="17">
        <f>INT(ResourceEffects[[#This Row],[Time Factor]]*TimeInterval/60)-ResourceEffects[[#This Row],[Hours]]*60-ResourceEffects[[#This Row],[Days]]*60*24</f>
        <v>0</v>
      </c>
      <c r="O154" s="17">
        <f>ResourceEffects[[#This Row],[Time Factor]]*TimeInterval-ResourceEffects[[#This Row],[Min]]*60-ResourceEffects[[#This Row],[Hours]]*60*60-ResourceEffects[[#This Row],[Days]]*60*60*24</f>
        <v>0</v>
      </c>
      <c r="P154" s="19">
        <f ca="1">INT(RAND()*999999999)</f>
        <v>687563521</v>
      </c>
      <c r="Q154" s="19">
        <f>_xlfn.XLOOKUP(ResourceEffects[[#This Row],[Protocol Name]],ProtocolNamesCol,ProtocolIds,"")</f>
        <v>13031</v>
      </c>
      <c r="R154" s="19">
        <f>ResourceEffects[[#This Row],[Time Factor]]</f>
        <v>0</v>
      </c>
      <c r="S154" s="19">
        <f>ResourceEffects[[#This Row],[Drone ID]]</f>
        <v>0</v>
      </c>
      <c r="T154" s="19">
        <f>_xlfn.XLOOKUP(ResourceEffects[[#This Row],[Resource Name]],ResourceNames,ResourceIds,"")</f>
        <v>2022</v>
      </c>
      <c r="U154" s="19">
        <f>_xlfn.XLOOKUP(ResourceEffects[[#This Row],[Event Type]],EventTypeNames,EventTypeIds,"")</f>
        <v>2</v>
      </c>
      <c r="V154" s="19">
        <f>IF(ResourceEffects[[#This Row],[Is Local]]="Yes",1,0)</f>
        <v>1</v>
      </c>
      <c r="W154" s="19">
        <f>IF(ResourceEffects[[#This Row],[Is Installed]]="Yes",1,0)</f>
        <v>0</v>
      </c>
      <c r="X154" s="19">
        <f>IF(ResourceEffects[[#This Row],[Status]]="Locked",1,0)</f>
        <v>0</v>
      </c>
      <c r="Y154" s="19">
        <f>IF(ResourceEffects[[#This Row],[event_type]]=1,0,1)</f>
        <v>1</v>
      </c>
      <c r="Z154" s="19">
        <f>IF(ResourceEffects[[#This Row],[Use Abundancies]]="Yes",1,0)</f>
        <v>0</v>
      </c>
      <c r="AA154" s="19">
        <f>ResourceEffects[[#This Row],[∆]]</f>
        <v>2</v>
      </c>
    </row>
    <row r="155" spans="1:27" ht="14.4" customHeight="1" x14ac:dyDescent="0.3">
      <c r="A155" s="23">
        <v>0</v>
      </c>
      <c r="B155" s="18" t="s">
        <v>59</v>
      </c>
      <c r="D155" s="17" t="s">
        <v>394</v>
      </c>
      <c r="E155" s="17">
        <v>1</v>
      </c>
      <c r="F155" s="37" t="s">
        <v>387</v>
      </c>
      <c r="G155" s="18" t="s">
        <v>221</v>
      </c>
      <c r="H155" s="17" t="str">
        <f>"No"</f>
        <v>No</v>
      </c>
      <c r="I155" s="17">
        <f>0</f>
        <v>0</v>
      </c>
      <c r="J155" s="17" t="str">
        <f>"Yes"</f>
        <v>Yes</v>
      </c>
      <c r="K155" s="17" t="str">
        <f>"No"</f>
        <v>No</v>
      </c>
      <c r="L155" s="17">
        <f>INT(ResourceEffects[[#This Row],[Time Factor]]*TimeInterval/60/60/24)</f>
        <v>0</v>
      </c>
      <c r="M155" s="17">
        <f>INT(ResourceEffects[[#This Row],[Time Factor]]*TimeInterval/60/60)-ResourceEffects[[#This Row],[Days]]*24</f>
        <v>0</v>
      </c>
      <c r="N155" s="17">
        <f>INT(ResourceEffects[[#This Row],[Time Factor]]*TimeInterval/60)-ResourceEffects[[#This Row],[Hours]]*60-ResourceEffects[[#This Row],[Days]]*60*24</f>
        <v>0</v>
      </c>
      <c r="O155" s="17">
        <f>ResourceEffects[[#This Row],[Time Factor]]*TimeInterval-ResourceEffects[[#This Row],[Min]]*60-ResourceEffects[[#This Row],[Hours]]*60*60-ResourceEffects[[#This Row],[Days]]*60*60*24</f>
        <v>0</v>
      </c>
      <c r="P155" s="19">
        <f ca="1">INT(RAND()*999999999)</f>
        <v>22874685</v>
      </c>
      <c r="Q155" s="19">
        <f>_xlfn.XLOOKUP(ResourceEffects[[#This Row],[Protocol Name]],ProtocolNamesCol,ProtocolIds,"")</f>
        <v>13031</v>
      </c>
      <c r="R155" s="19">
        <f>ResourceEffects[[#This Row],[Time Factor]]</f>
        <v>0</v>
      </c>
      <c r="S155" s="19">
        <f>ResourceEffects[[#This Row],[Drone ID]]</f>
        <v>0</v>
      </c>
      <c r="T155" s="19">
        <f>_xlfn.XLOOKUP(ResourceEffects[[#This Row],[Resource Name]],ResourceNames,ResourceIds,"")</f>
        <v>3031</v>
      </c>
      <c r="U155" s="19">
        <f>_xlfn.XLOOKUP(ResourceEffects[[#This Row],[Event Type]],EventTypeNames,EventTypeIds,"")</f>
        <v>1</v>
      </c>
      <c r="V155" s="19">
        <f>IF(ResourceEffects[[#This Row],[Is Local]]="Yes",1,0)</f>
        <v>1</v>
      </c>
      <c r="W155" s="19">
        <f>IF(ResourceEffects[[#This Row],[Is Installed]]="Yes",1,0)</f>
        <v>0</v>
      </c>
      <c r="X155" s="19">
        <f>IF(ResourceEffects[[#This Row],[Status]]="Locked",1,0)</f>
        <v>0</v>
      </c>
      <c r="Y155" s="19">
        <f>IF(ResourceEffects[[#This Row],[event_type]]=1,0,1)</f>
        <v>0</v>
      </c>
      <c r="Z155" s="19">
        <f>IF(ResourceEffects[[#This Row],[Use Abundancies]]="Yes",1,0)</f>
        <v>0</v>
      </c>
      <c r="AA155" s="19">
        <f>ResourceEffects[[#This Row],[∆]]</f>
        <v>1</v>
      </c>
    </row>
    <row r="156" spans="1:27" ht="14.4" customHeight="1" x14ac:dyDescent="0.3">
      <c r="A156" s="23">
        <v>0</v>
      </c>
      <c r="B156" s="18" t="s">
        <v>61</v>
      </c>
      <c r="D156" s="17" t="s">
        <v>395</v>
      </c>
      <c r="E156" s="17">
        <v>2</v>
      </c>
      <c r="F156" s="37" t="s">
        <v>387</v>
      </c>
      <c r="G156" s="18" t="s">
        <v>196</v>
      </c>
      <c r="H156" s="17" t="str">
        <f>"No"</f>
        <v>No</v>
      </c>
      <c r="I156" s="17">
        <f>0</f>
        <v>0</v>
      </c>
      <c r="J156" s="17" t="str">
        <f>"Yes"</f>
        <v>Yes</v>
      </c>
      <c r="K156" s="17" t="str">
        <f>"No"</f>
        <v>No</v>
      </c>
      <c r="L156" s="17">
        <f>INT(ResourceEffects[[#This Row],[Time Factor]]*TimeInterval/60/60/24)</f>
        <v>0</v>
      </c>
      <c r="M156" s="17">
        <f>INT(ResourceEffects[[#This Row],[Time Factor]]*TimeInterval/60/60)-ResourceEffects[[#This Row],[Days]]*24</f>
        <v>0</v>
      </c>
      <c r="N156" s="17">
        <f>INT(ResourceEffects[[#This Row],[Time Factor]]*TimeInterval/60)-ResourceEffects[[#This Row],[Hours]]*60-ResourceEffects[[#This Row],[Days]]*60*24</f>
        <v>0</v>
      </c>
      <c r="O156" s="17">
        <f>ResourceEffects[[#This Row],[Time Factor]]*TimeInterval-ResourceEffects[[#This Row],[Min]]*60-ResourceEffects[[#This Row],[Hours]]*60*60-ResourceEffects[[#This Row],[Days]]*60*60*24</f>
        <v>0</v>
      </c>
      <c r="P156" s="19">
        <f ca="1">INT(RAND()*999999999)</f>
        <v>823247159</v>
      </c>
      <c r="Q156" s="19">
        <f>_xlfn.XLOOKUP(ResourceEffects[[#This Row],[Protocol Name]],ProtocolNamesCol,ProtocolIds,"")</f>
        <v>13101</v>
      </c>
      <c r="R156" s="19">
        <f>ResourceEffects[[#This Row],[Time Factor]]</f>
        <v>0</v>
      </c>
      <c r="S156" s="19">
        <f>ResourceEffects[[#This Row],[Drone ID]]</f>
        <v>0</v>
      </c>
      <c r="T156" s="19">
        <f>_xlfn.XLOOKUP(ResourceEffects[[#This Row],[Resource Name]],ResourceNames,ResourceIds,"")</f>
        <v>2022</v>
      </c>
      <c r="U156" s="19">
        <f>_xlfn.XLOOKUP(ResourceEffects[[#This Row],[Event Type]],EventTypeNames,EventTypeIds,"")</f>
        <v>2</v>
      </c>
      <c r="V156" s="19">
        <f>IF(ResourceEffects[[#This Row],[Is Local]]="Yes",1,0)</f>
        <v>1</v>
      </c>
      <c r="W156" s="19">
        <f>IF(ResourceEffects[[#This Row],[Is Installed]]="Yes",1,0)</f>
        <v>0</v>
      </c>
      <c r="X156" s="19">
        <f>IF(ResourceEffects[[#This Row],[Status]]="Locked",1,0)</f>
        <v>0</v>
      </c>
      <c r="Y156" s="19">
        <f>IF(ResourceEffects[[#This Row],[event_type]]=1,0,1)</f>
        <v>1</v>
      </c>
      <c r="Z156" s="19">
        <f>IF(ResourceEffects[[#This Row],[Use Abundancies]]="Yes",1,0)</f>
        <v>0</v>
      </c>
      <c r="AA156" s="19">
        <f>ResourceEffects[[#This Row],[∆]]</f>
        <v>2</v>
      </c>
    </row>
    <row r="157" spans="1:27" ht="14.4" customHeight="1" x14ac:dyDescent="0.3">
      <c r="A157" s="23">
        <v>0</v>
      </c>
      <c r="B157" s="18" t="s">
        <v>61</v>
      </c>
      <c r="D157" s="17" t="s">
        <v>394</v>
      </c>
      <c r="E157" s="17">
        <v>1</v>
      </c>
      <c r="F157" s="37" t="s">
        <v>387</v>
      </c>
      <c r="G157" s="18" t="s">
        <v>223</v>
      </c>
      <c r="H157" s="17" t="str">
        <f>"No"</f>
        <v>No</v>
      </c>
      <c r="I157" s="17">
        <f>0</f>
        <v>0</v>
      </c>
      <c r="J157" s="17" t="str">
        <f>"Yes"</f>
        <v>Yes</v>
      </c>
      <c r="K157" s="17" t="str">
        <f>"No"</f>
        <v>No</v>
      </c>
      <c r="L157" s="17">
        <f>INT(ResourceEffects[[#This Row],[Time Factor]]*TimeInterval/60/60/24)</f>
        <v>0</v>
      </c>
      <c r="M157" s="17">
        <f>INT(ResourceEffects[[#This Row],[Time Factor]]*TimeInterval/60/60)-ResourceEffects[[#This Row],[Days]]*24</f>
        <v>0</v>
      </c>
      <c r="N157" s="17">
        <f>INT(ResourceEffects[[#This Row],[Time Factor]]*TimeInterval/60)-ResourceEffects[[#This Row],[Hours]]*60-ResourceEffects[[#This Row],[Days]]*60*24</f>
        <v>0</v>
      </c>
      <c r="O157" s="17">
        <f>ResourceEffects[[#This Row],[Time Factor]]*TimeInterval-ResourceEffects[[#This Row],[Min]]*60-ResourceEffects[[#This Row],[Hours]]*60*60-ResourceEffects[[#This Row],[Days]]*60*60*24</f>
        <v>0</v>
      </c>
      <c r="P157" s="19">
        <f ca="1">INT(RAND()*999999999)</f>
        <v>301126373</v>
      </c>
      <c r="Q157" s="19">
        <f>_xlfn.XLOOKUP(ResourceEffects[[#This Row],[Protocol Name]],ProtocolNamesCol,ProtocolIds,"")</f>
        <v>13101</v>
      </c>
      <c r="R157" s="19">
        <f>ResourceEffects[[#This Row],[Time Factor]]</f>
        <v>0</v>
      </c>
      <c r="S157" s="19">
        <f>ResourceEffects[[#This Row],[Drone ID]]</f>
        <v>0</v>
      </c>
      <c r="T157" s="19">
        <f>_xlfn.XLOOKUP(ResourceEffects[[#This Row],[Resource Name]],ResourceNames,ResourceIds,"")</f>
        <v>3101</v>
      </c>
      <c r="U157" s="19">
        <f>_xlfn.XLOOKUP(ResourceEffects[[#This Row],[Event Type]],EventTypeNames,EventTypeIds,"")</f>
        <v>1</v>
      </c>
      <c r="V157" s="19">
        <f>IF(ResourceEffects[[#This Row],[Is Local]]="Yes",1,0)</f>
        <v>1</v>
      </c>
      <c r="W157" s="19">
        <f>IF(ResourceEffects[[#This Row],[Is Installed]]="Yes",1,0)</f>
        <v>0</v>
      </c>
      <c r="X157" s="19">
        <f>IF(ResourceEffects[[#This Row],[Status]]="Locked",1,0)</f>
        <v>0</v>
      </c>
      <c r="Y157" s="19">
        <f>IF(ResourceEffects[[#This Row],[event_type]]=1,0,1)</f>
        <v>0</v>
      </c>
      <c r="Z157" s="19">
        <f>IF(ResourceEffects[[#This Row],[Use Abundancies]]="Yes",1,0)</f>
        <v>0</v>
      </c>
      <c r="AA157" s="19">
        <f>ResourceEffects[[#This Row],[∆]]</f>
        <v>1</v>
      </c>
    </row>
    <row r="158" spans="1:27" ht="14.4" customHeight="1" x14ac:dyDescent="0.3">
      <c r="A158" s="23">
        <v>0</v>
      </c>
      <c r="B158" s="18" t="s">
        <v>63</v>
      </c>
      <c r="D158" s="17" t="s">
        <v>395</v>
      </c>
      <c r="E158" s="17">
        <v>2</v>
      </c>
      <c r="F158" s="37" t="s">
        <v>387</v>
      </c>
      <c r="G158" s="18" t="s">
        <v>194</v>
      </c>
      <c r="H158" s="17" t="str">
        <f>"No"</f>
        <v>No</v>
      </c>
      <c r="I158" s="17">
        <f>0</f>
        <v>0</v>
      </c>
      <c r="J158" s="17" t="str">
        <f>"Yes"</f>
        <v>Yes</v>
      </c>
      <c r="K158" s="17" t="str">
        <f>"No"</f>
        <v>No</v>
      </c>
      <c r="L158" s="17">
        <f>INT(ResourceEffects[[#This Row],[Time Factor]]*TimeInterval/60/60/24)</f>
        <v>0</v>
      </c>
      <c r="M158" s="17">
        <f>INT(ResourceEffects[[#This Row],[Time Factor]]*TimeInterval/60/60)-ResourceEffects[[#This Row],[Days]]*24</f>
        <v>0</v>
      </c>
      <c r="N158" s="17">
        <f>INT(ResourceEffects[[#This Row],[Time Factor]]*TimeInterval/60)-ResourceEffects[[#This Row],[Hours]]*60-ResourceEffects[[#This Row],[Days]]*60*24</f>
        <v>0</v>
      </c>
      <c r="O158" s="17">
        <f>ResourceEffects[[#This Row],[Time Factor]]*TimeInterval-ResourceEffects[[#This Row],[Min]]*60-ResourceEffects[[#This Row],[Hours]]*60*60-ResourceEffects[[#This Row],[Days]]*60*60*24</f>
        <v>0</v>
      </c>
      <c r="P158" s="19">
        <f ca="1">INT(RAND()*999999999)</f>
        <v>311054864</v>
      </c>
      <c r="Q158" s="19">
        <f>_xlfn.XLOOKUP(ResourceEffects[[#This Row],[Protocol Name]],ProtocolNamesCol,ProtocolIds,"")</f>
        <v>13111</v>
      </c>
      <c r="R158" s="19">
        <f>ResourceEffects[[#This Row],[Time Factor]]</f>
        <v>0</v>
      </c>
      <c r="S158" s="19">
        <f>ResourceEffects[[#This Row],[Drone ID]]</f>
        <v>0</v>
      </c>
      <c r="T158" s="19">
        <f>_xlfn.XLOOKUP(ResourceEffects[[#This Row],[Resource Name]],ResourceNames,ResourceIds,"")</f>
        <v>2021</v>
      </c>
      <c r="U158" s="19">
        <f>_xlfn.XLOOKUP(ResourceEffects[[#This Row],[Event Type]],EventTypeNames,EventTypeIds,"")</f>
        <v>2</v>
      </c>
      <c r="V158" s="19">
        <f>IF(ResourceEffects[[#This Row],[Is Local]]="Yes",1,0)</f>
        <v>1</v>
      </c>
      <c r="W158" s="19">
        <f>IF(ResourceEffects[[#This Row],[Is Installed]]="Yes",1,0)</f>
        <v>0</v>
      </c>
      <c r="X158" s="19">
        <f>IF(ResourceEffects[[#This Row],[Status]]="Locked",1,0)</f>
        <v>0</v>
      </c>
      <c r="Y158" s="19">
        <f>IF(ResourceEffects[[#This Row],[event_type]]=1,0,1)</f>
        <v>1</v>
      </c>
      <c r="Z158" s="19">
        <f>IF(ResourceEffects[[#This Row],[Use Abundancies]]="Yes",1,0)</f>
        <v>0</v>
      </c>
      <c r="AA158" s="19">
        <f>ResourceEffects[[#This Row],[∆]]</f>
        <v>2</v>
      </c>
    </row>
    <row r="159" spans="1:27" ht="14.4" customHeight="1" x14ac:dyDescent="0.3">
      <c r="A159" s="23">
        <v>0</v>
      </c>
      <c r="B159" s="18" t="s">
        <v>63</v>
      </c>
      <c r="D159" s="17" t="s">
        <v>394</v>
      </c>
      <c r="E159" s="17">
        <v>1</v>
      </c>
      <c r="F159" s="37" t="s">
        <v>387</v>
      </c>
      <c r="G159" s="18" t="s">
        <v>225</v>
      </c>
      <c r="H159" s="17" t="str">
        <f>"No"</f>
        <v>No</v>
      </c>
      <c r="I159" s="17">
        <f>0</f>
        <v>0</v>
      </c>
      <c r="J159" s="17" t="str">
        <f>"Yes"</f>
        <v>Yes</v>
      </c>
      <c r="K159" s="17" t="str">
        <f>"No"</f>
        <v>No</v>
      </c>
      <c r="L159" s="17">
        <f>INT(ResourceEffects[[#This Row],[Time Factor]]*TimeInterval/60/60/24)</f>
        <v>0</v>
      </c>
      <c r="M159" s="17">
        <f>INT(ResourceEffects[[#This Row],[Time Factor]]*TimeInterval/60/60)-ResourceEffects[[#This Row],[Days]]*24</f>
        <v>0</v>
      </c>
      <c r="N159" s="17">
        <f>INT(ResourceEffects[[#This Row],[Time Factor]]*TimeInterval/60)-ResourceEffects[[#This Row],[Hours]]*60-ResourceEffects[[#This Row],[Days]]*60*24</f>
        <v>0</v>
      </c>
      <c r="O159" s="17">
        <f>ResourceEffects[[#This Row],[Time Factor]]*TimeInterval-ResourceEffects[[#This Row],[Min]]*60-ResourceEffects[[#This Row],[Hours]]*60*60-ResourceEffects[[#This Row],[Days]]*60*60*24</f>
        <v>0</v>
      </c>
      <c r="P159" s="19">
        <f ca="1">INT(RAND()*999999999)</f>
        <v>181982770</v>
      </c>
      <c r="Q159" s="19">
        <f>_xlfn.XLOOKUP(ResourceEffects[[#This Row],[Protocol Name]],ProtocolNamesCol,ProtocolIds,"")</f>
        <v>13111</v>
      </c>
      <c r="R159" s="19">
        <f>ResourceEffects[[#This Row],[Time Factor]]</f>
        <v>0</v>
      </c>
      <c r="S159" s="19">
        <f>ResourceEffects[[#This Row],[Drone ID]]</f>
        <v>0</v>
      </c>
      <c r="T159" s="19">
        <f>_xlfn.XLOOKUP(ResourceEffects[[#This Row],[Resource Name]],ResourceNames,ResourceIds,"")</f>
        <v>3111</v>
      </c>
      <c r="U159" s="19">
        <f>_xlfn.XLOOKUP(ResourceEffects[[#This Row],[Event Type]],EventTypeNames,EventTypeIds,"")</f>
        <v>1</v>
      </c>
      <c r="V159" s="19">
        <f>IF(ResourceEffects[[#This Row],[Is Local]]="Yes",1,0)</f>
        <v>1</v>
      </c>
      <c r="W159" s="19">
        <f>IF(ResourceEffects[[#This Row],[Is Installed]]="Yes",1,0)</f>
        <v>0</v>
      </c>
      <c r="X159" s="19">
        <f>IF(ResourceEffects[[#This Row],[Status]]="Locked",1,0)</f>
        <v>0</v>
      </c>
      <c r="Y159" s="19">
        <f>IF(ResourceEffects[[#This Row],[event_type]]=1,0,1)</f>
        <v>0</v>
      </c>
      <c r="Z159" s="19">
        <f>IF(ResourceEffects[[#This Row],[Use Abundancies]]="Yes",1,0)</f>
        <v>0</v>
      </c>
      <c r="AA159" s="19">
        <f>ResourceEffects[[#This Row],[∆]]</f>
        <v>1</v>
      </c>
    </row>
    <row r="160" spans="1:27" ht="14.4" customHeight="1" x14ac:dyDescent="0.3">
      <c r="A160" s="23">
        <v>0</v>
      </c>
      <c r="B160" s="18" t="s">
        <v>65</v>
      </c>
      <c r="D160" s="17" t="s">
        <v>395</v>
      </c>
      <c r="E160" s="17">
        <v>2</v>
      </c>
      <c r="F160" s="37" t="s">
        <v>387</v>
      </c>
      <c r="G160" s="18" t="s">
        <v>194</v>
      </c>
      <c r="H160" s="17" t="str">
        <f>"No"</f>
        <v>No</v>
      </c>
      <c r="I160" s="17">
        <f>0</f>
        <v>0</v>
      </c>
      <c r="J160" s="17" t="str">
        <f>"Yes"</f>
        <v>Yes</v>
      </c>
      <c r="K160" s="17" t="str">
        <f>"No"</f>
        <v>No</v>
      </c>
      <c r="L160" s="17">
        <f>INT(ResourceEffects[[#This Row],[Time Factor]]*TimeInterval/60/60/24)</f>
        <v>0</v>
      </c>
      <c r="M160" s="17">
        <f>INT(ResourceEffects[[#This Row],[Time Factor]]*TimeInterval/60/60)-ResourceEffects[[#This Row],[Days]]*24</f>
        <v>0</v>
      </c>
      <c r="N160" s="17">
        <f>INT(ResourceEffects[[#This Row],[Time Factor]]*TimeInterval/60)-ResourceEffects[[#This Row],[Hours]]*60-ResourceEffects[[#This Row],[Days]]*60*24</f>
        <v>0</v>
      </c>
      <c r="O160" s="17">
        <f>ResourceEffects[[#This Row],[Time Factor]]*TimeInterval-ResourceEffects[[#This Row],[Min]]*60-ResourceEffects[[#This Row],[Hours]]*60*60-ResourceEffects[[#This Row],[Days]]*60*60*24</f>
        <v>0</v>
      </c>
      <c r="P160" s="19">
        <f ca="1">INT(RAND()*999999999)</f>
        <v>40804597</v>
      </c>
      <c r="Q160" s="19">
        <f>_xlfn.XLOOKUP(ResourceEffects[[#This Row],[Protocol Name]],ProtocolNamesCol,ProtocolIds,"")</f>
        <v>13121</v>
      </c>
      <c r="R160" s="19">
        <f>ResourceEffects[[#This Row],[Time Factor]]</f>
        <v>0</v>
      </c>
      <c r="S160" s="19">
        <f>ResourceEffects[[#This Row],[Drone ID]]</f>
        <v>0</v>
      </c>
      <c r="T160" s="19">
        <f>_xlfn.XLOOKUP(ResourceEffects[[#This Row],[Resource Name]],ResourceNames,ResourceIds,"")</f>
        <v>2021</v>
      </c>
      <c r="U160" s="19">
        <f>_xlfn.XLOOKUP(ResourceEffects[[#This Row],[Event Type]],EventTypeNames,EventTypeIds,"")</f>
        <v>2</v>
      </c>
      <c r="V160" s="19">
        <f>IF(ResourceEffects[[#This Row],[Is Local]]="Yes",1,0)</f>
        <v>1</v>
      </c>
      <c r="W160" s="19">
        <f>IF(ResourceEffects[[#This Row],[Is Installed]]="Yes",1,0)</f>
        <v>0</v>
      </c>
      <c r="X160" s="19">
        <f>IF(ResourceEffects[[#This Row],[Status]]="Locked",1,0)</f>
        <v>0</v>
      </c>
      <c r="Y160" s="19">
        <f>IF(ResourceEffects[[#This Row],[event_type]]=1,0,1)</f>
        <v>1</v>
      </c>
      <c r="Z160" s="19">
        <f>IF(ResourceEffects[[#This Row],[Use Abundancies]]="Yes",1,0)</f>
        <v>0</v>
      </c>
      <c r="AA160" s="19">
        <f>ResourceEffects[[#This Row],[∆]]</f>
        <v>2</v>
      </c>
    </row>
    <row r="161" spans="1:27" ht="14.4" customHeight="1" x14ac:dyDescent="0.3">
      <c r="A161" s="23">
        <v>0</v>
      </c>
      <c r="B161" s="18" t="s">
        <v>65</v>
      </c>
      <c r="D161" s="17" t="s">
        <v>394</v>
      </c>
      <c r="E161" s="17">
        <v>1</v>
      </c>
      <c r="F161" s="37" t="s">
        <v>387</v>
      </c>
      <c r="G161" s="18" t="s">
        <v>227</v>
      </c>
      <c r="H161" s="17" t="str">
        <f>"No"</f>
        <v>No</v>
      </c>
      <c r="I161" s="17">
        <f>0</f>
        <v>0</v>
      </c>
      <c r="J161" s="17" t="str">
        <f>"Yes"</f>
        <v>Yes</v>
      </c>
      <c r="K161" s="17" t="str">
        <f>"No"</f>
        <v>No</v>
      </c>
      <c r="L161" s="17">
        <f>INT(ResourceEffects[[#This Row],[Time Factor]]*TimeInterval/60/60/24)</f>
        <v>0</v>
      </c>
      <c r="M161" s="17">
        <f>INT(ResourceEffects[[#This Row],[Time Factor]]*TimeInterval/60/60)-ResourceEffects[[#This Row],[Days]]*24</f>
        <v>0</v>
      </c>
      <c r="N161" s="17">
        <f>INT(ResourceEffects[[#This Row],[Time Factor]]*TimeInterval/60)-ResourceEffects[[#This Row],[Hours]]*60-ResourceEffects[[#This Row],[Days]]*60*24</f>
        <v>0</v>
      </c>
      <c r="O161" s="17">
        <f>ResourceEffects[[#This Row],[Time Factor]]*TimeInterval-ResourceEffects[[#This Row],[Min]]*60-ResourceEffects[[#This Row],[Hours]]*60*60-ResourceEffects[[#This Row],[Days]]*60*60*24</f>
        <v>0</v>
      </c>
      <c r="P161" s="19">
        <f ca="1">INT(RAND()*999999999)</f>
        <v>806883454</v>
      </c>
      <c r="Q161" s="19">
        <f>_xlfn.XLOOKUP(ResourceEffects[[#This Row],[Protocol Name]],ProtocolNamesCol,ProtocolIds,"")</f>
        <v>13121</v>
      </c>
      <c r="R161" s="19">
        <f>ResourceEffects[[#This Row],[Time Factor]]</f>
        <v>0</v>
      </c>
      <c r="S161" s="19">
        <f>ResourceEffects[[#This Row],[Drone ID]]</f>
        <v>0</v>
      </c>
      <c r="T161" s="19">
        <f>_xlfn.XLOOKUP(ResourceEffects[[#This Row],[Resource Name]],ResourceNames,ResourceIds,"")</f>
        <v>3121</v>
      </c>
      <c r="U161" s="19">
        <f>_xlfn.XLOOKUP(ResourceEffects[[#This Row],[Event Type]],EventTypeNames,EventTypeIds,"")</f>
        <v>1</v>
      </c>
      <c r="V161" s="19">
        <f>IF(ResourceEffects[[#This Row],[Is Local]]="Yes",1,0)</f>
        <v>1</v>
      </c>
      <c r="W161" s="19">
        <f>IF(ResourceEffects[[#This Row],[Is Installed]]="Yes",1,0)</f>
        <v>0</v>
      </c>
      <c r="X161" s="19">
        <f>IF(ResourceEffects[[#This Row],[Status]]="Locked",1,0)</f>
        <v>0</v>
      </c>
      <c r="Y161" s="19">
        <f>IF(ResourceEffects[[#This Row],[event_type]]=1,0,1)</f>
        <v>0</v>
      </c>
      <c r="Z161" s="19">
        <f>IF(ResourceEffects[[#This Row],[Use Abundancies]]="Yes",1,0)</f>
        <v>0</v>
      </c>
      <c r="AA161" s="19">
        <f>ResourceEffects[[#This Row],[∆]]</f>
        <v>1</v>
      </c>
    </row>
    <row r="162" spans="1:27" ht="14.4" customHeight="1" x14ac:dyDescent="0.3">
      <c r="A162" s="23">
        <v>0</v>
      </c>
      <c r="B162" s="18" t="s">
        <v>67</v>
      </c>
      <c r="D162" s="17" t="s">
        <v>395</v>
      </c>
      <c r="E162" s="17">
        <v>2</v>
      </c>
      <c r="F162" s="37" t="s">
        <v>387</v>
      </c>
      <c r="G162" s="18" t="s">
        <v>209</v>
      </c>
      <c r="H162" s="17" t="str">
        <f>"No"</f>
        <v>No</v>
      </c>
      <c r="I162" s="17">
        <f>0</f>
        <v>0</v>
      </c>
      <c r="J162" s="17" t="str">
        <f>"Yes"</f>
        <v>Yes</v>
      </c>
      <c r="K162" s="17" t="str">
        <f>"No"</f>
        <v>No</v>
      </c>
      <c r="L162" s="17">
        <f>INT(ResourceEffects[[#This Row],[Time Factor]]*TimeInterval/60/60/24)</f>
        <v>0</v>
      </c>
      <c r="M162" s="17">
        <f>INT(ResourceEffects[[#This Row],[Time Factor]]*TimeInterval/60/60)-ResourceEffects[[#This Row],[Days]]*24</f>
        <v>0</v>
      </c>
      <c r="N162" s="17">
        <f>INT(ResourceEffects[[#This Row],[Time Factor]]*TimeInterval/60)-ResourceEffects[[#This Row],[Hours]]*60-ResourceEffects[[#This Row],[Days]]*60*24</f>
        <v>0</v>
      </c>
      <c r="O162" s="17">
        <f>ResourceEffects[[#This Row],[Time Factor]]*TimeInterval-ResourceEffects[[#This Row],[Min]]*60-ResourceEffects[[#This Row],[Hours]]*60*60-ResourceEffects[[#This Row],[Days]]*60*60*24</f>
        <v>0</v>
      </c>
      <c r="P162" s="19">
        <f ca="1">INT(RAND()*999999999)</f>
        <v>564935399</v>
      </c>
      <c r="Q162" s="19">
        <f>_xlfn.XLOOKUP(ResourceEffects[[#This Row],[Protocol Name]],ProtocolNamesCol,ProtocolIds,"")</f>
        <v>13141</v>
      </c>
      <c r="R162" s="19">
        <f>ResourceEffects[[#This Row],[Time Factor]]</f>
        <v>0</v>
      </c>
      <c r="S162" s="19">
        <f>ResourceEffects[[#This Row],[Drone ID]]</f>
        <v>0</v>
      </c>
      <c r="T162" s="19">
        <f>_xlfn.XLOOKUP(ResourceEffects[[#This Row],[Resource Name]],ResourceNames,ResourceIds,"")</f>
        <v>2051</v>
      </c>
      <c r="U162" s="19">
        <f>_xlfn.XLOOKUP(ResourceEffects[[#This Row],[Event Type]],EventTypeNames,EventTypeIds,"")</f>
        <v>2</v>
      </c>
      <c r="V162" s="19">
        <f>IF(ResourceEffects[[#This Row],[Is Local]]="Yes",1,0)</f>
        <v>1</v>
      </c>
      <c r="W162" s="19">
        <f>IF(ResourceEffects[[#This Row],[Is Installed]]="Yes",1,0)</f>
        <v>0</v>
      </c>
      <c r="X162" s="19">
        <f>IF(ResourceEffects[[#This Row],[Status]]="Locked",1,0)</f>
        <v>0</v>
      </c>
      <c r="Y162" s="19">
        <f>IF(ResourceEffects[[#This Row],[event_type]]=1,0,1)</f>
        <v>1</v>
      </c>
      <c r="Z162" s="19">
        <f>IF(ResourceEffects[[#This Row],[Use Abundancies]]="Yes",1,0)</f>
        <v>0</v>
      </c>
      <c r="AA162" s="19">
        <f>ResourceEffects[[#This Row],[∆]]</f>
        <v>2</v>
      </c>
    </row>
    <row r="163" spans="1:27" ht="14.4" customHeight="1" x14ac:dyDescent="0.3">
      <c r="A163" s="23">
        <v>0</v>
      </c>
      <c r="B163" s="18" t="s">
        <v>67</v>
      </c>
      <c r="D163" s="17" t="s">
        <v>394</v>
      </c>
      <c r="E163" s="17">
        <v>1</v>
      </c>
      <c r="F163" s="37" t="s">
        <v>387</v>
      </c>
      <c r="G163" s="18" t="s">
        <v>229</v>
      </c>
      <c r="H163" s="17" t="str">
        <f>"No"</f>
        <v>No</v>
      </c>
      <c r="I163" s="17">
        <f>0</f>
        <v>0</v>
      </c>
      <c r="J163" s="17" t="str">
        <f>"Yes"</f>
        <v>Yes</v>
      </c>
      <c r="K163" s="17" t="str">
        <f>"No"</f>
        <v>No</v>
      </c>
      <c r="L163" s="17">
        <f>INT(ResourceEffects[[#This Row],[Time Factor]]*TimeInterval/60/60/24)</f>
        <v>0</v>
      </c>
      <c r="M163" s="17">
        <f>INT(ResourceEffects[[#This Row],[Time Factor]]*TimeInterval/60/60)-ResourceEffects[[#This Row],[Days]]*24</f>
        <v>0</v>
      </c>
      <c r="N163" s="17">
        <f>INT(ResourceEffects[[#This Row],[Time Factor]]*TimeInterval/60)-ResourceEffects[[#This Row],[Hours]]*60-ResourceEffects[[#This Row],[Days]]*60*24</f>
        <v>0</v>
      </c>
      <c r="O163" s="17">
        <f>ResourceEffects[[#This Row],[Time Factor]]*TimeInterval-ResourceEffects[[#This Row],[Min]]*60-ResourceEffects[[#This Row],[Hours]]*60*60-ResourceEffects[[#This Row],[Days]]*60*60*24</f>
        <v>0</v>
      </c>
      <c r="P163" s="19">
        <f ca="1">INT(RAND()*999999999)</f>
        <v>379204662</v>
      </c>
      <c r="Q163" s="19">
        <f>_xlfn.XLOOKUP(ResourceEffects[[#This Row],[Protocol Name]],ProtocolNamesCol,ProtocolIds,"")</f>
        <v>13141</v>
      </c>
      <c r="R163" s="19">
        <f>ResourceEffects[[#This Row],[Time Factor]]</f>
        <v>0</v>
      </c>
      <c r="S163" s="19">
        <f>ResourceEffects[[#This Row],[Drone ID]]</f>
        <v>0</v>
      </c>
      <c r="T163" s="19">
        <f>_xlfn.XLOOKUP(ResourceEffects[[#This Row],[Resource Name]],ResourceNames,ResourceIds,"")</f>
        <v>3141</v>
      </c>
      <c r="U163" s="19">
        <f>_xlfn.XLOOKUP(ResourceEffects[[#This Row],[Event Type]],EventTypeNames,EventTypeIds,"")</f>
        <v>1</v>
      </c>
      <c r="V163" s="19">
        <f>IF(ResourceEffects[[#This Row],[Is Local]]="Yes",1,0)</f>
        <v>1</v>
      </c>
      <c r="W163" s="19">
        <f>IF(ResourceEffects[[#This Row],[Is Installed]]="Yes",1,0)</f>
        <v>0</v>
      </c>
      <c r="X163" s="19">
        <f>IF(ResourceEffects[[#This Row],[Status]]="Locked",1,0)</f>
        <v>0</v>
      </c>
      <c r="Y163" s="19">
        <f>IF(ResourceEffects[[#This Row],[event_type]]=1,0,1)</f>
        <v>0</v>
      </c>
      <c r="Z163" s="19">
        <f>IF(ResourceEffects[[#This Row],[Use Abundancies]]="Yes",1,0)</f>
        <v>0</v>
      </c>
      <c r="AA163" s="19">
        <f>ResourceEffects[[#This Row],[∆]]</f>
        <v>1</v>
      </c>
    </row>
    <row r="164" spans="1:27" ht="14.4" customHeight="1" x14ac:dyDescent="0.3">
      <c r="A164" s="23">
        <v>0</v>
      </c>
      <c r="B164" s="18" t="s">
        <v>69</v>
      </c>
      <c r="D164" s="17" t="s">
        <v>395</v>
      </c>
      <c r="E164" s="17">
        <v>2</v>
      </c>
      <c r="F164" s="37" t="s">
        <v>387</v>
      </c>
      <c r="G164" s="18" t="s">
        <v>194</v>
      </c>
      <c r="H164" s="17" t="str">
        <f>"No"</f>
        <v>No</v>
      </c>
      <c r="I164" s="17">
        <f>0</f>
        <v>0</v>
      </c>
      <c r="J164" s="17" t="str">
        <f>"Yes"</f>
        <v>Yes</v>
      </c>
      <c r="K164" s="17" t="str">
        <f>"No"</f>
        <v>No</v>
      </c>
      <c r="L164" s="17">
        <f>INT(ResourceEffects[[#This Row],[Time Factor]]*TimeInterval/60/60/24)</f>
        <v>0</v>
      </c>
      <c r="M164" s="17">
        <f>INT(ResourceEffects[[#This Row],[Time Factor]]*TimeInterval/60/60)-ResourceEffects[[#This Row],[Days]]*24</f>
        <v>0</v>
      </c>
      <c r="N164" s="17">
        <f>INT(ResourceEffects[[#This Row],[Time Factor]]*TimeInterval/60)-ResourceEffects[[#This Row],[Hours]]*60-ResourceEffects[[#This Row],[Days]]*60*24</f>
        <v>0</v>
      </c>
      <c r="O164" s="17">
        <f>ResourceEffects[[#This Row],[Time Factor]]*TimeInterval-ResourceEffects[[#This Row],[Min]]*60-ResourceEffects[[#This Row],[Hours]]*60*60-ResourceEffects[[#This Row],[Days]]*60*60*24</f>
        <v>0</v>
      </c>
      <c r="P164" s="19">
        <f ca="1">INT(RAND()*999999999)</f>
        <v>209994482</v>
      </c>
      <c r="Q164" s="19">
        <f>_xlfn.XLOOKUP(ResourceEffects[[#This Row],[Protocol Name]],ProtocolNamesCol,ProtocolIds,"")</f>
        <v>13201</v>
      </c>
      <c r="R164" s="19">
        <f>ResourceEffects[[#This Row],[Time Factor]]</f>
        <v>0</v>
      </c>
      <c r="S164" s="19">
        <f>ResourceEffects[[#This Row],[Drone ID]]</f>
        <v>0</v>
      </c>
      <c r="T164" s="19">
        <f>_xlfn.XLOOKUP(ResourceEffects[[#This Row],[Resource Name]],ResourceNames,ResourceIds,"")</f>
        <v>2021</v>
      </c>
      <c r="U164" s="19">
        <f>_xlfn.XLOOKUP(ResourceEffects[[#This Row],[Event Type]],EventTypeNames,EventTypeIds,"")</f>
        <v>2</v>
      </c>
      <c r="V164" s="19">
        <f>IF(ResourceEffects[[#This Row],[Is Local]]="Yes",1,0)</f>
        <v>1</v>
      </c>
      <c r="W164" s="19">
        <f>IF(ResourceEffects[[#This Row],[Is Installed]]="Yes",1,0)</f>
        <v>0</v>
      </c>
      <c r="X164" s="19">
        <f>IF(ResourceEffects[[#This Row],[Status]]="Locked",1,0)</f>
        <v>0</v>
      </c>
      <c r="Y164" s="19">
        <f>IF(ResourceEffects[[#This Row],[event_type]]=1,0,1)</f>
        <v>1</v>
      </c>
      <c r="Z164" s="19">
        <f>IF(ResourceEffects[[#This Row],[Use Abundancies]]="Yes",1,0)</f>
        <v>0</v>
      </c>
      <c r="AA164" s="19">
        <f>ResourceEffects[[#This Row],[∆]]</f>
        <v>2</v>
      </c>
    </row>
    <row r="165" spans="1:27" ht="14.4" customHeight="1" x14ac:dyDescent="0.3">
      <c r="A165" s="23">
        <v>0</v>
      </c>
      <c r="B165" s="18" t="s">
        <v>69</v>
      </c>
      <c r="D165" s="17" t="s">
        <v>394</v>
      </c>
      <c r="E165" s="17">
        <v>1</v>
      </c>
      <c r="F165" s="37" t="s">
        <v>387</v>
      </c>
      <c r="G165" s="18" t="s">
        <v>231</v>
      </c>
      <c r="H165" s="17" t="str">
        <f>"No"</f>
        <v>No</v>
      </c>
      <c r="I165" s="17">
        <f>0</f>
        <v>0</v>
      </c>
      <c r="J165" s="17" t="str">
        <f>"Yes"</f>
        <v>Yes</v>
      </c>
      <c r="K165" s="17" t="str">
        <f>"No"</f>
        <v>No</v>
      </c>
      <c r="L165" s="17">
        <f>INT(ResourceEffects[[#This Row],[Time Factor]]*TimeInterval/60/60/24)</f>
        <v>0</v>
      </c>
      <c r="M165" s="17">
        <f>INT(ResourceEffects[[#This Row],[Time Factor]]*TimeInterval/60/60)-ResourceEffects[[#This Row],[Days]]*24</f>
        <v>0</v>
      </c>
      <c r="N165" s="17">
        <f>INT(ResourceEffects[[#This Row],[Time Factor]]*TimeInterval/60)-ResourceEffects[[#This Row],[Hours]]*60-ResourceEffects[[#This Row],[Days]]*60*24</f>
        <v>0</v>
      </c>
      <c r="O165" s="17">
        <f>ResourceEffects[[#This Row],[Time Factor]]*TimeInterval-ResourceEffects[[#This Row],[Min]]*60-ResourceEffects[[#This Row],[Hours]]*60*60-ResourceEffects[[#This Row],[Days]]*60*60*24</f>
        <v>0</v>
      </c>
      <c r="P165" s="19">
        <f ca="1">INT(RAND()*999999999)</f>
        <v>259254239</v>
      </c>
      <c r="Q165" s="19">
        <f>_xlfn.XLOOKUP(ResourceEffects[[#This Row],[Protocol Name]],ProtocolNamesCol,ProtocolIds,"")</f>
        <v>13201</v>
      </c>
      <c r="R165" s="19">
        <f>ResourceEffects[[#This Row],[Time Factor]]</f>
        <v>0</v>
      </c>
      <c r="S165" s="19">
        <f>ResourceEffects[[#This Row],[Drone ID]]</f>
        <v>0</v>
      </c>
      <c r="T165" s="19">
        <f>_xlfn.XLOOKUP(ResourceEffects[[#This Row],[Resource Name]],ResourceNames,ResourceIds,"")</f>
        <v>3201</v>
      </c>
      <c r="U165" s="19">
        <f>_xlfn.XLOOKUP(ResourceEffects[[#This Row],[Event Type]],EventTypeNames,EventTypeIds,"")</f>
        <v>1</v>
      </c>
      <c r="V165" s="19">
        <f>IF(ResourceEffects[[#This Row],[Is Local]]="Yes",1,0)</f>
        <v>1</v>
      </c>
      <c r="W165" s="19">
        <f>IF(ResourceEffects[[#This Row],[Is Installed]]="Yes",1,0)</f>
        <v>0</v>
      </c>
      <c r="X165" s="19">
        <f>IF(ResourceEffects[[#This Row],[Status]]="Locked",1,0)</f>
        <v>0</v>
      </c>
      <c r="Y165" s="19">
        <f>IF(ResourceEffects[[#This Row],[event_type]]=1,0,1)</f>
        <v>0</v>
      </c>
      <c r="Z165" s="19">
        <f>IF(ResourceEffects[[#This Row],[Use Abundancies]]="Yes",1,0)</f>
        <v>0</v>
      </c>
      <c r="AA165" s="19">
        <f>ResourceEffects[[#This Row],[∆]]</f>
        <v>1</v>
      </c>
    </row>
    <row r="166" spans="1:27" ht="14.4" customHeight="1" x14ac:dyDescent="0.3">
      <c r="A166" s="23">
        <v>0</v>
      </c>
      <c r="B166" s="18" t="s">
        <v>71</v>
      </c>
      <c r="D166" s="17" t="s">
        <v>395</v>
      </c>
      <c r="E166" s="17">
        <v>1</v>
      </c>
      <c r="F166" s="37" t="s">
        <v>387</v>
      </c>
      <c r="G166" s="18" t="s">
        <v>196</v>
      </c>
      <c r="H166" s="17" t="str">
        <f>"No"</f>
        <v>No</v>
      </c>
      <c r="I166" s="17">
        <f>0</f>
        <v>0</v>
      </c>
      <c r="J166" s="17" t="str">
        <f>"Yes"</f>
        <v>Yes</v>
      </c>
      <c r="K166" s="17" t="str">
        <f>"No"</f>
        <v>No</v>
      </c>
      <c r="L166" s="17">
        <f>INT(ResourceEffects[[#This Row],[Time Factor]]*TimeInterval/60/60/24)</f>
        <v>0</v>
      </c>
      <c r="M166" s="17">
        <f>INT(ResourceEffects[[#This Row],[Time Factor]]*TimeInterval/60/60)-ResourceEffects[[#This Row],[Days]]*24</f>
        <v>0</v>
      </c>
      <c r="N166" s="17">
        <f>INT(ResourceEffects[[#This Row],[Time Factor]]*TimeInterval/60)-ResourceEffects[[#This Row],[Hours]]*60-ResourceEffects[[#This Row],[Days]]*60*24</f>
        <v>0</v>
      </c>
      <c r="O166" s="17">
        <f>ResourceEffects[[#This Row],[Time Factor]]*TimeInterval-ResourceEffects[[#This Row],[Min]]*60-ResourceEffects[[#This Row],[Hours]]*60*60-ResourceEffects[[#This Row],[Days]]*60*60*24</f>
        <v>0</v>
      </c>
      <c r="P166" s="19">
        <f ca="1">INT(RAND()*999999999)</f>
        <v>219454298</v>
      </c>
      <c r="Q166" s="19">
        <f>_xlfn.XLOOKUP(ResourceEffects[[#This Row],[Protocol Name]],ProtocolNamesCol,ProtocolIds,"")</f>
        <v>13211</v>
      </c>
      <c r="R166" s="19">
        <f>ResourceEffects[[#This Row],[Time Factor]]</f>
        <v>0</v>
      </c>
      <c r="S166" s="19">
        <f>ResourceEffects[[#This Row],[Drone ID]]</f>
        <v>0</v>
      </c>
      <c r="T166" s="19">
        <f>_xlfn.XLOOKUP(ResourceEffects[[#This Row],[Resource Name]],ResourceNames,ResourceIds,"")</f>
        <v>2022</v>
      </c>
      <c r="U166" s="19">
        <f>_xlfn.XLOOKUP(ResourceEffects[[#This Row],[Event Type]],EventTypeNames,EventTypeIds,"")</f>
        <v>2</v>
      </c>
      <c r="V166" s="19">
        <f>IF(ResourceEffects[[#This Row],[Is Local]]="Yes",1,0)</f>
        <v>1</v>
      </c>
      <c r="W166" s="19">
        <f>IF(ResourceEffects[[#This Row],[Is Installed]]="Yes",1,0)</f>
        <v>0</v>
      </c>
      <c r="X166" s="19">
        <f>IF(ResourceEffects[[#This Row],[Status]]="Locked",1,0)</f>
        <v>0</v>
      </c>
      <c r="Y166" s="19">
        <f>IF(ResourceEffects[[#This Row],[event_type]]=1,0,1)</f>
        <v>1</v>
      </c>
      <c r="Z166" s="19">
        <f>IF(ResourceEffects[[#This Row],[Use Abundancies]]="Yes",1,0)</f>
        <v>0</v>
      </c>
      <c r="AA166" s="19">
        <f>ResourceEffects[[#This Row],[∆]]</f>
        <v>1</v>
      </c>
    </row>
    <row r="167" spans="1:27" ht="14.4" customHeight="1" x14ac:dyDescent="0.3">
      <c r="A167" s="23">
        <v>0</v>
      </c>
      <c r="B167" s="18" t="s">
        <v>71</v>
      </c>
      <c r="D167" s="17" t="s">
        <v>394</v>
      </c>
      <c r="E167" s="17">
        <v>1</v>
      </c>
      <c r="F167" s="37" t="s">
        <v>387</v>
      </c>
      <c r="G167" s="18" t="s">
        <v>233</v>
      </c>
      <c r="H167" s="17" t="str">
        <f>"No"</f>
        <v>No</v>
      </c>
      <c r="I167" s="17">
        <f>0</f>
        <v>0</v>
      </c>
      <c r="J167" s="17" t="str">
        <f>"Yes"</f>
        <v>Yes</v>
      </c>
      <c r="K167" s="17" t="str">
        <f>"No"</f>
        <v>No</v>
      </c>
      <c r="L167" s="17">
        <f>INT(ResourceEffects[[#This Row],[Time Factor]]*TimeInterval/60/60/24)</f>
        <v>0</v>
      </c>
      <c r="M167" s="17">
        <f>INT(ResourceEffects[[#This Row],[Time Factor]]*TimeInterval/60/60)-ResourceEffects[[#This Row],[Days]]*24</f>
        <v>0</v>
      </c>
      <c r="N167" s="17">
        <f>INT(ResourceEffects[[#This Row],[Time Factor]]*TimeInterval/60)-ResourceEffects[[#This Row],[Hours]]*60-ResourceEffects[[#This Row],[Days]]*60*24</f>
        <v>0</v>
      </c>
      <c r="O167" s="17">
        <f>ResourceEffects[[#This Row],[Time Factor]]*TimeInterval-ResourceEffects[[#This Row],[Min]]*60-ResourceEffects[[#This Row],[Hours]]*60*60-ResourceEffects[[#This Row],[Days]]*60*60*24</f>
        <v>0</v>
      </c>
      <c r="P167" s="19">
        <f ca="1">INT(RAND()*999999999)</f>
        <v>359466804</v>
      </c>
      <c r="Q167" s="19">
        <f>_xlfn.XLOOKUP(ResourceEffects[[#This Row],[Protocol Name]],ProtocolNamesCol,ProtocolIds,"")</f>
        <v>13211</v>
      </c>
      <c r="R167" s="19">
        <f>ResourceEffects[[#This Row],[Time Factor]]</f>
        <v>0</v>
      </c>
      <c r="S167" s="19">
        <f>ResourceEffects[[#This Row],[Drone ID]]</f>
        <v>0</v>
      </c>
      <c r="T167" s="19">
        <f>_xlfn.XLOOKUP(ResourceEffects[[#This Row],[Resource Name]],ResourceNames,ResourceIds,"")</f>
        <v>3211</v>
      </c>
      <c r="U167" s="19">
        <f>_xlfn.XLOOKUP(ResourceEffects[[#This Row],[Event Type]],EventTypeNames,EventTypeIds,"")</f>
        <v>1</v>
      </c>
      <c r="V167" s="19">
        <f>IF(ResourceEffects[[#This Row],[Is Local]]="Yes",1,0)</f>
        <v>1</v>
      </c>
      <c r="W167" s="19">
        <f>IF(ResourceEffects[[#This Row],[Is Installed]]="Yes",1,0)</f>
        <v>0</v>
      </c>
      <c r="X167" s="19">
        <f>IF(ResourceEffects[[#This Row],[Status]]="Locked",1,0)</f>
        <v>0</v>
      </c>
      <c r="Y167" s="19">
        <f>IF(ResourceEffects[[#This Row],[event_type]]=1,0,1)</f>
        <v>0</v>
      </c>
      <c r="Z167" s="19">
        <f>IF(ResourceEffects[[#This Row],[Use Abundancies]]="Yes",1,0)</f>
        <v>0</v>
      </c>
      <c r="AA167" s="19">
        <f>ResourceEffects[[#This Row],[∆]]</f>
        <v>1</v>
      </c>
    </row>
    <row r="168" spans="1:27" ht="14.4" customHeight="1" x14ac:dyDescent="0.3">
      <c r="A168" s="23">
        <v>0</v>
      </c>
      <c r="B168" s="18" t="s">
        <v>73</v>
      </c>
      <c r="D168" s="17" t="s">
        <v>395</v>
      </c>
      <c r="E168" s="17">
        <v>2</v>
      </c>
      <c r="F168" s="37" t="s">
        <v>387</v>
      </c>
      <c r="G168" s="18" t="s">
        <v>198</v>
      </c>
      <c r="H168" s="17" t="str">
        <f>"No"</f>
        <v>No</v>
      </c>
      <c r="I168" s="17">
        <f>0</f>
        <v>0</v>
      </c>
      <c r="J168" s="17" t="str">
        <f>"Yes"</f>
        <v>Yes</v>
      </c>
      <c r="K168" s="17" t="str">
        <f>"No"</f>
        <v>No</v>
      </c>
      <c r="L168" s="17">
        <f>INT(ResourceEffects[[#This Row],[Time Factor]]*TimeInterval/60/60/24)</f>
        <v>0</v>
      </c>
      <c r="M168" s="17">
        <f>INT(ResourceEffects[[#This Row],[Time Factor]]*TimeInterval/60/60)-ResourceEffects[[#This Row],[Days]]*24</f>
        <v>0</v>
      </c>
      <c r="N168" s="17">
        <f>INT(ResourceEffects[[#This Row],[Time Factor]]*TimeInterval/60)-ResourceEffects[[#This Row],[Hours]]*60-ResourceEffects[[#This Row],[Days]]*60*24</f>
        <v>0</v>
      </c>
      <c r="O168" s="17">
        <f>ResourceEffects[[#This Row],[Time Factor]]*TimeInterval-ResourceEffects[[#This Row],[Min]]*60-ResourceEffects[[#This Row],[Hours]]*60*60-ResourceEffects[[#This Row],[Days]]*60*60*24</f>
        <v>0</v>
      </c>
      <c r="P168" s="19">
        <f ca="1">INT(RAND()*999999999)</f>
        <v>495434516</v>
      </c>
      <c r="Q168" s="19">
        <f>_xlfn.XLOOKUP(ResourceEffects[[#This Row],[Protocol Name]],ProtocolNamesCol,ProtocolIds,"")</f>
        <v>13221</v>
      </c>
      <c r="R168" s="19">
        <f>ResourceEffects[[#This Row],[Time Factor]]</f>
        <v>0</v>
      </c>
      <c r="S168" s="19">
        <f>ResourceEffects[[#This Row],[Drone ID]]</f>
        <v>0</v>
      </c>
      <c r="T168" s="19">
        <f>_xlfn.XLOOKUP(ResourceEffects[[#This Row],[Resource Name]],ResourceNames,ResourceIds,"")</f>
        <v>2023</v>
      </c>
      <c r="U168" s="19">
        <f>_xlfn.XLOOKUP(ResourceEffects[[#This Row],[Event Type]],EventTypeNames,EventTypeIds,"")</f>
        <v>2</v>
      </c>
      <c r="V168" s="19">
        <f>IF(ResourceEffects[[#This Row],[Is Local]]="Yes",1,0)</f>
        <v>1</v>
      </c>
      <c r="W168" s="19">
        <f>IF(ResourceEffects[[#This Row],[Is Installed]]="Yes",1,0)</f>
        <v>0</v>
      </c>
      <c r="X168" s="19">
        <f>IF(ResourceEffects[[#This Row],[Status]]="Locked",1,0)</f>
        <v>0</v>
      </c>
      <c r="Y168" s="19">
        <f>IF(ResourceEffects[[#This Row],[event_type]]=1,0,1)</f>
        <v>1</v>
      </c>
      <c r="Z168" s="19">
        <f>IF(ResourceEffects[[#This Row],[Use Abundancies]]="Yes",1,0)</f>
        <v>0</v>
      </c>
      <c r="AA168" s="19">
        <f>ResourceEffects[[#This Row],[∆]]</f>
        <v>2</v>
      </c>
    </row>
    <row r="169" spans="1:27" ht="14.4" customHeight="1" x14ac:dyDescent="0.3">
      <c r="A169" s="23">
        <v>0</v>
      </c>
      <c r="B169" s="18" t="s">
        <v>73</v>
      </c>
      <c r="D169" s="17" t="s">
        <v>394</v>
      </c>
      <c r="E169" s="17">
        <v>1</v>
      </c>
      <c r="F169" s="37" t="s">
        <v>387</v>
      </c>
      <c r="G169" s="18" t="s">
        <v>235</v>
      </c>
      <c r="H169" s="17" t="str">
        <f>"No"</f>
        <v>No</v>
      </c>
      <c r="I169" s="17">
        <f>0</f>
        <v>0</v>
      </c>
      <c r="J169" s="17" t="str">
        <f>"Yes"</f>
        <v>Yes</v>
      </c>
      <c r="K169" s="17" t="str">
        <f>"No"</f>
        <v>No</v>
      </c>
      <c r="L169" s="17">
        <f>INT(ResourceEffects[[#This Row],[Time Factor]]*TimeInterval/60/60/24)</f>
        <v>0</v>
      </c>
      <c r="M169" s="17">
        <f>INT(ResourceEffects[[#This Row],[Time Factor]]*TimeInterval/60/60)-ResourceEffects[[#This Row],[Days]]*24</f>
        <v>0</v>
      </c>
      <c r="N169" s="17">
        <f>INT(ResourceEffects[[#This Row],[Time Factor]]*TimeInterval/60)-ResourceEffects[[#This Row],[Hours]]*60-ResourceEffects[[#This Row],[Days]]*60*24</f>
        <v>0</v>
      </c>
      <c r="O169" s="17">
        <f>ResourceEffects[[#This Row],[Time Factor]]*TimeInterval-ResourceEffects[[#This Row],[Min]]*60-ResourceEffects[[#This Row],[Hours]]*60*60-ResourceEffects[[#This Row],[Days]]*60*60*24</f>
        <v>0</v>
      </c>
      <c r="P169" s="19">
        <f ca="1">INT(RAND()*999999999)</f>
        <v>871848947</v>
      </c>
      <c r="Q169" s="19">
        <f>_xlfn.XLOOKUP(ResourceEffects[[#This Row],[Protocol Name]],ProtocolNamesCol,ProtocolIds,"")</f>
        <v>13221</v>
      </c>
      <c r="R169" s="19">
        <f>ResourceEffects[[#This Row],[Time Factor]]</f>
        <v>0</v>
      </c>
      <c r="S169" s="19">
        <f>ResourceEffects[[#This Row],[Drone ID]]</f>
        <v>0</v>
      </c>
      <c r="T169" s="19">
        <f>_xlfn.XLOOKUP(ResourceEffects[[#This Row],[Resource Name]],ResourceNames,ResourceIds,"")</f>
        <v>3221</v>
      </c>
      <c r="U169" s="19">
        <f>_xlfn.XLOOKUP(ResourceEffects[[#This Row],[Event Type]],EventTypeNames,EventTypeIds,"")</f>
        <v>1</v>
      </c>
      <c r="V169" s="19">
        <f>IF(ResourceEffects[[#This Row],[Is Local]]="Yes",1,0)</f>
        <v>1</v>
      </c>
      <c r="W169" s="19">
        <f>IF(ResourceEffects[[#This Row],[Is Installed]]="Yes",1,0)</f>
        <v>0</v>
      </c>
      <c r="X169" s="19">
        <f>IF(ResourceEffects[[#This Row],[Status]]="Locked",1,0)</f>
        <v>0</v>
      </c>
      <c r="Y169" s="19">
        <f>IF(ResourceEffects[[#This Row],[event_type]]=1,0,1)</f>
        <v>0</v>
      </c>
      <c r="Z169" s="19">
        <f>IF(ResourceEffects[[#This Row],[Use Abundancies]]="Yes",1,0)</f>
        <v>0</v>
      </c>
      <c r="AA169" s="19">
        <f>ResourceEffects[[#This Row],[∆]]</f>
        <v>1</v>
      </c>
    </row>
    <row r="170" spans="1:27" ht="14.4" customHeight="1" x14ac:dyDescent="0.3">
      <c r="A170" s="23">
        <v>0</v>
      </c>
      <c r="B170" s="18" t="s">
        <v>75</v>
      </c>
      <c r="D170" s="17" t="s">
        <v>395</v>
      </c>
      <c r="E170" s="17">
        <v>3</v>
      </c>
      <c r="F170" s="37" t="s">
        <v>387</v>
      </c>
      <c r="G170" s="18" t="s">
        <v>209</v>
      </c>
      <c r="H170" s="17" t="str">
        <f>"No"</f>
        <v>No</v>
      </c>
      <c r="I170" s="17">
        <f>0</f>
        <v>0</v>
      </c>
      <c r="J170" s="17" t="str">
        <f>"Yes"</f>
        <v>Yes</v>
      </c>
      <c r="K170" s="17" t="str">
        <f>"No"</f>
        <v>No</v>
      </c>
      <c r="L170" s="17">
        <f>INT(ResourceEffects[[#This Row],[Time Factor]]*TimeInterval/60/60/24)</f>
        <v>0</v>
      </c>
      <c r="M170" s="17">
        <f>INT(ResourceEffects[[#This Row],[Time Factor]]*TimeInterval/60/60)-ResourceEffects[[#This Row],[Days]]*24</f>
        <v>0</v>
      </c>
      <c r="N170" s="17">
        <f>INT(ResourceEffects[[#This Row],[Time Factor]]*TimeInterval/60)-ResourceEffects[[#This Row],[Hours]]*60-ResourceEffects[[#This Row],[Days]]*60*24</f>
        <v>0</v>
      </c>
      <c r="O170" s="17">
        <f>ResourceEffects[[#This Row],[Time Factor]]*TimeInterval-ResourceEffects[[#This Row],[Min]]*60-ResourceEffects[[#This Row],[Hours]]*60*60-ResourceEffects[[#This Row],[Days]]*60*60*24</f>
        <v>0</v>
      </c>
      <c r="P170" s="19">
        <f ca="1">INT(RAND()*999999999)</f>
        <v>683216748</v>
      </c>
      <c r="Q170" s="19">
        <f>_xlfn.XLOOKUP(ResourceEffects[[#This Row],[Protocol Name]],ProtocolNamesCol,ProtocolIds,"")</f>
        <v>13301</v>
      </c>
      <c r="R170" s="19">
        <f>ResourceEffects[[#This Row],[Time Factor]]</f>
        <v>0</v>
      </c>
      <c r="S170" s="19">
        <f>ResourceEffects[[#This Row],[Drone ID]]</f>
        <v>0</v>
      </c>
      <c r="T170" s="19">
        <f>_xlfn.XLOOKUP(ResourceEffects[[#This Row],[Resource Name]],ResourceNames,ResourceIds,"")</f>
        <v>2051</v>
      </c>
      <c r="U170" s="19">
        <f>_xlfn.XLOOKUP(ResourceEffects[[#This Row],[Event Type]],EventTypeNames,EventTypeIds,"")</f>
        <v>2</v>
      </c>
      <c r="V170" s="19">
        <f>IF(ResourceEffects[[#This Row],[Is Local]]="Yes",1,0)</f>
        <v>1</v>
      </c>
      <c r="W170" s="19">
        <f>IF(ResourceEffects[[#This Row],[Is Installed]]="Yes",1,0)</f>
        <v>0</v>
      </c>
      <c r="X170" s="19">
        <f>IF(ResourceEffects[[#This Row],[Status]]="Locked",1,0)</f>
        <v>0</v>
      </c>
      <c r="Y170" s="19">
        <f>IF(ResourceEffects[[#This Row],[event_type]]=1,0,1)</f>
        <v>1</v>
      </c>
      <c r="Z170" s="19">
        <f>IF(ResourceEffects[[#This Row],[Use Abundancies]]="Yes",1,0)</f>
        <v>0</v>
      </c>
      <c r="AA170" s="19">
        <f>ResourceEffects[[#This Row],[∆]]</f>
        <v>3</v>
      </c>
    </row>
    <row r="171" spans="1:27" ht="14.4" customHeight="1" x14ac:dyDescent="0.3">
      <c r="A171" s="23">
        <v>0</v>
      </c>
      <c r="B171" s="18" t="s">
        <v>75</v>
      </c>
      <c r="D171" s="17" t="s">
        <v>394</v>
      </c>
      <c r="E171" s="17">
        <v>1</v>
      </c>
      <c r="F171" s="37" t="s">
        <v>387</v>
      </c>
      <c r="G171" s="18" t="s">
        <v>237</v>
      </c>
      <c r="H171" s="17" t="str">
        <f>"No"</f>
        <v>No</v>
      </c>
      <c r="I171" s="17">
        <f>0</f>
        <v>0</v>
      </c>
      <c r="J171" s="17" t="str">
        <f>"Yes"</f>
        <v>Yes</v>
      </c>
      <c r="K171" s="17" t="str">
        <f>"No"</f>
        <v>No</v>
      </c>
      <c r="L171" s="17">
        <f>INT(ResourceEffects[[#This Row],[Time Factor]]*TimeInterval/60/60/24)</f>
        <v>0</v>
      </c>
      <c r="M171" s="17">
        <f>INT(ResourceEffects[[#This Row],[Time Factor]]*TimeInterval/60/60)-ResourceEffects[[#This Row],[Days]]*24</f>
        <v>0</v>
      </c>
      <c r="N171" s="17">
        <f>INT(ResourceEffects[[#This Row],[Time Factor]]*TimeInterval/60)-ResourceEffects[[#This Row],[Hours]]*60-ResourceEffects[[#This Row],[Days]]*60*24</f>
        <v>0</v>
      </c>
      <c r="O171" s="17">
        <f>ResourceEffects[[#This Row],[Time Factor]]*TimeInterval-ResourceEffects[[#This Row],[Min]]*60-ResourceEffects[[#This Row],[Hours]]*60*60-ResourceEffects[[#This Row],[Days]]*60*60*24</f>
        <v>0</v>
      </c>
      <c r="P171" s="19">
        <f ca="1">INT(RAND()*999999999)</f>
        <v>212703986</v>
      </c>
      <c r="Q171" s="19">
        <f>_xlfn.XLOOKUP(ResourceEffects[[#This Row],[Protocol Name]],ProtocolNamesCol,ProtocolIds,"")</f>
        <v>13301</v>
      </c>
      <c r="R171" s="19">
        <f>ResourceEffects[[#This Row],[Time Factor]]</f>
        <v>0</v>
      </c>
      <c r="S171" s="19">
        <f>ResourceEffects[[#This Row],[Drone ID]]</f>
        <v>0</v>
      </c>
      <c r="T171" s="19">
        <f>_xlfn.XLOOKUP(ResourceEffects[[#This Row],[Resource Name]],ResourceNames,ResourceIds,"")</f>
        <v>3301</v>
      </c>
      <c r="U171" s="19">
        <f>_xlfn.XLOOKUP(ResourceEffects[[#This Row],[Event Type]],EventTypeNames,EventTypeIds,"")</f>
        <v>1</v>
      </c>
      <c r="V171" s="19">
        <f>IF(ResourceEffects[[#This Row],[Is Local]]="Yes",1,0)</f>
        <v>1</v>
      </c>
      <c r="W171" s="19">
        <f>IF(ResourceEffects[[#This Row],[Is Installed]]="Yes",1,0)</f>
        <v>0</v>
      </c>
      <c r="X171" s="19">
        <f>IF(ResourceEffects[[#This Row],[Status]]="Locked",1,0)</f>
        <v>0</v>
      </c>
      <c r="Y171" s="19">
        <f>IF(ResourceEffects[[#This Row],[event_type]]=1,0,1)</f>
        <v>0</v>
      </c>
      <c r="Z171" s="19">
        <f>IF(ResourceEffects[[#This Row],[Use Abundancies]]="Yes",1,0)</f>
        <v>0</v>
      </c>
      <c r="AA171" s="19">
        <f>ResourceEffects[[#This Row],[∆]]</f>
        <v>1</v>
      </c>
    </row>
    <row r="172" spans="1:27" ht="14.4" customHeight="1" x14ac:dyDescent="0.3">
      <c r="A172" s="23">
        <v>0</v>
      </c>
      <c r="B172" s="18" t="s">
        <v>77</v>
      </c>
      <c r="D172" s="17" t="s">
        <v>395</v>
      </c>
      <c r="E172" s="17">
        <v>3</v>
      </c>
      <c r="F172" s="37" t="s">
        <v>387</v>
      </c>
      <c r="G172" s="18" t="s">
        <v>194</v>
      </c>
      <c r="H172" s="17" t="str">
        <f>"No"</f>
        <v>No</v>
      </c>
      <c r="I172" s="17">
        <f>0</f>
        <v>0</v>
      </c>
      <c r="J172" s="17" t="str">
        <f>"Yes"</f>
        <v>Yes</v>
      </c>
      <c r="K172" s="17" t="str">
        <f>"No"</f>
        <v>No</v>
      </c>
      <c r="L172" s="17">
        <f>INT(ResourceEffects[[#This Row],[Time Factor]]*TimeInterval/60/60/24)</f>
        <v>0</v>
      </c>
      <c r="M172" s="17">
        <f>INT(ResourceEffects[[#This Row],[Time Factor]]*TimeInterval/60/60)-ResourceEffects[[#This Row],[Days]]*24</f>
        <v>0</v>
      </c>
      <c r="N172" s="17">
        <f>INT(ResourceEffects[[#This Row],[Time Factor]]*TimeInterval/60)-ResourceEffects[[#This Row],[Hours]]*60-ResourceEffects[[#This Row],[Days]]*60*24</f>
        <v>0</v>
      </c>
      <c r="O172" s="17">
        <f>ResourceEffects[[#This Row],[Time Factor]]*TimeInterval-ResourceEffects[[#This Row],[Min]]*60-ResourceEffects[[#This Row],[Hours]]*60*60-ResourceEffects[[#This Row],[Days]]*60*60*24</f>
        <v>0</v>
      </c>
      <c r="P172" s="19">
        <f ca="1">INT(RAND()*999999999)</f>
        <v>475807312</v>
      </c>
      <c r="Q172" s="19">
        <f>_xlfn.XLOOKUP(ResourceEffects[[#This Row],[Protocol Name]],ProtocolNamesCol,ProtocolIds,"")</f>
        <v>13311</v>
      </c>
      <c r="R172" s="19">
        <f>ResourceEffects[[#This Row],[Time Factor]]</f>
        <v>0</v>
      </c>
      <c r="S172" s="19">
        <f>ResourceEffects[[#This Row],[Drone ID]]</f>
        <v>0</v>
      </c>
      <c r="T172" s="19">
        <f>_xlfn.XLOOKUP(ResourceEffects[[#This Row],[Resource Name]],ResourceNames,ResourceIds,"")</f>
        <v>2021</v>
      </c>
      <c r="U172" s="19">
        <f>_xlfn.XLOOKUP(ResourceEffects[[#This Row],[Event Type]],EventTypeNames,EventTypeIds,"")</f>
        <v>2</v>
      </c>
      <c r="V172" s="19">
        <f>IF(ResourceEffects[[#This Row],[Is Local]]="Yes",1,0)</f>
        <v>1</v>
      </c>
      <c r="W172" s="19">
        <f>IF(ResourceEffects[[#This Row],[Is Installed]]="Yes",1,0)</f>
        <v>0</v>
      </c>
      <c r="X172" s="19">
        <f>IF(ResourceEffects[[#This Row],[Status]]="Locked",1,0)</f>
        <v>0</v>
      </c>
      <c r="Y172" s="19">
        <f>IF(ResourceEffects[[#This Row],[event_type]]=1,0,1)</f>
        <v>1</v>
      </c>
      <c r="Z172" s="19">
        <f>IF(ResourceEffects[[#This Row],[Use Abundancies]]="Yes",1,0)</f>
        <v>0</v>
      </c>
      <c r="AA172" s="19">
        <f>ResourceEffects[[#This Row],[∆]]</f>
        <v>3</v>
      </c>
    </row>
    <row r="173" spans="1:27" ht="14.4" customHeight="1" x14ac:dyDescent="0.3">
      <c r="A173" s="23">
        <v>0</v>
      </c>
      <c r="B173" s="18" t="s">
        <v>77</v>
      </c>
      <c r="D173" s="17" t="s">
        <v>394</v>
      </c>
      <c r="E173" s="17">
        <v>1</v>
      </c>
      <c r="F173" s="37" t="s">
        <v>387</v>
      </c>
      <c r="G173" s="18" t="s">
        <v>239</v>
      </c>
      <c r="H173" s="17" t="str">
        <f>"No"</f>
        <v>No</v>
      </c>
      <c r="I173" s="17">
        <f>0</f>
        <v>0</v>
      </c>
      <c r="J173" s="17" t="str">
        <f>"Yes"</f>
        <v>Yes</v>
      </c>
      <c r="K173" s="17" t="str">
        <f>"No"</f>
        <v>No</v>
      </c>
      <c r="L173" s="17">
        <f>INT(ResourceEffects[[#This Row],[Time Factor]]*TimeInterval/60/60/24)</f>
        <v>0</v>
      </c>
      <c r="M173" s="17">
        <f>INT(ResourceEffects[[#This Row],[Time Factor]]*TimeInterval/60/60)-ResourceEffects[[#This Row],[Days]]*24</f>
        <v>0</v>
      </c>
      <c r="N173" s="17">
        <f>INT(ResourceEffects[[#This Row],[Time Factor]]*TimeInterval/60)-ResourceEffects[[#This Row],[Hours]]*60-ResourceEffects[[#This Row],[Days]]*60*24</f>
        <v>0</v>
      </c>
      <c r="O173" s="17">
        <f>ResourceEffects[[#This Row],[Time Factor]]*TimeInterval-ResourceEffects[[#This Row],[Min]]*60-ResourceEffects[[#This Row],[Hours]]*60*60-ResourceEffects[[#This Row],[Days]]*60*60*24</f>
        <v>0</v>
      </c>
      <c r="P173" s="19">
        <f ca="1">INT(RAND()*999999999)</f>
        <v>586568359</v>
      </c>
      <c r="Q173" s="19">
        <f>_xlfn.XLOOKUP(ResourceEffects[[#This Row],[Protocol Name]],ProtocolNamesCol,ProtocolIds,"")</f>
        <v>13311</v>
      </c>
      <c r="R173" s="19">
        <f>ResourceEffects[[#This Row],[Time Factor]]</f>
        <v>0</v>
      </c>
      <c r="S173" s="19">
        <f>ResourceEffects[[#This Row],[Drone ID]]</f>
        <v>0</v>
      </c>
      <c r="T173" s="19">
        <f>_xlfn.XLOOKUP(ResourceEffects[[#This Row],[Resource Name]],ResourceNames,ResourceIds,"")</f>
        <v>3311</v>
      </c>
      <c r="U173" s="19">
        <f>_xlfn.XLOOKUP(ResourceEffects[[#This Row],[Event Type]],EventTypeNames,EventTypeIds,"")</f>
        <v>1</v>
      </c>
      <c r="V173" s="19">
        <f>IF(ResourceEffects[[#This Row],[Is Local]]="Yes",1,0)</f>
        <v>1</v>
      </c>
      <c r="W173" s="19">
        <f>IF(ResourceEffects[[#This Row],[Is Installed]]="Yes",1,0)</f>
        <v>0</v>
      </c>
      <c r="X173" s="19">
        <f>IF(ResourceEffects[[#This Row],[Status]]="Locked",1,0)</f>
        <v>0</v>
      </c>
      <c r="Y173" s="19">
        <f>IF(ResourceEffects[[#This Row],[event_type]]=1,0,1)</f>
        <v>0</v>
      </c>
      <c r="Z173" s="19">
        <f>IF(ResourceEffects[[#This Row],[Use Abundancies]]="Yes",1,0)</f>
        <v>0</v>
      </c>
      <c r="AA173" s="19">
        <f>ResourceEffects[[#This Row],[∆]]</f>
        <v>1</v>
      </c>
    </row>
    <row r="174" spans="1:27" ht="14.4" customHeight="1" x14ac:dyDescent="0.3">
      <c r="A174" s="23">
        <v>0</v>
      </c>
      <c r="B174" s="18" t="s">
        <v>79</v>
      </c>
      <c r="D174" s="17" t="s">
        <v>395</v>
      </c>
      <c r="E174" s="17">
        <v>2</v>
      </c>
      <c r="F174" s="37" t="s">
        <v>387</v>
      </c>
      <c r="G174" s="18" t="s">
        <v>194</v>
      </c>
      <c r="H174" s="17" t="str">
        <f>"No"</f>
        <v>No</v>
      </c>
      <c r="I174" s="17">
        <f>0</f>
        <v>0</v>
      </c>
      <c r="J174" s="17" t="str">
        <f>"Yes"</f>
        <v>Yes</v>
      </c>
      <c r="K174" s="17" t="str">
        <f>"No"</f>
        <v>No</v>
      </c>
      <c r="L174" s="17">
        <f>INT(ResourceEffects[[#This Row],[Time Factor]]*TimeInterval/60/60/24)</f>
        <v>0</v>
      </c>
      <c r="M174" s="17">
        <f>INT(ResourceEffects[[#This Row],[Time Factor]]*TimeInterval/60/60)-ResourceEffects[[#This Row],[Days]]*24</f>
        <v>0</v>
      </c>
      <c r="N174" s="17">
        <f>INT(ResourceEffects[[#This Row],[Time Factor]]*TimeInterval/60)-ResourceEffects[[#This Row],[Hours]]*60-ResourceEffects[[#This Row],[Days]]*60*24</f>
        <v>0</v>
      </c>
      <c r="O174" s="17">
        <f>ResourceEffects[[#This Row],[Time Factor]]*TimeInterval-ResourceEffects[[#This Row],[Min]]*60-ResourceEffects[[#This Row],[Hours]]*60*60-ResourceEffects[[#This Row],[Days]]*60*60*24</f>
        <v>0</v>
      </c>
      <c r="P174" s="19">
        <f ca="1">INT(RAND()*999999999)</f>
        <v>852609548</v>
      </c>
      <c r="Q174" s="19">
        <f>_xlfn.XLOOKUP(ResourceEffects[[#This Row],[Protocol Name]],ProtocolNamesCol,ProtocolIds,"")</f>
        <v>13321</v>
      </c>
      <c r="R174" s="19">
        <f>ResourceEffects[[#This Row],[Time Factor]]</f>
        <v>0</v>
      </c>
      <c r="S174" s="19">
        <f>ResourceEffects[[#This Row],[Drone ID]]</f>
        <v>0</v>
      </c>
      <c r="T174" s="19">
        <f>_xlfn.XLOOKUP(ResourceEffects[[#This Row],[Resource Name]],ResourceNames,ResourceIds,"")</f>
        <v>2021</v>
      </c>
      <c r="U174" s="19">
        <f>_xlfn.XLOOKUP(ResourceEffects[[#This Row],[Event Type]],EventTypeNames,EventTypeIds,"")</f>
        <v>2</v>
      </c>
      <c r="V174" s="19">
        <f>IF(ResourceEffects[[#This Row],[Is Local]]="Yes",1,0)</f>
        <v>1</v>
      </c>
      <c r="W174" s="19">
        <f>IF(ResourceEffects[[#This Row],[Is Installed]]="Yes",1,0)</f>
        <v>0</v>
      </c>
      <c r="X174" s="19">
        <f>IF(ResourceEffects[[#This Row],[Status]]="Locked",1,0)</f>
        <v>0</v>
      </c>
      <c r="Y174" s="19">
        <f>IF(ResourceEffects[[#This Row],[event_type]]=1,0,1)</f>
        <v>1</v>
      </c>
      <c r="Z174" s="19">
        <f>IF(ResourceEffects[[#This Row],[Use Abundancies]]="Yes",1,0)</f>
        <v>0</v>
      </c>
      <c r="AA174" s="19">
        <f>ResourceEffects[[#This Row],[∆]]</f>
        <v>2</v>
      </c>
    </row>
    <row r="175" spans="1:27" ht="14.4" customHeight="1" x14ac:dyDescent="0.3">
      <c r="A175" s="23">
        <v>0</v>
      </c>
      <c r="B175" s="18" t="s">
        <v>79</v>
      </c>
      <c r="D175" s="17" t="s">
        <v>395</v>
      </c>
      <c r="E175" s="17">
        <v>3</v>
      </c>
      <c r="F175" s="37" t="s">
        <v>387</v>
      </c>
      <c r="G175" s="18" t="s">
        <v>196</v>
      </c>
      <c r="H175" s="17" t="str">
        <f>"No"</f>
        <v>No</v>
      </c>
      <c r="I175" s="17">
        <f>0</f>
        <v>0</v>
      </c>
      <c r="J175" s="17" t="str">
        <f>"Yes"</f>
        <v>Yes</v>
      </c>
      <c r="K175" s="17" t="str">
        <f>"No"</f>
        <v>No</v>
      </c>
      <c r="L175" s="17">
        <f>INT(ResourceEffects[[#This Row],[Time Factor]]*TimeInterval/60/60/24)</f>
        <v>0</v>
      </c>
      <c r="M175" s="17">
        <f>INT(ResourceEffects[[#This Row],[Time Factor]]*TimeInterval/60/60)-ResourceEffects[[#This Row],[Days]]*24</f>
        <v>0</v>
      </c>
      <c r="N175" s="17">
        <f>INT(ResourceEffects[[#This Row],[Time Factor]]*TimeInterval/60)-ResourceEffects[[#This Row],[Hours]]*60-ResourceEffects[[#This Row],[Days]]*60*24</f>
        <v>0</v>
      </c>
      <c r="O175" s="17">
        <f>ResourceEffects[[#This Row],[Time Factor]]*TimeInterval-ResourceEffects[[#This Row],[Min]]*60-ResourceEffects[[#This Row],[Hours]]*60*60-ResourceEffects[[#This Row],[Days]]*60*60*24</f>
        <v>0</v>
      </c>
      <c r="P175" s="19">
        <f ca="1">INT(RAND()*999999999)</f>
        <v>424023806</v>
      </c>
      <c r="Q175" s="19">
        <f>_xlfn.XLOOKUP(ResourceEffects[[#This Row],[Protocol Name]],ProtocolNamesCol,ProtocolIds,"")</f>
        <v>13321</v>
      </c>
      <c r="R175" s="19">
        <f>ResourceEffects[[#This Row],[Time Factor]]</f>
        <v>0</v>
      </c>
      <c r="S175" s="19">
        <f>ResourceEffects[[#This Row],[Drone ID]]</f>
        <v>0</v>
      </c>
      <c r="T175" s="19">
        <f>_xlfn.XLOOKUP(ResourceEffects[[#This Row],[Resource Name]],ResourceNames,ResourceIds,"")</f>
        <v>2022</v>
      </c>
      <c r="U175" s="19">
        <f>_xlfn.XLOOKUP(ResourceEffects[[#This Row],[Event Type]],EventTypeNames,EventTypeIds,"")</f>
        <v>2</v>
      </c>
      <c r="V175" s="19">
        <f>IF(ResourceEffects[[#This Row],[Is Local]]="Yes",1,0)</f>
        <v>1</v>
      </c>
      <c r="W175" s="19">
        <f>IF(ResourceEffects[[#This Row],[Is Installed]]="Yes",1,0)</f>
        <v>0</v>
      </c>
      <c r="X175" s="19">
        <f>IF(ResourceEffects[[#This Row],[Status]]="Locked",1,0)</f>
        <v>0</v>
      </c>
      <c r="Y175" s="19">
        <f>IF(ResourceEffects[[#This Row],[event_type]]=1,0,1)</f>
        <v>1</v>
      </c>
      <c r="Z175" s="19">
        <f>IF(ResourceEffects[[#This Row],[Use Abundancies]]="Yes",1,0)</f>
        <v>0</v>
      </c>
      <c r="AA175" s="19">
        <f>ResourceEffects[[#This Row],[∆]]</f>
        <v>3</v>
      </c>
    </row>
    <row r="176" spans="1:27" ht="14.4" customHeight="1" x14ac:dyDescent="0.3">
      <c r="A176" s="23">
        <v>0</v>
      </c>
      <c r="B176" s="18" t="s">
        <v>79</v>
      </c>
      <c r="D176" s="17" t="s">
        <v>394</v>
      </c>
      <c r="E176" s="17">
        <v>1</v>
      </c>
      <c r="F176" s="37" t="s">
        <v>387</v>
      </c>
      <c r="G176" s="18" t="s">
        <v>241</v>
      </c>
      <c r="H176" s="17" t="str">
        <f>"No"</f>
        <v>No</v>
      </c>
      <c r="I176" s="17">
        <f>0</f>
        <v>0</v>
      </c>
      <c r="J176" s="17" t="str">
        <f>"Yes"</f>
        <v>Yes</v>
      </c>
      <c r="K176" s="17" t="str">
        <f>"No"</f>
        <v>No</v>
      </c>
      <c r="L176" s="17">
        <f>INT(ResourceEffects[[#This Row],[Time Factor]]*TimeInterval/60/60/24)</f>
        <v>0</v>
      </c>
      <c r="M176" s="17">
        <f>INT(ResourceEffects[[#This Row],[Time Factor]]*TimeInterval/60/60)-ResourceEffects[[#This Row],[Days]]*24</f>
        <v>0</v>
      </c>
      <c r="N176" s="17">
        <f>INT(ResourceEffects[[#This Row],[Time Factor]]*TimeInterval/60)-ResourceEffects[[#This Row],[Hours]]*60-ResourceEffects[[#This Row],[Days]]*60*24</f>
        <v>0</v>
      </c>
      <c r="O176" s="17">
        <f>ResourceEffects[[#This Row],[Time Factor]]*TimeInterval-ResourceEffects[[#This Row],[Min]]*60-ResourceEffects[[#This Row],[Hours]]*60*60-ResourceEffects[[#This Row],[Days]]*60*60*24</f>
        <v>0</v>
      </c>
      <c r="P176" s="19">
        <f ca="1">INT(RAND()*999999999)</f>
        <v>320332559</v>
      </c>
      <c r="Q176" s="19">
        <f>_xlfn.XLOOKUP(ResourceEffects[[#This Row],[Protocol Name]],ProtocolNamesCol,ProtocolIds,"")</f>
        <v>13321</v>
      </c>
      <c r="R176" s="19">
        <f>ResourceEffects[[#This Row],[Time Factor]]</f>
        <v>0</v>
      </c>
      <c r="S176" s="19">
        <f>ResourceEffects[[#This Row],[Drone ID]]</f>
        <v>0</v>
      </c>
      <c r="T176" s="19">
        <f>_xlfn.XLOOKUP(ResourceEffects[[#This Row],[Resource Name]],ResourceNames,ResourceIds,"")</f>
        <v>3321</v>
      </c>
      <c r="U176" s="19">
        <f>_xlfn.XLOOKUP(ResourceEffects[[#This Row],[Event Type]],EventTypeNames,EventTypeIds,"")</f>
        <v>1</v>
      </c>
      <c r="V176" s="19">
        <f>IF(ResourceEffects[[#This Row],[Is Local]]="Yes",1,0)</f>
        <v>1</v>
      </c>
      <c r="W176" s="19">
        <f>IF(ResourceEffects[[#This Row],[Is Installed]]="Yes",1,0)</f>
        <v>0</v>
      </c>
      <c r="X176" s="19">
        <f>IF(ResourceEffects[[#This Row],[Status]]="Locked",1,0)</f>
        <v>0</v>
      </c>
      <c r="Y176" s="19">
        <f>IF(ResourceEffects[[#This Row],[event_type]]=1,0,1)</f>
        <v>0</v>
      </c>
      <c r="Z176" s="19">
        <f>IF(ResourceEffects[[#This Row],[Use Abundancies]]="Yes",1,0)</f>
        <v>0</v>
      </c>
      <c r="AA176" s="19">
        <f>ResourceEffects[[#This Row],[∆]]</f>
        <v>1</v>
      </c>
    </row>
    <row r="177" spans="1:27" ht="14.4" customHeight="1" x14ac:dyDescent="0.3">
      <c r="A177" s="23">
        <v>0</v>
      </c>
      <c r="B177" s="18" t="s">
        <v>81</v>
      </c>
      <c r="D177" s="17" t="s">
        <v>395</v>
      </c>
      <c r="E177" s="17">
        <v>1</v>
      </c>
      <c r="F177" s="37" t="s">
        <v>387</v>
      </c>
      <c r="G177" s="18" t="s">
        <v>194</v>
      </c>
      <c r="H177" s="17" t="str">
        <f>"No"</f>
        <v>No</v>
      </c>
      <c r="I177" s="17">
        <f>0</f>
        <v>0</v>
      </c>
      <c r="J177" s="17" t="str">
        <f>"Yes"</f>
        <v>Yes</v>
      </c>
      <c r="K177" s="17" t="str">
        <f>"No"</f>
        <v>No</v>
      </c>
      <c r="L177" s="17">
        <f>INT(ResourceEffects[[#This Row],[Time Factor]]*TimeInterval/60/60/24)</f>
        <v>0</v>
      </c>
      <c r="M177" s="17">
        <f>INT(ResourceEffects[[#This Row],[Time Factor]]*TimeInterval/60/60)-ResourceEffects[[#This Row],[Days]]*24</f>
        <v>0</v>
      </c>
      <c r="N177" s="17">
        <f>INT(ResourceEffects[[#This Row],[Time Factor]]*TimeInterval/60)-ResourceEffects[[#This Row],[Hours]]*60-ResourceEffects[[#This Row],[Days]]*60*24</f>
        <v>0</v>
      </c>
      <c r="O177" s="17">
        <f>ResourceEffects[[#This Row],[Time Factor]]*TimeInterval-ResourceEffects[[#This Row],[Min]]*60-ResourceEffects[[#This Row],[Hours]]*60*60-ResourceEffects[[#This Row],[Days]]*60*60*24</f>
        <v>0</v>
      </c>
      <c r="P177" s="19">
        <f ca="1">INT(RAND()*999999999)</f>
        <v>1954116</v>
      </c>
      <c r="Q177" s="19">
        <f>_xlfn.XLOOKUP(ResourceEffects[[#This Row],[Protocol Name]],ProtocolNamesCol,ProtocolIds,"")</f>
        <v>13331</v>
      </c>
      <c r="R177" s="19">
        <f>ResourceEffects[[#This Row],[Time Factor]]</f>
        <v>0</v>
      </c>
      <c r="S177" s="19">
        <f>ResourceEffects[[#This Row],[Drone ID]]</f>
        <v>0</v>
      </c>
      <c r="T177" s="19">
        <f>_xlfn.XLOOKUP(ResourceEffects[[#This Row],[Resource Name]],ResourceNames,ResourceIds,"")</f>
        <v>2021</v>
      </c>
      <c r="U177" s="19">
        <f>_xlfn.XLOOKUP(ResourceEffects[[#This Row],[Event Type]],EventTypeNames,EventTypeIds,"")</f>
        <v>2</v>
      </c>
      <c r="V177" s="19">
        <f>IF(ResourceEffects[[#This Row],[Is Local]]="Yes",1,0)</f>
        <v>1</v>
      </c>
      <c r="W177" s="19">
        <f>IF(ResourceEffects[[#This Row],[Is Installed]]="Yes",1,0)</f>
        <v>0</v>
      </c>
      <c r="X177" s="19">
        <f>IF(ResourceEffects[[#This Row],[Status]]="Locked",1,0)</f>
        <v>0</v>
      </c>
      <c r="Y177" s="19">
        <f>IF(ResourceEffects[[#This Row],[event_type]]=1,0,1)</f>
        <v>1</v>
      </c>
      <c r="Z177" s="19">
        <f>IF(ResourceEffects[[#This Row],[Use Abundancies]]="Yes",1,0)</f>
        <v>0</v>
      </c>
      <c r="AA177" s="19">
        <f>ResourceEffects[[#This Row],[∆]]</f>
        <v>1</v>
      </c>
    </row>
    <row r="178" spans="1:27" ht="14.4" customHeight="1" x14ac:dyDescent="0.3">
      <c r="A178" s="23">
        <v>0</v>
      </c>
      <c r="B178" s="18" t="s">
        <v>81</v>
      </c>
      <c r="D178" s="17" t="s">
        <v>395</v>
      </c>
      <c r="E178" s="17">
        <v>3</v>
      </c>
      <c r="F178" s="37" t="s">
        <v>387</v>
      </c>
      <c r="G178" s="18" t="s">
        <v>196</v>
      </c>
      <c r="H178" s="17" t="str">
        <f>"No"</f>
        <v>No</v>
      </c>
      <c r="I178" s="17">
        <f>0</f>
        <v>0</v>
      </c>
      <c r="J178" s="17" t="str">
        <f>"Yes"</f>
        <v>Yes</v>
      </c>
      <c r="K178" s="17" t="str">
        <f>"No"</f>
        <v>No</v>
      </c>
      <c r="L178" s="17">
        <f>INT(ResourceEffects[[#This Row],[Time Factor]]*TimeInterval/60/60/24)</f>
        <v>0</v>
      </c>
      <c r="M178" s="17">
        <f>INT(ResourceEffects[[#This Row],[Time Factor]]*TimeInterval/60/60)-ResourceEffects[[#This Row],[Days]]*24</f>
        <v>0</v>
      </c>
      <c r="N178" s="17">
        <f>INT(ResourceEffects[[#This Row],[Time Factor]]*TimeInterval/60)-ResourceEffects[[#This Row],[Hours]]*60-ResourceEffects[[#This Row],[Days]]*60*24</f>
        <v>0</v>
      </c>
      <c r="O178" s="17">
        <f>ResourceEffects[[#This Row],[Time Factor]]*TimeInterval-ResourceEffects[[#This Row],[Min]]*60-ResourceEffects[[#This Row],[Hours]]*60*60-ResourceEffects[[#This Row],[Days]]*60*60*24</f>
        <v>0</v>
      </c>
      <c r="P178" s="19">
        <f ca="1">INT(RAND()*999999999)</f>
        <v>32163992</v>
      </c>
      <c r="Q178" s="19">
        <f>_xlfn.XLOOKUP(ResourceEffects[[#This Row],[Protocol Name]],ProtocolNamesCol,ProtocolIds,"")</f>
        <v>13331</v>
      </c>
      <c r="R178" s="19">
        <f>ResourceEffects[[#This Row],[Time Factor]]</f>
        <v>0</v>
      </c>
      <c r="S178" s="19">
        <f>ResourceEffects[[#This Row],[Drone ID]]</f>
        <v>0</v>
      </c>
      <c r="T178" s="19">
        <f>_xlfn.XLOOKUP(ResourceEffects[[#This Row],[Resource Name]],ResourceNames,ResourceIds,"")</f>
        <v>2022</v>
      </c>
      <c r="U178" s="19">
        <f>_xlfn.XLOOKUP(ResourceEffects[[#This Row],[Event Type]],EventTypeNames,EventTypeIds,"")</f>
        <v>2</v>
      </c>
      <c r="V178" s="19">
        <f>IF(ResourceEffects[[#This Row],[Is Local]]="Yes",1,0)</f>
        <v>1</v>
      </c>
      <c r="W178" s="19">
        <f>IF(ResourceEffects[[#This Row],[Is Installed]]="Yes",1,0)</f>
        <v>0</v>
      </c>
      <c r="X178" s="19">
        <f>IF(ResourceEffects[[#This Row],[Status]]="Locked",1,0)</f>
        <v>0</v>
      </c>
      <c r="Y178" s="19">
        <f>IF(ResourceEffects[[#This Row],[event_type]]=1,0,1)</f>
        <v>1</v>
      </c>
      <c r="Z178" s="19">
        <f>IF(ResourceEffects[[#This Row],[Use Abundancies]]="Yes",1,0)</f>
        <v>0</v>
      </c>
      <c r="AA178" s="19">
        <f>ResourceEffects[[#This Row],[∆]]</f>
        <v>3</v>
      </c>
    </row>
    <row r="179" spans="1:27" ht="14.4" customHeight="1" x14ac:dyDescent="0.3">
      <c r="A179" s="23">
        <v>0</v>
      </c>
      <c r="B179" s="18" t="s">
        <v>81</v>
      </c>
      <c r="D179" s="17" t="s">
        <v>394</v>
      </c>
      <c r="E179" s="17">
        <v>1</v>
      </c>
      <c r="F179" s="37" t="s">
        <v>387</v>
      </c>
      <c r="G179" s="18" t="s">
        <v>243</v>
      </c>
      <c r="H179" s="17" t="str">
        <f>"No"</f>
        <v>No</v>
      </c>
      <c r="I179" s="17">
        <f>0</f>
        <v>0</v>
      </c>
      <c r="J179" s="17" t="str">
        <f>"Yes"</f>
        <v>Yes</v>
      </c>
      <c r="K179" s="17" t="str">
        <f>"No"</f>
        <v>No</v>
      </c>
      <c r="L179" s="17">
        <f>INT(ResourceEffects[[#This Row],[Time Factor]]*TimeInterval/60/60/24)</f>
        <v>0</v>
      </c>
      <c r="M179" s="17">
        <f>INT(ResourceEffects[[#This Row],[Time Factor]]*TimeInterval/60/60)-ResourceEffects[[#This Row],[Days]]*24</f>
        <v>0</v>
      </c>
      <c r="N179" s="17">
        <f>INT(ResourceEffects[[#This Row],[Time Factor]]*TimeInterval/60)-ResourceEffects[[#This Row],[Hours]]*60-ResourceEffects[[#This Row],[Days]]*60*24</f>
        <v>0</v>
      </c>
      <c r="O179" s="17">
        <f>ResourceEffects[[#This Row],[Time Factor]]*TimeInterval-ResourceEffects[[#This Row],[Min]]*60-ResourceEffects[[#This Row],[Hours]]*60*60-ResourceEffects[[#This Row],[Days]]*60*60*24</f>
        <v>0</v>
      </c>
      <c r="P179" s="19">
        <f ca="1">INT(RAND()*999999999)</f>
        <v>320139525</v>
      </c>
      <c r="Q179" s="19">
        <f>_xlfn.XLOOKUP(ResourceEffects[[#This Row],[Protocol Name]],ProtocolNamesCol,ProtocolIds,"")</f>
        <v>13331</v>
      </c>
      <c r="R179" s="19">
        <f>ResourceEffects[[#This Row],[Time Factor]]</f>
        <v>0</v>
      </c>
      <c r="S179" s="19">
        <f>ResourceEffects[[#This Row],[Drone ID]]</f>
        <v>0</v>
      </c>
      <c r="T179" s="19">
        <f>_xlfn.XLOOKUP(ResourceEffects[[#This Row],[Resource Name]],ResourceNames,ResourceIds,"")</f>
        <v>3331</v>
      </c>
      <c r="U179" s="19">
        <f>_xlfn.XLOOKUP(ResourceEffects[[#This Row],[Event Type]],EventTypeNames,EventTypeIds,"")</f>
        <v>1</v>
      </c>
      <c r="V179" s="19">
        <f>IF(ResourceEffects[[#This Row],[Is Local]]="Yes",1,0)</f>
        <v>1</v>
      </c>
      <c r="W179" s="19">
        <f>IF(ResourceEffects[[#This Row],[Is Installed]]="Yes",1,0)</f>
        <v>0</v>
      </c>
      <c r="X179" s="19">
        <f>IF(ResourceEffects[[#This Row],[Status]]="Locked",1,0)</f>
        <v>0</v>
      </c>
      <c r="Y179" s="19">
        <f>IF(ResourceEffects[[#This Row],[event_type]]=1,0,1)</f>
        <v>0</v>
      </c>
      <c r="Z179" s="19">
        <f>IF(ResourceEffects[[#This Row],[Use Abundancies]]="Yes",1,0)</f>
        <v>0</v>
      </c>
      <c r="AA179" s="19">
        <f>ResourceEffects[[#This Row],[∆]]</f>
        <v>1</v>
      </c>
    </row>
    <row r="180" spans="1:27" ht="14.4" customHeight="1" x14ac:dyDescent="0.3">
      <c r="A180" s="23">
        <v>0</v>
      </c>
      <c r="B180" s="18" t="s">
        <v>83</v>
      </c>
      <c r="D180" s="17" t="s">
        <v>395</v>
      </c>
      <c r="E180" s="17">
        <v>1</v>
      </c>
      <c r="F180" s="37" t="s">
        <v>387</v>
      </c>
      <c r="G180" s="18" t="s">
        <v>217</v>
      </c>
      <c r="H180" s="17" t="str">
        <f>"No"</f>
        <v>No</v>
      </c>
      <c r="I180" s="17">
        <f>0</f>
        <v>0</v>
      </c>
      <c r="J180" s="17" t="str">
        <f>"Yes"</f>
        <v>Yes</v>
      </c>
      <c r="K180" s="17" t="str">
        <f>"No"</f>
        <v>No</v>
      </c>
      <c r="L180" s="17">
        <f>INT(ResourceEffects[[#This Row],[Time Factor]]*TimeInterval/60/60/24)</f>
        <v>0</v>
      </c>
      <c r="M180" s="17">
        <f>INT(ResourceEffects[[#This Row],[Time Factor]]*TimeInterval/60/60)-ResourceEffects[[#This Row],[Days]]*24</f>
        <v>0</v>
      </c>
      <c r="N180" s="17">
        <f>INT(ResourceEffects[[#This Row],[Time Factor]]*TimeInterval/60)-ResourceEffects[[#This Row],[Hours]]*60-ResourceEffects[[#This Row],[Days]]*60*24</f>
        <v>0</v>
      </c>
      <c r="O180" s="17">
        <f>ResourceEffects[[#This Row],[Time Factor]]*TimeInterval-ResourceEffects[[#This Row],[Min]]*60-ResourceEffects[[#This Row],[Hours]]*60*60-ResourceEffects[[#This Row],[Days]]*60*60*24</f>
        <v>0</v>
      </c>
      <c r="P180" s="19">
        <f ca="1">INT(RAND()*999999999)</f>
        <v>594894791</v>
      </c>
      <c r="Q180" s="19">
        <f>_xlfn.XLOOKUP(ResourceEffects[[#This Row],[Protocol Name]],ProtocolNamesCol,ProtocolIds,"")</f>
        <v>14101</v>
      </c>
      <c r="R180" s="19">
        <f>ResourceEffects[[#This Row],[Time Factor]]</f>
        <v>0</v>
      </c>
      <c r="S180" s="19">
        <f>ResourceEffects[[#This Row],[Drone ID]]</f>
        <v>0</v>
      </c>
      <c r="T180" s="19">
        <f>_xlfn.XLOOKUP(ResourceEffects[[#This Row],[Resource Name]],ResourceNames,ResourceIds,"")</f>
        <v>3011</v>
      </c>
      <c r="U180" s="19">
        <f>_xlfn.XLOOKUP(ResourceEffects[[#This Row],[Event Type]],EventTypeNames,EventTypeIds,"")</f>
        <v>2</v>
      </c>
      <c r="V180" s="19">
        <f>IF(ResourceEffects[[#This Row],[Is Local]]="Yes",1,0)</f>
        <v>1</v>
      </c>
      <c r="W180" s="19">
        <f>IF(ResourceEffects[[#This Row],[Is Installed]]="Yes",1,0)</f>
        <v>0</v>
      </c>
      <c r="X180" s="19">
        <f>IF(ResourceEffects[[#This Row],[Status]]="Locked",1,0)</f>
        <v>0</v>
      </c>
      <c r="Y180" s="19">
        <f>IF(ResourceEffects[[#This Row],[event_type]]=1,0,1)</f>
        <v>1</v>
      </c>
      <c r="Z180" s="19">
        <f>IF(ResourceEffects[[#This Row],[Use Abundancies]]="Yes",1,0)</f>
        <v>0</v>
      </c>
      <c r="AA180" s="19">
        <f>ResourceEffects[[#This Row],[∆]]</f>
        <v>1</v>
      </c>
    </row>
    <row r="181" spans="1:27" ht="14.4" customHeight="1" x14ac:dyDescent="0.3">
      <c r="A181" s="23">
        <v>0</v>
      </c>
      <c r="B181" s="18" t="s">
        <v>83</v>
      </c>
      <c r="D181" s="17" t="s">
        <v>395</v>
      </c>
      <c r="E181" s="17">
        <v>1</v>
      </c>
      <c r="F181" s="37" t="s">
        <v>387</v>
      </c>
      <c r="G181" s="18" t="s">
        <v>227</v>
      </c>
      <c r="H181" s="17" t="str">
        <f>"No"</f>
        <v>No</v>
      </c>
      <c r="I181" s="17">
        <f>0</f>
        <v>0</v>
      </c>
      <c r="J181" s="17" t="str">
        <f>"Yes"</f>
        <v>Yes</v>
      </c>
      <c r="K181" s="17" t="str">
        <f>"No"</f>
        <v>No</v>
      </c>
      <c r="L181" s="17">
        <f>INT(ResourceEffects[[#This Row],[Time Factor]]*TimeInterval/60/60/24)</f>
        <v>0</v>
      </c>
      <c r="M181" s="17">
        <f>INT(ResourceEffects[[#This Row],[Time Factor]]*TimeInterval/60/60)-ResourceEffects[[#This Row],[Days]]*24</f>
        <v>0</v>
      </c>
      <c r="N181" s="17">
        <f>INT(ResourceEffects[[#This Row],[Time Factor]]*TimeInterval/60)-ResourceEffects[[#This Row],[Hours]]*60-ResourceEffects[[#This Row],[Days]]*60*24</f>
        <v>0</v>
      </c>
      <c r="O181" s="17">
        <f>ResourceEffects[[#This Row],[Time Factor]]*TimeInterval-ResourceEffects[[#This Row],[Min]]*60-ResourceEffects[[#This Row],[Hours]]*60*60-ResourceEffects[[#This Row],[Days]]*60*60*24</f>
        <v>0</v>
      </c>
      <c r="P181" s="19">
        <f ca="1">INT(RAND()*999999999)</f>
        <v>605977074</v>
      </c>
      <c r="Q181" s="19">
        <f>_xlfn.XLOOKUP(ResourceEffects[[#This Row],[Protocol Name]],ProtocolNamesCol,ProtocolIds,"")</f>
        <v>14101</v>
      </c>
      <c r="R181" s="19">
        <f>ResourceEffects[[#This Row],[Time Factor]]</f>
        <v>0</v>
      </c>
      <c r="S181" s="19">
        <f>ResourceEffects[[#This Row],[Drone ID]]</f>
        <v>0</v>
      </c>
      <c r="T181" s="19">
        <f>_xlfn.XLOOKUP(ResourceEffects[[#This Row],[Resource Name]],ResourceNames,ResourceIds,"")</f>
        <v>3121</v>
      </c>
      <c r="U181" s="19">
        <f>_xlfn.XLOOKUP(ResourceEffects[[#This Row],[Event Type]],EventTypeNames,EventTypeIds,"")</f>
        <v>2</v>
      </c>
      <c r="V181" s="19">
        <f>IF(ResourceEffects[[#This Row],[Is Local]]="Yes",1,0)</f>
        <v>1</v>
      </c>
      <c r="W181" s="19">
        <f>IF(ResourceEffects[[#This Row],[Is Installed]]="Yes",1,0)</f>
        <v>0</v>
      </c>
      <c r="X181" s="19">
        <f>IF(ResourceEffects[[#This Row],[Status]]="Locked",1,0)</f>
        <v>0</v>
      </c>
      <c r="Y181" s="19">
        <f>IF(ResourceEffects[[#This Row],[event_type]]=1,0,1)</f>
        <v>1</v>
      </c>
      <c r="Z181" s="19">
        <f>IF(ResourceEffects[[#This Row],[Use Abundancies]]="Yes",1,0)</f>
        <v>0</v>
      </c>
      <c r="AA181" s="19">
        <f>ResourceEffects[[#This Row],[∆]]</f>
        <v>1</v>
      </c>
    </row>
    <row r="182" spans="1:27" ht="14.4" customHeight="1" x14ac:dyDescent="0.3">
      <c r="A182" s="23">
        <v>0</v>
      </c>
      <c r="B182" s="18" t="s">
        <v>83</v>
      </c>
      <c r="D182" s="17" t="s">
        <v>395</v>
      </c>
      <c r="E182" s="17">
        <v>1</v>
      </c>
      <c r="F182" s="37" t="s">
        <v>387</v>
      </c>
      <c r="G182" s="18" t="s">
        <v>229</v>
      </c>
      <c r="H182" s="17" t="str">
        <f>"No"</f>
        <v>No</v>
      </c>
      <c r="I182" s="17">
        <f>0</f>
        <v>0</v>
      </c>
      <c r="J182" s="17" t="str">
        <f>"Yes"</f>
        <v>Yes</v>
      </c>
      <c r="K182" s="17" t="str">
        <f>"No"</f>
        <v>No</v>
      </c>
      <c r="L182" s="17">
        <f>INT(ResourceEffects[[#This Row],[Time Factor]]*TimeInterval/60/60/24)</f>
        <v>0</v>
      </c>
      <c r="M182" s="17">
        <f>INT(ResourceEffects[[#This Row],[Time Factor]]*TimeInterval/60/60)-ResourceEffects[[#This Row],[Days]]*24</f>
        <v>0</v>
      </c>
      <c r="N182" s="17">
        <f>INT(ResourceEffects[[#This Row],[Time Factor]]*TimeInterval/60)-ResourceEffects[[#This Row],[Hours]]*60-ResourceEffects[[#This Row],[Days]]*60*24</f>
        <v>0</v>
      </c>
      <c r="O182" s="17">
        <f>ResourceEffects[[#This Row],[Time Factor]]*TimeInterval-ResourceEffects[[#This Row],[Min]]*60-ResourceEffects[[#This Row],[Hours]]*60*60-ResourceEffects[[#This Row],[Days]]*60*60*24</f>
        <v>0</v>
      </c>
      <c r="P182" s="19">
        <f ca="1">INT(RAND()*999999999)</f>
        <v>419725222</v>
      </c>
      <c r="Q182" s="19">
        <f>_xlfn.XLOOKUP(ResourceEffects[[#This Row],[Protocol Name]],ProtocolNamesCol,ProtocolIds,"")</f>
        <v>14101</v>
      </c>
      <c r="R182" s="19">
        <f>ResourceEffects[[#This Row],[Time Factor]]</f>
        <v>0</v>
      </c>
      <c r="S182" s="19">
        <f>ResourceEffects[[#This Row],[Drone ID]]</f>
        <v>0</v>
      </c>
      <c r="T182" s="19">
        <f>_xlfn.XLOOKUP(ResourceEffects[[#This Row],[Resource Name]],ResourceNames,ResourceIds,"")</f>
        <v>3141</v>
      </c>
      <c r="U182" s="19">
        <f>_xlfn.XLOOKUP(ResourceEffects[[#This Row],[Event Type]],EventTypeNames,EventTypeIds,"")</f>
        <v>2</v>
      </c>
      <c r="V182" s="19">
        <f>IF(ResourceEffects[[#This Row],[Is Local]]="Yes",1,0)</f>
        <v>1</v>
      </c>
      <c r="W182" s="19">
        <f>IF(ResourceEffects[[#This Row],[Is Installed]]="Yes",1,0)</f>
        <v>0</v>
      </c>
      <c r="X182" s="19">
        <f>IF(ResourceEffects[[#This Row],[Status]]="Locked",1,0)</f>
        <v>0</v>
      </c>
      <c r="Y182" s="19">
        <f>IF(ResourceEffects[[#This Row],[event_type]]=1,0,1)</f>
        <v>1</v>
      </c>
      <c r="Z182" s="19">
        <f>IF(ResourceEffects[[#This Row],[Use Abundancies]]="Yes",1,0)</f>
        <v>0</v>
      </c>
      <c r="AA182" s="19">
        <f>ResourceEffects[[#This Row],[∆]]</f>
        <v>1</v>
      </c>
    </row>
    <row r="183" spans="1:27" ht="14.4" customHeight="1" x14ac:dyDescent="0.3">
      <c r="A183" s="23">
        <v>0</v>
      </c>
      <c r="B183" s="18" t="s">
        <v>83</v>
      </c>
      <c r="D183" s="17" t="s">
        <v>394</v>
      </c>
      <c r="E183" s="17">
        <v>1</v>
      </c>
      <c r="F183" s="37" t="s">
        <v>387</v>
      </c>
      <c r="G183" s="18" t="s">
        <v>245</v>
      </c>
      <c r="H183" s="17" t="str">
        <f>"No"</f>
        <v>No</v>
      </c>
      <c r="I183" s="17">
        <f>0</f>
        <v>0</v>
      </c>
      <c r="J183" s="17" t="str">
        <f>"Yes"</f>
        <v>Yes</v>
      </c>
      <c r="K183" s="17" t="str">
        <f>"No"</f>
        <v>No</v>
      </c>
      <c r="L183" s="17">
        <f>INT(ResourceEffects[[#This Row],[Time Factor]]*TimeInterval/60/60/24)</f>
        <v>0</v>
      </c>
      <c r="M183" s="17">
        <f>INT(ResourceEffects[[#This Row],[Time Factor]]*TimeInterval/60/60)-ResourceEffects[[#This Row],[Days]]*24</f>
        <v>0</v>
      </c>
      <c r="N183" s="17">
        <f>INT(ResourceEffects[[#This Row],[Time Factor]]*TimeInterval/60)-ResourceEffects[[#This Row],[Hours]]*60-ResourceEffects[[#This Row],[Days]]*60*24</f>
        <v>0</v>
      </c>
      <c r="O183" s="17">
        <f>ResourceEffects[[#This Row],[Time Factor]]*TimeInterval-ResourceEffects[[#This Row],[Min]]*60-ResourceEffects[[#This Row],[Hours]]*60*60-ResourceEffects[[#This Row],[Days]]*60*60*24</f>
        <v>0</v>
      </c>
      <c r="P183" s="19">
        <f ca="1">INT(RAND()*999999999)</f>
        <v>424079718</v>
      </c>
      <c r="Q183" s="19">
        <f>_xlfn.XLOOKUP(ResourceEffects[[#This Row],[Protocol Name]],ProtocolNamesCol,ProtocolIds,"")</f>
        <v>14101</v>
      </c>
      <c r="R183" s="19">
        <f>ResourceEffects[[#This Row],[Time Factor]]</f>
        <v>0</v>
      </c>
      <c r="S183" s="19">
        <f>ResourceEffects[[#This Row],[Drone ID]]</f>
        <v>0</v>
      </c>
      <c r="T183" s="19">
        <f>_xlfn.XLOOKUP(ResourceEffects[[#This Row],[Resource Name]],ResourceNames,ResourceIds,"")</f>
        <v>4101</v>
      </c>
      <c r="U183" s="19">
        <f>_xlfn.XLOOKUP(ResourceEffects[[#This Row],[Event Type]],EventTypeNames,EventTypeIds,"")</f>
        <v>1</v>
      </c>
      <c r="V183" s="19">
        <f>IF(ResourceEffects[[#This Row],[Is Local]]="Yes",1,0)</f>
        <v>1</v>
      </c>
      <c r="W183" s="19">
        <f>IF(ResourceEffects[[#This Row],[Is Installed]]="Yes",1,0)</f>
        <v>0</v>
      </c>
      <c r="X183" s="19">
        <f>IF(ResourceEffects[[#This Row],[Status]]="Locked",1,0)</f>
        <v>0</v>
      </c>
      <c r="Y183" s="19">
        <f>IF(ResourceEffects[[#This Row],[event_type]]=1,0,1)</f>
        <v>0</v>
      </c>
      <c r="Z183" s="19">
        <f>IF(ResourceEffects[[#This Row],[Use Abundancies]]="Yes",1,0)</f>
        <v>0</v>
      </c>
      <c r="AA183" s="19">
        <f>ResourceEffects[[#This Row],[∆]]</f>
        <v>1</v>
      </c>
    </row>
    <row r="184" spans="1:27" ht="14.4" customHeight="1" x14ac:dyDescent="0.3">
      <c r="A184" s="23">
        <v>0</v>
      </c>
      <c r="B184" s="18" t="s">
        <v>85</v>
      </c>
      <c r="D184" s="17" t="s">
        <v>395</v>
      </c>
      <c r="E184" s="17">
        <v>1</v>
      </c>
      <c r="F184" s="37" t="s">
        <v>387</v>
      </c>
      <c r="G184" s="18" t="s">
        <v>217</v>
      </c>
      <c r="H184" s="17" t="str">
        <f>"No"</f>
        <v>No</v>
      </c>
      <c r="I184" s="17">
        <f>0</f>
        <v>0</v>
      </c>
      <c r="J184" s="17" t="str">
        <f>"Yes"</f>
        <v>Yes</v>
      </c>
      <c r="K184" s="17" t="str">
        <f>"No"</f>
        <v>No</v>
      </c>
      <c r="L184" s="17">
        <f>INT(ResourceEffects[[#This Row],[Time Factor]]*TimeInterval/60/60/24)</f>
        <v>0</v>
      </c>
      <c r="M184" s="17">
        <f>INT(ResourceEffects[[#This Row],[Time Factor]]*TimeInterval/60/60)-ResourceEffects[[#This Row],[Days]]*24</f>
        <v>0</v>
      </c>
      <c r="N184" s="17">
        <f>INT(ResourceEffects[[#This Row],[Time Factor]]*TimeInterval/60)-ResourceEffects[[#This Row],[Hours]]*60-ResourceEffects[[#This Row],[Days]]*60*24</f>
        <v>0</v>
      </c>
      <c r="O184" s="17">
        <f>ResourceEffects[[#This Row],[Time Factor]]*TimeInterval-ResourceEffects[[#This Row],[Min]]*60-ResourceEffects[[#This Row],[Hours]]*60*60-ResourceEffects[[#This Row],[Days]]*60*60*24</f>
        <v>0</v>
      </c>
      <c r="P184" s="19">
        <f ca="1">INT(RAND()*999999999)</f>
        <v>708033601</v>
      </c>
      <c r="Q184" s="19">
        <f>_xlfn.XLOOKUP(ResourceEffects[[#This Row],[Protocol Name]],ProtocolNamesCol,ProtocolIds,"")</f>
        <v>14111</v>
      </c>
      <c r="R184" s="19">
        <f>ResourceEffects[[#This Row],[Time Factor]]</f>
        <v>0</v>
      </c>
      <c r="S184" s="19">
        <f>ResourceEffects[[#This Row],[Drone ID]]</f>
        <v>0</v>
      </c>
      <c r="T184" s="19">
        <f>_xlfn.XLOOKUP(ResourceEffects[[#This Row],[Resource Name]],ResourceNames,ResourceIds,"")</f>
        <v>3011</v>
      </c>
      <c r="U184" s="19">
        <f>_xlfn.XLOOKUP(ResourceEffects[[#This Row],[Event Type]],EventTypeNames,EventTypeIds,"")</f>
        <v>2</v>
      </c>
      <c r="V184" s="19">
        <f>IF(ResourceEffects[[#This Row],[Is Local]]="Yes",1,0)</f>
        <v>1</v>
      </c>
      <c r="W184" s="19">
        <f>IF(ResourceEffects[[#This Row],[Is Installed]]="Yes",1,0)</f>
        <v>0</v>
      </c>
      <c r="X184" s="19">
        <f>IF(ResourceEffects[[#This Row],[Status]]="Locked",1,0)</f>
        <v>0</v>
      </c>
      <c r="Y184" s="19">
        <f>IF(ResourceEffects[[#This Row],[event_type]]=1,0,1)</f>
        <v>1</v>
      </c>
      <c r="Z184" s="19">
        <f>IF(ResourceEffects[[#This Row],[Use Abundancies]]="Yes",1,0)</f>
        <v>0</v>
      </c>
      <c r="AA184" s="19">
        <f>ResourceEffects[[#This Row],[∆]]</f>
        <v>1</v>
      </c>
    </row>
    <row r="185" spans="1:27" ht="14.4" customHeight="1" x14ac:dyDescent="0.3">
      <c r="A185" s="23">
        <v>0</v>
      </c>
      <c r="B185" s="18" t="s">
        <v>85</v>
      </c>
      <c r="D185" s="17" t="s">
        <v>395</v>
      </c>
      <c r="E185" s="17">
        <v>1</v>
      </c>
      <c r="F185" s="37" t="s">
        <v>387</v>
      </c>
      <c r="G185" s="18" t="s">
        <v>223</v>
      </c>
      <c r="H185" s="17" t="str">
        <f>"No"</f>
        <v>No</v>
      </c>
      <c r="I185" s="17">
        <f>0</f>
        <v>0</v>
      </c>
      <c r="J185" s="17" t="str">
        <f>"Yes"</f>
        <v>Yes</v>
      </c>
      <c r="K185" s="17" t="str">
        <f>"No"</f>
        <v>No</v>
      </c>
      <c r="L185" s="17">
        <f>INT(ResourceEffects[[#This Row],[Time Factor]]*TimeInterval/60/60/24)</f>
        <v>0</v>
      </c>
      <c r="M185" s="17">
        <f>INT(ResourceEffects[[#This Row],[Time Factor]]*TimeInterval/60/60)-ResourceEffects[[#This Row],[Days]]*24</f>
        <v>0</v>
      </c>
      <c r="N185" s="17">
        <f>INT(ResourceEffects[[#This Row],[Time Factor]]*TimeInterval/60)-ResourceEffects[[#This Row],[Hours]]*60-ResourceEffects[[#This Row],[Days]]*60*24</f>
        <v>0</v>
      </c>
      <c r="O185" s="17">
        <f>ResourceEffects[[#This Row],[Time Factor]]*TimeInterval-ResourceEffects[[#This Row],[Min]]*60-ResourceEffects[[#This Row],[Hours]]*60*60-ResourceEffects[[#This Row],[Days]]*60*60*24</f>
        <v>0</v>
      </c>
      <c r="P185" s="19">
        <f ca="1">INT(RAND()*999999999)</f>
        <v>826883366</v>
      </c>
      <c r="Q185" s="19">
        <f>_xlfn.XLOOKUP(ResourceEffects[[#This Row],[Protocol Name]],ProtocolNamesCol,ProtocolIds,"")</f>
        <v>14111</v>
      </c>
      <c r="R185" s="19">
        <f>ResourceEffects[[#This Row],[Time Factor]]</f>
        <v>0</v>
      </c>
      <c r="S185" s="19">
        <f>ResourceEffects[[#This Row],[Drone ID]]</f>
        <v>0</v>
      </c>
      <c r="T185" s="19">
        <f>_xlfn.XLOOKUP(ResourceEffects[[#This Row],[Resource Name]],ResourceNames,ResourceIds,"")</f>
        <v>3101</v>
      </c>
      <c r="U185" s="19">
        <f>_xlfn.XLOOKUP(ResourceEffects[[#This Row],[Event Type]],EventTypeNames,EventTypeIds,"")</f>
        <v>2</v>
      </c>
      <c r="V185" s="19">
        <f>IF(ResourceEffects[[#This Row],[Is Local]]="Yes",1,0)</f>
        <v>1</v>
      </c>
      <c r="W185" s="19">
        <f>IF(ResourceEffects[[#This Row],[Is Installed]]="Yes",1,0)</f>
        <v>0</v>
      </c>
      <c r="X185" s="19">
        <f>IF(ResourceEffects[[#This Row],[Status]]="Locked",1,0)</f>
        <v>0</v>
      </c>
      <c r="Y185" s="19">
        <f>IF(ResourceEffects[[#This Row],[event_type]]=1,0,1)</f>
        <v>1</v>
      </c>
      <c r="Z185" s="19">
        <f>IF(ResourceEffects[[#This Row],[Use Abundancies]]="Yes",1,0)</f>
        <v>0</v>
      </c>
      <c r="AA185" s="19">
        <f>ResourceEffects[[#This Row],[∆]]</f>
        <v>1</v>
      </c>
    </row>
    <row r="186" spans="1:27" ht="14.4" customHeight="1" x14ac:dyDescent="0.3">
      <c r="A186" s="23">
        <v>0</v>
      </c>
      <c r="B186" s="18" t="s">
        <v>85</v>
      </c>
      <c r="D186" s="17" t="s">
        <v>395</v>
      </c>
      <c r="E186" s="17">
        <v>1</v>
      </c>
      <c r="F186" s="37" t="s">
        <v>387</v>
      </c>
      <c r="G186" s="18" t="s">
        <v>225</v>
      </c>
      <c r="H186" s="17" t="str">
        <f>"No"</f>
        <v>No</v>
      </c>
      <c r="I186" s="17">
        <f>0</f>
        <v>0</v>
      </c>
      <c r="J186" s="17" t="str">
        <f>"Yes"</f>
        <v>Yes</v>
      </c>
      <c r="K186" s="17" t="str">
        <f>"No"</f>
        <v>No</v>
      </c>
      <c r="L186" s="17">
        <f>INT(ResourceEffects[[#This Row],[Time Factor]]*TimeInterval/60/60/24)</f>
        <v>0</v>
      </c>
      <c r="M186" s="17">
        <f>INT(ResourceEffects[[#This Row],[Time Factor]]*TimeInterval/60/60)-ResourceEffects[[#This Row],[Days]]*24</f>
        <v>0</v>
      </c>
      <c r="N186" s="17">
        <f>INT(ResourceEffects[[#This Row],[Time Factor]]*TimeInterval/60)-ResourceEffects[[#This Row],[Hours]]*60-ResourceEffects[[#This Row],[Days]]*60*24</f>
        <v>0</v>
      </c>
      <c r="O186" s="17">
        <f>ResourceEffects[[#This Row],[Time Factor]]*TimeInterval-ResourceEffects[[#This Row],[Min]]*60-ResourceEffects[[#This Row],[Hours]]*60*60-ResourceEffects[[#This Row],[Days]]*60*60*24</f>
        <v>0</v>
      </c>
      <c r="P186" s="19">
        <f ca="1">INT(RAND()*999999999)</f>
        <v>625697329</v>
      </c>
      <c r="Q186" s="19">
        <f>_xlfn.XLOOKUP(ResourceEffects[[#This Row],[Protocol Name]],ProtocolNamesCol,ProtocolIds,"")</f>
        <v>14111</v>
      </c>
      <c r="R186" s="19">
        <f>ResourceEffects[[#This Row],[Time Factor]]</f>
        <v>0</v>
      </c>
      <c r="S186" s="19">
        <f>ResourceEffects[[#This Row],[Drone ID]]</f>
        <v>0</v>
      </c>
      <c r="T186" s="19">
        <f>_xlfn.XLOOKUP(ResourceEffects[[#This Row],[Resource Name]],ResourceNames,ResourceIds,"")</f>
        <v>3111</v>
      </c>
      <c r="U186" s="19">
        <f>_xlfn.XLOOKUP(ResourceEffects[[#This Row],[Event Type]],EventTypeNames,EventTypeIds,"")</f>
        <v>2</v>
      </c>
      <c r="V186" s="19">
        <f>IF(ResourceEffects[[#This Row],[Is Local]]="Yes",1,0)</f>
        <v>1</v>
      </c>
      <c r="W186" s="19">
        <f>IF(ResourceEffects[[#This Row],[Is Installed]]="Yes",1,0)</f>
        <v>0</v>
      </c>
      <c r="X186" s="19">
        <f>IF(ResourceEffects[[#This Row],[Status]]="Locked",1,0)</f>
        <v>0</v>
      </c>
      <c r="Y186" s="19">
        <f>IF(ResourceEffects[[#This Row],[event_type]]=1,0,1)</f>
        <v>1</v>
      </c>
      <c r="Z186" s="19">
        <f>IF(ResourceEffects[[#This Row],[Use Abundancies]]="Yes",1,0)</f>
        <v>0</v>
      </c>
      <c r="AA186" s="19">
        <f>ResourceEffects[[#This Row],[∆]]</f>
        <v>1</v>
      </c>
    </row>
    <row r="187" spans="1:27" ht="14.4" customHeight="1" x14ac:dyDescent="0.3">
      <c r="A187" s="23">
        <v>0</v>
      </c>
      <c r="B187" s="18" t="s">
        <v>85</v>
      </c>
      <c r="D187" s="17" t="s">
        <v>394</v>
      </c>
      <c r="E187" s="17">
        <v>1</v>
      </c>
      <c r="F187" s="37" t="s">
        <v>387</v>
      </c>
      <c r="G187" s="18" t="s">
        <v>247</v>
      </c>
      <c r="H187" s="17" t="str">
        <f>"No"</f>
        <v>No</v>
      </c>
      <c r="I187" s="17">
        <f>0</f>
        <v>0</v>
      </c>
      <c r="J187" s="17" t="str">
        <f>"Yes"</f>
        <v>Yes</v>
      </c>
      <c r="K187" s="17" t="str">
        <f>"No"</f>
        <v>No</v>
      </c>
      <c r="L187" s="17">
        <f>INT(ResourceEffects[[#This Row],[Time Factor]]*TimeInterval/60/60/24)</f>
        <v>0</v>
      </c>
      <c r="M187" s="17">
        <f>INT(ResourceEffects[[#This Row],[Time Factor]]*TimeInterval/60/60)-ResourceEffects[[#This Row],[Days]]*24</f>
        <v>0</v>
      </c>
      <c r="N187" s="17">
        <f>INT(ResourceEffects[[#This Row],[Time Factor]]*TimeInterval/60)-ResourceEffects[[#This Row],[Hours]]*60-ResourceEffects[[#This Row],[Days]]*60*24</f>
        <v>0</v>
      </c>
      <c r="O187" s="17">
        <f>ResourceEffects[[#This Row],[Time Factor]]*TimeInterval-ResourceEffects[[#This Row],[Min]]*60-ResourceEffects[[#This Row],[Hours]]*60*60-ResourceEffects[[#This Row],[Days]]*60*60*24</f>
        <v>0</v>
      </c>
      <c r="P187" s="19">
        <f ca="1">INT(RAND()*999999999)</f>
        <v>236747484</v>
      </c>
      <c r="Q187" s="19">
        <f>_xlfn.XLOOKUP(ResourceEffects[[#This Row],[Protocol Name]],ProtocolNamesCol,ProtocolIds,"")</f>
        <v>14111</v>
      </c>
      <c r="R187" s="19">
        <f>ResourceEffects[[#This Row],[Time Factor]]</f>
        <v>0</v>
      </c>
      <c r="S187" s="19">
        <f>ResourceEffects[[#This Row],[Drone ID]]</f>
        <v>0</v>
      </c>
      <c r="T187" s="19">
        <f>_xlfn.XLOOKUP(ResourceEffects[[#This Row],[Resource Name]],ResourceNames,ResourceIds,"")</f>
        <v>4111</v>
      </c>
      <c r="U187" s="19">
        <f>_xlfn.XLOOKUP(ResourceEffects[[#This Row],[Event Type]],EventTypeNames,EventTypeIds,"")</f>
        <v>1</v>
      </c>
      <c r="V187" s="19">
        <f>IF(ResourceEffects[[#This Row],[Is Local]]="Yes",1,0)</f>
        <v>1</v>
      </c>
      <c r="W187" s="19">
        <f>IF(ResourceEffects[[#This Row],[Is Installed]]="Yes",1,0)</f>
        <v>0</v>
      </c>
      <c r="X187" s="19">
        <f>IF(ResourceEffects[[#This Row],[Status]]="Locked",1,0)</f>
        <v>0</v>
      </c>
      <c r="Y187" s="19">
        <f>IF(ResourceEffects[[#This Row],[event_type]]=1,0,1)</f>
        <v>0</v>
      </c>
      <c r="Z187" s="19">
        <f>IF(ResourceEffects[[#This Row],[Use Abundancies]]="Yes",1,0)</f>
        <v>0</v>
      </c>
      <c r="AA187" s="19">
        <f>ResourceEffects[[#This Row],[∆]]</f>
        <v>1</v>
      </c>
    </row>
    <row r="188" spans="1:27" ht="14.4" customHeight="1" x14ac:dyDescent="0.3">
      <c r="A188" s="23">
        <v>0</v>
      </c>
      <c r="B188" s="18" t="s">
        <v>87</v>
      </c>
      <c r="D188" s="17" t="s">
        <v>395</v>
      </c>
      <c r="E188" s="17">
        <v>1</v>
      </c>
      <c r="F188" s="37" t="s">
        <v>387</v>
      </c>
      <c r="G188" s="18" t="s">
        <v>223</v>
      </c>
      <c r="H188" s="17" t="str">
        <f>"No"</f>
        <v>No</v>
      </c>
      <c r="I188" s="17">
        <f>0</f>
        <v>0</v>
      </c>
      <c r="J188" s="17" t="str">
        <f>"Yes"</f>
        <v>Yes</v>
      </c>
      <c r="K188" s="17" t="str">
        <f>"No"</f>
        <v>No</v>
      </c>
      <c r="L188" s="17">
        <f>INT(ResourceEffects[[#This Row],[Time Factor]]*TimeInterval/60/60/24)</f>
        <v>0</v>
      </c>
      <c r="M188" s="17">
        <f>INT(ResourceEffects[[#This Row],[Time Factor]]*TimeInterval/60/60)-ResourceEffects[[#This Row],[Days]]*24</f>
        <v>0</v>
      </c>
      <c r="N188" s="17">
        <f>INT(ResourceEffects[[#This Row],[Time Factor]]*TimeInterval/60)-ResourceEffects[[#This Row],[Hours]]*60-ResourceEffects[[#This Row],[Days]]*60*24</f>
        <v>0</v>
      </c>
      <c r="O188" s="17">
        <f>ResourceEffects[[#This Row],[Time Factor]]*TimeInterval-ResourceEffects[[#This Row],[Min]]*60-ResourceEffects[[#This Row],[Hours]]*60*60-ResourceEffects[[#This Row],[Days]]*60*60*24</f>
        <v>0</v>
      </c>
      <c r="P188" s="19">
        <f ca="1">INT(RAND()*999999999)</f>
        <v>788307110</v>
      </c>
      <c r="Q188" s="19">
        <f>_xlfn.XLOOKUP(ResourceEffects[[#This Row],[Protocol Name]],ProtocolNamesCol,ProtocolIds,"")</f>
        <v>14121</v>
      </c>
      <c r="R188" s="19">
        <f>ResourceEffects[[#This Row],[Time Factor]]</f>
        <v>0</v>
      </c>
      <c r="S188" s="19">
        <f>ResourceEffects[[#This Row],[Drone ID]]</f>
        <v>0</v>
      </c>
      <c r="T188" s="19">
        <f>_xlfn.XLOOKUP(ResourceEffects[[#This Row],[Resource Name]],ResourceNames,ResourceIds,"")</f>
        <v>3101</v>
      </c>
      <c r="U188" s="19">
        <f>_xlfn.XLOOKUP(ResourceEffects[[#This Row],[Event Type]],EventTypeNames,EventTypeIds,"")</f>
        <v>2</v>
      </c>
      <c r="V188" s="19">
        <f>IF(ResourceEffects[[#This Row],[Is Local]]="Yes",1,0)</f>
        <v>1</v>
      </c>
      <c r="W188" s="19">
        <f>IF(ResourceEffects[[#This Row],[Is Installed]]="Yes",1,0)</f>
        <v>0</v>
      </c>
      <c r="X188" s="19">
        <f>IF(ResourceEffects[[#This Row],[Status]]="Locked",1,0)</f>
        <v>0</v>
      </c>
      <c r="Y188" s="19">
        <f>IF(ResourceEffects[[#This Row],[event_type]]=1,0,1)</f>
        <v>1</v>
      </c>
      <c r="Z188" s="19">
        <f>IF(ResourceEffects[[#This Row],[Use Abundancies]]="Yes",1,0)</f>
        <v>0</v>
      </c>
      <c r="AA188" s="19">
        <f>ResourceEffects[[#This Row],[∆]]</f>
        <v>1</v>
      </c>
    </row>
    <row r="189" spans="1:27" ht="14.4" customHeight="1" x14ac:dyDescent="0.3">
      <c r="A189" s="23">
        <v>0</v>
      </c>
      <c r="B189" s="18" t="s">
        <v>87</v>
      </c>
      <c r="D189" s="17" t="s">
        <v>395</v>
      </c>
      <c r="E189" s="17">
        <v>1</v>
      </c>
      <c r="F189" s="37" t="s">
        <v>387</v>
      </c>
      <c r="G189" s="18" t="s">
        <v>225</v>
      </c>
      <c r="H189" s="17" t="str">
        <f>"No"</f>
        <v>No</v>
      </c>
      <c r="I189" s="17">
        <f>0</f>
        <v>0</v>
      </c>
      <c r="J189" s="17" t="str">
        <f>"Yes"</f>
        <v>Yes</v>
      </c>
      <c r="K189" s="17" t="str">
        <f>"No"</f>
        <v>No</v>
      </c>
      <c r="L189" s="17">
        <f>INT(ResourceEffects[[#This Row],[Time Factor]]*TimeInterval/60/60/24)</f>
        <v>0</v>
      </c>
      <c r="M189" s="17">
        <f>INT(ResourceEffects[[#This Row],[Time Factor]]*TimeInterval/60/60)-ResourceEffects[[#This Row],[Days]]*24</f>
        <v>0</v>
      </c>
      <c r="N189" s="17">
        <f>INT(ResourceEffects[[#This Row],[Time Factor]]*TimeInterval/60)-ResourceEffects[[#This Row],[Hours]]*60-ResourceEffects[[#This Row],[Days]]*60*24</f>
        <v>0</v>
      </c>
      <c r="O189" s="17">
        <f>ResourceEffects[[#This Row],[Time Factor]]*TimeInterval-ResourceEffects[[#This Row],[Min]]*60-ResourceEffects[[#This Row],[Hours]]*60*60-ResourceEffects[[#This Row],[Days]]*60*60*24</f>
        <v>0</v>
      </c>
      <c r="P189" s="19">
        <f ca="1">INT(RAND()*999999999)</f>
        <v>692961077</v>
      </c>
      <c r="Q189" s="19">
        <f>_xlfn.XLOOKUP(ResourceEffects[[#This Row],[Protocol Name]],ProtocolNamesCol,ProtocolIds,"")</f>
        <v>14121</v>
      </c>
      <c r="R189" s="19">
        <f>ResourceEffects[[#This Row],[Time Factor]]</f>
        <v>0</v>
      </c>
      <c r="S189" s="19">
        <f>ResourceEffects[[#This Row],[Drone ID]]</f>
        <v>0</v>
      </c>
      <c r="T189" s="19">
        <f>_xlfn.XLOOKUP(ResourceEffects[[#This Row],[Resource Name]],ResourceNames,ResourceIds,"")</f>
        <v>3111</v>
      </c>
      <c r="U189" s="19">
        <f>_xlfn.XLOOKUP(ResourceEffects[[#This Row],[Event Type]],EventTypeNames,EventTypeIds,"")</f>
        <v>2</v>
      </c>
      <c r="V189" s="19">
        <f>IF(ResourceEffects[[#This Row],[Is Local]]="Yes",1,0)</f>
        <v>1</v>
      </c>
      <c r="W189" s="19">
        <f>IF(ResourceEffects[[#This Row],[Is Installed]]="Yes",1,0)</f>
        <v>0</v>
      </c>
      <c r="X189" s="19">
        <f>IF(ResourceEffects[[#This Row],[Status]]="Locked",1,0)</f>
        <v>0</v>
      </c>
      <c r="Y189" s="19">
        <f>IF(ResourceEffects[[#This Row],[event_type]]=1,0,1)</f>
        <v>1</v>
      </c>
      <c r="Z189" s="19">
        <f>IF(ResourceEffects[[#This Row],[Use Abundancies]]="Yes",1,0)</f>
        <v>0</v>
      </c>
      <c r="AA189" s="19">
        <f>ResourceEffects[[#This Row],[∆]]</f>
        <v>1</v>
      </c>
    </row>
    <row r="190" spans="1:27" ht="14.4" customHeight="1" x14ac:dyDescent="0.3">
      <c r="A190" s="23">
        <v>0</v>
      </c>
      <c r="B190" s="18" t="s">
        <v>87</v>
      </c>
      <c r="D190" s="17" t="s">
        <v>395</v>
      </c>
      <c r="E190" s="17">
        <v>1</v>
      </c>
      <c r="F190" s="37" t="s">
        <v>387</v>
      </c>
      <c r="G190" s="18" t="s">
        <v>231</v>
      </c>
      <c r="H190" s="17" t="str">
        <f>"No"</f>
        <v>No</v>
      </c>
      <c r="I190" s="17">
        <f>0</f>
        <v>0</v>
      </c>
      <c r="J190" s="17" t="str">
        <f>"Yes"</f>
        <v>Yes</v>
      </c>
      <c r="K190" s="17" t="str">
        <f>"No"</f>
        <v>No</v>
      </c>
      <c r="L190" s="17">
        <f>INT(ResourceEffects[[#This Row],[Time Factor]]*TimeInterval/60/60/24)</f>
        <v>0</v>
      </c>
      <c r="M190" s="17">
        <f>INT(ResourceEffects[[#This Row],[Time Factor]]*TimeInterval/60/60)-ResourceEffects[[#This Row],[Days]]*24</f>
        <v>0</v>
      </c>
      <c r="N190" s="17">
        <f>INT(ResourceEffects[[#This Row],[Time Factor]]*TimeInterval/60)-ResourceEffects[[#This Row],[Hours]]*60-ResourceEffects[[#This Row],[Days]]*60*24</f>
        <v>0</v>
      </c>
      <c r="O190" s="17">
        <f>ResourceEffects[[#This Row],[Time Factor]]*TimeInterval-ResourceEffects[[#This Row],[Min]]*60-ResourceEffects[[#This Row],[Hours]]*60*60-ResourceEffects[[#This Row],[Days]]*60*60*24</f>
        <v>0</v>
      </c>
      <c r="P190" s="19">
        <f ca="1">INT(RAND()*999999999)</f>
        <v>184062907</v>
      </c>
      <c r="Q190" s="19">
        <f>_xlfn.XLOOKUP(ResourceEffects[[#This Row],[Protocol Name]],ProtocolNamesCol,ProtocolIds,"")</f>
        <v>14121</v>
      </c>
      <c r="R190" s="19">
        <f>ResourceEffects[[#This Row],[Time Factor]]</f>
        <v>0</v>
      </c>
      <c r="S190" s="19">
        <f>ResourceEffects[[#This Row],[Drone ID]]</f>
        <v>0</v>
      </c>
      <c r="T190" s="19">
        <f>_xlfn.XLOOKUP(ResourceEffects[[#This Row],[Resource Name]],ResourceNames,ResourceIds,"")</f>
        <v>3201</v>
      </c>
      <c r="U190" s="19">
        <f>_xlfn.XLOOKUP(ResourceEffects[[#This Row],[Event Type]],EventTypeNames,EventTypeIds,"")</f>
        <v>2</v>
      </c>
      <c r="V190" s="19">
        <f>IF(ResourceEffects[[#This Row],[Is Local]]="Yes",1,0)</f>
        <v>1</v>
      </c>
      <c r="W190" s="19">
        <f>IF(ResourceEffects[[#This Row],[Is Installed]]="Yes",1,0)</f>
        <v>0</v>
      </c>
      <c r="X190" s="19">
        <f>IF(ResourceEffects[[#This Row],[Status]]="Locked",1,0)</f>
        <v>0</v>
      </c>
      <c r="Y190" s="19">
        <f>IF(ResourceEffects[[#This Row],[event_type]]=1,0,1)</f>
        <v>1</v>
      </c>
      <c r="Z190" s="19">
        <f>IF(ResourceEffects[[#This Row],[Use Abundancies]]="Yes",1,0)</f>
        <v>0</v>
      </c>
      <c r="AA190" s="19">
        <f>ResourceEffects[[#This Row],[∆]]</f>
        <v>1</v>
      </c>
    </row>
    <row r="191" spans="1:27" ht="14.4" customHeight="1" x14ac:dyDescent="0.3">
      <c r="A191" s="23">
        <v>0</v>
      </c>
      <c r="B191" s="18" t="s">
        <v>87</v>
      </c>
      <c r="D191" s="17" t="s">
        <v>394</v>
      </c>
      <c r="E191" s="17">
        <v>1</v>
      </c>
      <c r="F191" s="37" t="s">
        <v>387</v>
      </c>
      <c r="G191" s="18" t="s">
        <v>249</v>
      </c>
      <c r="H191" s="17" t="str">
        <f>"No"</f>
        <v>No</v>
      </c>
      <c r="I191" s="17">
        <f>0</f>
        <v>0</v>
      </c>
      <c r="J191" s="17" t="str">
        <f>"Yes"</f>
        <v>Yes</v>
      </c>
      <c r="K191" s="17" t="str">
        <f>"No"</f>
        <v>No</v>
      </c>
      <c r="L191" s="17">
        <f>INT(ResourceEffects[[#This Row],[Time Factor]]*TimeInterval/60/60/24)</f>
        <v>0</v>
      </c>
      <c r="M191" s="17">
        <f>INT(ResourceEffects[[#This Row],[Time Factor]]*TimeInterval/60/60)-ResourceEffects[[#This Row],[Days]]*24</f>
        <v>0</v>
      </c>
      <c r="N191" s="17">
        <f>INT(ResourceEffects[[#This Row],[Time Factor]]*TimeInterval/60)-ResourceEffects[[#This Row],[Hours]]*60-ResourceEffects[[#This Row],[Days]]*60*24</f>
        <v>0</v>
      </c>
      <c r="O191" s="17">
        <f>ResourceEffects[[#This Row],[Time Factor]]*TimeInterval-ResourceEffects[[#This Row],[Min]]*60-ResourceEffects[[#This Row],[Hours]]*60*60-ResourceEffects[[#This Row],[Days]]*60*60*24</f>
        <v>0</v>
      </c>
      <c r="P191" s="19">
        <f ca="1">INT(RAND()*999999999)</f>
        <v>70086324</v>
      </c>
      <c r="Q191" s="19">
        <f>_xlfn.XLOOKUP(ResourceEffects[[#This Row],[Protocol Name]],ProtocolNamesCol,ProtocolIds,"")</f>
        <v>14121</v>
      </c>
      <c r="R191" s="19">
        <f>ResourceEffects[[#This Row],[Time Factor]]</f>
        <v>0</v>
      </c>
      <c r="S191" s="19">
        <f>ResourceEffects[[#This Row],[Drone ID]]</f>
        <v>0</v>
      </c>
      <c r="T191" s="19">
        <f>_xlfn.XLOOKUP(ResourceEffects[[#This Row],[Resource Name]],ResourceNames,ResourceIds,"")</f>
        <v>4121</v>
      </c>
      <c r="U191" s="19">
        <f>_xlfn.XLOOKUP(ResourceEffects[[#This Row],[Event Type]],EventTypeNames,EventTypeIds,"")</f>
        <v>1</v>
      </c>
      <c r="V191" s="19">
        <f>IF(ResourceEffects[[#This Row],[Is Local]]="Yes",1,0)</f>
        <v>1</v>
      </c>
      <c r="W191" s="19">
        <f>IF(ResourceEffects[[#This Row],[Is Installed]]="Yes",1,0)</f>
        <v>0</v>
      </c>
      <c r="X191" s="19">
        <f>IF(ResourceEffects[[#This Row],[Status]]="Locked",1,0)</f>
        <v>0</v>
      </c>
      <c r="Y191" s="19">
        <f>IF(ResourceEffects[[#This Row],[event_type]]=1,0,1)</f>
        <v>0</v>
      </c>
      <c r="Z191" s="19">
        <f>IF(ResourceEffects[[#This Row],[Use Abundancies]]="Yes",1,0)</f>
        <v>0</v>
      </c>
      <c r="AA191" s="19">
        <f>ResourceEffects[[#This Row],[∆]]</f>
        <v>1</v>
      </c>
    </row>
    <row r="192" spans="1:27" ht="14.4" customHeight="1" x14ac:dyDescent="0.3">
      <c r="A192" s="23">
        <v>0</v>
      </c>
      <c r="B192" s="18" t="s">
        <v>89</v>
      </c>
      <c r="D192" s="17" t="s">
        <v>395</v>
      </c>
      <c r="E192" s="17">
        <v>1</v>
      </c>
      <c r="F192" s="37" t="s">
        <v>387</v>
      </c>
      <c r="G192" s="18" t="s">
        <v>215</v>
      </c>
      <c r="H192" s="17" t="str">
        <f>"No"</f>
        <v>No</v>
      </c>
      <c r="I192" s="17">
        <f>0</f>
        <v>0</v>
      </c>
      <c r="J192" s="17" t="str">
        <f>"Yes"</f>
        <v>Yes</v>
      </c>
      <c r="K192" s="17" t="str">
        <f>"No"</f>
        <v>No</v>
      </c>
      <c r="L192" s="17">
        <f>INT(ResourceEffects[[#This Row],[Time Factor]]*TimeInterval/60/60/24)</f>
        <v>0</v>
      </c>
      <c r="M192" s="17">
        <f>INT(ResourceEffects[[#This Row],[Time Factor]]*TimeInterval/60/60)-ResourceEffects[[#This Row],[Days]]*24</f>
        <v>0</v>
      </c>
      <c r="N192" s="17">
        <f>INT(ResourceEffects[[#This Row],[Time Factor]]*TimeInterval/60)-ResourceEffects[[#This Row],[Hours]]*60-ResourceEffects[[#This Row],[Days]]*60*24</f>
        <v>0</v>
      </c>
      <c r="O192" s="17">
        <f>ResourceEffects[[#This Row],[Time Factor]]*TimeInterval-ResourceEffects[[#This Row],[Min]]*60-ResourceEffects[[#This Row],[Hours]]*60*60-ResourceEffects[[#This Row],[Days]]*60*60*24</f>
        <v>0</v>
      </c>
      <c r="P192" s="19">
        <f ca="1">INT(RAND()*999999999)</f>
        <v>262115613</v>
      </c>
      <c r="Q192" s="19">
        <f>_xlfn.XLOOKUP(ResourceEffects[[#This Row],[Protocol Name]],ProtocolNamesCol,ProtocolIds,"")</f>
        <v>14131</v>
      </c>
      <c r="R192" s="19">
        <f>ResourceEffects[[#This Row],[Time Factor]]</f>
        <v>0</v>
      </c>
      <c r="S192" s="19">
        <f>ResourceEffects[[#This Row],[Drone ID]]</f>
        <v>0</v>
      </c>
      <c r="T192" s="19">
        <f>_xlfn.XLOOKUP(ResourceEffects[[#This Row],[Resource Name]],ResourceNames,ResourceIds,"")</f>
        <v>3001</v>
      </c>
      <c r="U192" s="19">
        <f>_xlfn.XLOOKUP(ResourceEffects[[#This Row],[Event Type]],EventTypeNames,EventTypeIds,"")</f>
        <v>2</v>
      </c>
      <c r="V192" s="19">
        <f>IF(ResourceEffects[[#This Row],[Is Local]]="Yes",1,0)</f>
        <v>1</v>
      </c>
      <c r="W192" s="19">
        <f>IF(ResourceEffects[[#This Row],[Is Installed]]="Yes",1,0)</f>
        <v>0</v>
      </c>
      <c r="X192" s="19">
        <f>IF(ResourceEffects[[#This Row],[Status]]="Locked",1,0)</f>
        <v>0</v>
      </c>
      <c r="Y192" s="19">
        <f>IF(ResourceEffects[[#This Row],[event_type]]=1,0,1)</f>
        <v>1</v>
      </c>
      <c r="Z192" s="19">
        <f>IF(ResourceEffects[[#This Row],[Use Abundancies]]="Yes",1,0)</f>
        <v>0</v>
      </c>
      <c r="AA192" s="19">
        <f>ResourceEffects[[#This Row],[∆]]</f>
        <v>1</v>
      </c>
    </row>
    <row r="193" spans="1:27" ht="14.4" customHeight="1" x14ac:dyDescent="0.3">
      <c r="A193" s="23">
        <v>0</v>
      </c>
      <c r="B193" s="18" t="s">
        <v>89</v>
      </c>
      <c r="D193" s="17" t="s">
        <v>395</v>
      </c>
      <c r="E193" s="17">
        <v>1</v>
      </c>
      <c r="F193" s="37" t="s">
        <v>387</v>
      </c>
      <c r="G193" s="18" t="s">
        <v>219</v>
      </c>
      <c r="H193" s="17" t="str">
        <f>"No"</f>
        <v>No</v>
      </c>
      <c r="I193" s="17">
        <f>0</f>
        <v>0</v>
      </c>
      <c r="J193" s="17" t="str">
        <f>"Yes"</f>
        <v>Yes</v>
      </c>
      <c r="K193" s="17" t="str">
        <f>"No"</f>
        <v>No</v>
      </c>
      <c r="L193" s="17">
        <f>INT(ResourceEffects[[#This Row],[Time Factor]]*TimeInterval/60/60/24)</f>
        <v>0</v>
      </c>
      <c r="M193" s="17">
        <f>INT(ResourceEffects[[#This Row],[Time Factor]]*TimeInterval/60/60)-ResourceEffects[[#This Row],[Days]]*24</f>
        <v>0</v>
      </c>
      <c r="N193" s="17">
        <f>INT(ResourceEffects[[#This Row],[Time Factor]]*TimeInterval/60)-ResourceEffects[[#This Row],[Hours]]*60-ResourceEffects[[#This Row],[Days]]*60*24</f>
        <v>0</v>
      </c>
      <c r="O193" s="17">
        <f>ResourceEffects[[#This Row],[Time Factor]]*TimeInterval-ResourceEffects[[#This Row],[Min]]*60-ResourceEffects[[#This Row],[Hours]]*60*60-ResourceEffects[[#This Row],[Days]]*60*60*24</f>
        <v>0</v>
      </c>
      <c r="P193" s="19">
        <f ca="1">INT(RAND()*999999999)</f>
        <v>43094865</v>
      </c>
      <c r="Q193" s="19">
        <f>_xlfn.XLOOKUP(ResourceEffects[[#This Row],[Protocol Name]],ProtocolNamesCol,ProtocolIds,"")</f>
        <v>14131</v>
      </c>
      <c r="R193" s="19">
        <f>ResourceEffects[[#This Row],[Time Factor]]</f>
        <v>0</v>
      </c>
      <c r="S193" s="19">
        <f>ResourceEffects[[#This Row],[Drone ID]]</f>
        <v>0</v>
      </c>
      <c r="T193" s="19">
        <f>_xlfn.XLOOKUP(ResourceEffects[[#This Row],[Resource Name]],ResourceNames,ResourceIds,"")</f>
        <v>3021</v>
      </c>
      <c r="U193" s="19">
        <f>_xlfn.XLOOKUP(ResourceEffects[[#This Row],[Event Type]],EventTypeNames,EventTypeIds,"")</f>
        <v>2</v>
      </c>
      <c r="V193" s="19">
        <f>IF(ResourceEffects[[#This Row],[Is Local]]="Yes",1,0)</f>
        <v>1</v>
      </c>
      <c r="W193" s="19">
        <f>IF(ResourceEffects[[#This Row],[Is Installed]]="Yes",1,0)</f>
        <v>0</v>
      </c>
      <c r="X193" s="19">
        <f>IF(ResourceEffects[[#This Row],[Status]]="Locked",1,0)</f>
        <v>0</v>
      </c>
      <c r="Y193" s="19">
        <f>IF(ResourceEffects[[#This Row],[event_type]]=1,0,1)</f>
        <v>1</v>
      </c>
      <c r="Z193" s="19">
        <f>IF(ResourceEffects[[#This Row],[Use Abundancies]]="Yes",1,0)</f>
        <v>0</v>
      </c>
      <c r="AA193" s="19">
        <f>ResourceEffects[[#This Row],[∆]]</f>
        <v>1</v>
      </c>
    </row>
    <row r="194" spans="1:27" ht="14.4" customHeight="1" x14ac:dyDescent="0.3">
      <c r="A194" s="23">
        <v>0</v>
      </c>
      <c r="B194" s="18" t="s">
        <v>89</v>
      </c>
      <c r="D194" s="17" t="s">
        <v>395</v>
      </c>
      <c r="E194" s="17">
        <v>1</v>
      </c>
      <c r="F194" s="37" t="s">
        <v>387</v>
      </c>
      <c r="G194" s="18" t="s">
        <v>221</v>
      </c>
      <c r="H194" s="17" t="str">
        <f>"No"</f>
        <v>No</v>
      </c>
      <c r="I194" s="17">
        <f>0</f>
        <v>0</v>
      </c>
      <c r="J194" s="17" t="str">
        <f>"Yes"</f>
        <v>Yes</v>
      </c>
      <c r="K194" s="17" t="str">
        <f>"No"</f>
        <v>No</v>
      </c>
      <c r="L194" s="17">
        <f>INT(ResourceEffects[[#This Row],[Time Factor]]*TimeInterval/60/60/24)</f>
        <v>0</v>
      </c>
      <c r="M194" s="17">
        <f>INT(ResourceEffects[[#This Row],[Time Factor]]*TimeInterval/60/60)-ResourceEffects[[#This Row],[Days]]*24</f>
        <v>0</v>
      </c>
      <c r="N194" s="17">
        <f>INT(ResourceEffects[[#This Row],[Time Factor]]*TimeInterval/60)-ResourceEffects[[#This Row],[Hours]]*60-ResourceEffects[[#This Row],[Days]]*60*24</f>
        <v>0</v>
      </c>
      <c r="O194" s="17">
        <f>ResourceEffects[[#This Row],[Time Factor]]*TimeInterval-ResourceEffects[[#This Row],[Min]]*60-ResourceEffects[[#This Row],[Hours]]*60*60-ResourceEffects[[#This Row],[Days]]*60*60*24</f>
        <v>0</v>
      </c>
      <c r="P194" s="19">
        <f ca="1">INT(RAND()*999999999)</f>
        <v>317343719</v>
      </c>
      <c r="Q194" s="19">
        <f>_xlfn.XLOOKUP(ResourceEffects[[#This Row],[Protocol Name]],ProtocolNamesCol,ProtocolIds,"")</f>
        <v>14131</v>
      </c>
      <c r="R194" s="19">
        <f>ResourceEffects[[#This Row],[Time Factor]]</f>
        <v>0</v>
      </c>
      <c r="S194" s="19">
        <f>ResourceEffects[[#This Row],[Drone ID]]</f>
        <v>0</v>
      </c>
      <c r="T194" s="19">
        <f>_xlfn.XLOOKUP(ResourceEffects[[#This Row],[Resource Name]],ResourceNames,ResourceIds,"")</f>
        <v>3031</v>
      </c>
      <c r="U194" s="19">
        <f>_xlfn.XLOOKUP(ResourceEffects[[#This Row],[Event Type]],EventTypeNames,EventTypeIds,"")</f>
        <v>2</v>
      </c>
      <c r="V194" s="19">
        <f>IF(ResourceEffects[[#This Row],[Is Local]]="Yes",1,0)</f>
        <v>1</v>
      </c>
      <c r="W194" s="19">
        <f>IF(ResourceEffects[[#This Row],[Is Installed]]="Yes",1,0)</f>
        <v>0</v>
      </c>
      <c r="X194" s="19">
        <f>IF(ResourceEffects[[#This Row],[Status]]="Locked",1,0)</f>
        <v>0</v>
      </c>
      <c r="Y194" s="19">
        <f>IF(ResourceEffects[[#This Row],[event_type]]=1,0,1)</f>
        <v>1</v>
      </c>
      <c r="Z194" s="19">
        <f>IF(ResourceEffects[[#This Row],[Use Abundancies]]="Yes",1,0)</f>
        <v>0</v>
      </c>
      <c r="AA194" s="19">
        <f>ResourceEffects[[#This Row],[∆]]</f>
        <v>1</v>
      </c>
    </row>
    <row r="195" spans="1:27" ht="14.4" customHeight="1" x14ac:dyDescent="0.3">
      <c r="A195" s="23">
        <v>0</v>
      </c>
      <c r="B195" s="18" t="s">
        <v>89</v>
      </c>
      <c r="D195" s="17" t="s">
        <v>394</v>
      </c>
      <c r="E195" s="17">
        <v>1</v>
      </c>
      <c r="F195" s="37" t="s">
        <v>387</v>
      </c>
      <c r="G195" s="18" t="s">
        <v>251</v>
      </c>
      <c r="H195" s="17" t="str">
        <f>"No"</f>
        <v>No</v>
      </c>
      <c r="I195" s="17">
        <f>0</f>
        <v>0</v>
      </c>
      <c r="J195" s="17" t="str">
        <f>"Yes"</f>
        <v>Yes</v>
      </c>
      <c r="K195" s="17" t="str">
        <f>"No"</f>
        <v>No</v>
      </c>
      <c r="L195" s="17">
        <f>INT(ResourceEffects[[#This Row],[Time Factor]]*TimeInterval/60/60/24)</f>
        <v>0</v>
      </c>
      <c r="M195" s="17">
        <f>INT(ResourceEffects[[#This Row],[Time Factor]]*TimeInterval/60/60)-ResourceEffects[[#This Row],[Days]]*24</f>
        <v>0</v>
      </c>
      <c r="N195" s="17">
        <f>INT(ResourceEffects[[#This Row],[Time Factor]]*TimeInterval/60)-ResourceEffects[[#This Row],[Hours]]*60-ResourceEffects[[#This Row],[Days]]*60*24</f>
        <v>0</v>
      </c>
      <c r="O195" s="17">
        <f>ResourceEffects[[#This Row],[Time Factor]]*TimeInterval-ResourceEffects[[#This Row],[Min]]*60-ResourceEffects[[#This Row],[Hours]]*60*60-ResourceEffects[[#This Row],[Days]]*60*60*24</f>
        <v>0</v>
      </c>
      <c r="P195" s="19">
        <f ca="1">INT(RAND()*999999999)</f>
        <v>414402817</v>
      </c>
      <c r="Q195" s="19">
        <f>_xlfn.XLOOKUP(ResourceEffects[[#This Row],[Protocol Name]],ProtocolNamesCol,ProtocolIds,"")</f>
        <v>14131</v>
      </c>
      <c r="R195" s="19">
        <f>ResourceEffects[[#This Row],[Time Factor]]</f>
        <v>0</v>
      </c>
      <c r="S195" s="19">
        <f>ResourceEffects[[#This Row],[Drone ID]]</f>
        <v>0</v>
      </c>
      <c r="T195" s="19">
        <f>_xlfn.XLOOKUP(ResourceEffects[[#This Row],[Resource Name]],ResourceNames,ResourceIds,"")</f>
        <v>4131</v>
      </c>
      <c r="U195" s="19">
        <f>_xlfn.XLOOKUP(ResourceEffects[[#This Row],[Event Type]],EventTypeNames,EventTypeIds,"")</f>
        <v>1</v>
      </c>
      <c r="V195" s="19">
        <f>IF(ResourceEffects[[#This Row],[Is Local]]="Yes",1,0)</f>
        <v>1</v>
      </c>
      <c r="W195" s="19">
        <f>IF(ResourceEffects[[#This Row],[Is Installed]]="Yes",1,0)</f>
        <v>0</v>
      </c>
      <c r="X195" s="19">
        <f>IF(ResourceEffects[[#This Row],[Status]]="Locked",1,0)</f>
        <v>0</v>
      </c>
      <c r="Y195" s="19">
        <f>IF(ResourceEffects[[#This Row],[event_type]]=1,0,1)</f>
        <v>0</v>
      </c>
      <c r="Z195" s="19">
        <f>IF(ResourceEffects[[#This Row],[Use Abundancies]]="Yes",1,0)</f>
        <v>0</v>
      </c>
      <c r="AA195" s="19">
        <f>ResourceEffects[[#This Row],[∆]]</f>
        <v>1</v>
      </c>
    </row>
    <row r="196" spans="1:27" ht="14.4" customHeight="1" x14ac:dyDescent="0.3">
      <c r="A196" s="23">
        <v>0</v>
      </c>
      <c r="B196" s="18" t="s">
        <v>91</v>
      </c>
      <c r="D196" s="17" t="s">
        <v>395</v>
      </c>
      <c r="E196" s="17">
        <v>2</v>
      </c>
      <c r="F196" s="37" t="s">
        <v>387</v>
      </c>
      <c r="G196" s="18" t="s">
        <v>215</v>
      </c>
      <c r="H196" s="17" t="str">
        <f>"No"</f>
        <v>No</v>
      </c>
      <c r="I196" s="17">
        <f>0</f>
        <v>0</v>
      </c>
      <c r="J196" s="17" t="str">
        <f>"Yes"</f>
        <v>Yes</v>
      </c>
      <c r="K196" s="17" t="str">
        <f>"No"</f>
        <v>No</v>
      </c>
      <c r="L196" s="17">
        <f>INT(ResourceEffects[[#This Row],[Time Factor]]*TimeInterval/60/60/24)</f>
        <v>0</v>
      </c>
      <c r="M196" s="17">
        <f>INT(ResourceEffects[[#This Row],[Time Factor]]*TimeInterval/60/60)-ResourceEffects[[#This Row],[Days]]*24</f>
        <v>0</v>
      </c>
      <c r="N196" s="17">
        <f>INT(ResourceEffects[[#This Row],[Time Factor]]*TimeInterval/60)-ResourceEffects[[#This Row],[Hours]]*60-ResourceEffects[[#This Row],[Days]]*60*24</f>
        <v>0</v>
      </c>
      <c r="O196" s="17">
        <f>ResourceEffects[[#This Row],[Time Factor]]*TimeInterval-ResourceEffects[[#This Row],[Min]]*60-ResourceEffects[[#This Row],[Hours]]*60*60-ResourceEffects[[#This Row],[Days]]*60*60*24</f>
        <v>0</v>
      </c>
      <c r="P196" s="19">
        <f ca="1">INT(RAND()*999999999)</f>
        <v>161579286</v>
      </c>
      <c r="Q196" s="19">
        <f>_xlfn.XLOOKUP(ResourceEffects[[#This Row],[Protocol Name]],ProtocolNamesCol,ProtocolIds,"")</f>
        <v>14141</v>
      </c>
      <c r="R196" s="19">
        <f>ResourceEffects[[#This Row],[Time Factor]]</f>
        <v>0</v>
      </c>
      <c r="S196" s="19">
        <f>ResourceEffects[[#This Row],[Drone ID]]</f>
        <v>0</v>
      </c>
      <c r="T196" s="19">
        <f>_xlfn.XLOOKUP(ResourceEffects[[#This Row],[Resource Name]],ResourceNames,ResourceIds,"")</f>
        <v>3001</v>
      </c>
      <c r="U196" s="19">
        <f>_xlfn.XLOOKUP(ResourceEffects[[#This Row],[Event Type]],EventTypeNames,EventTypeIds,"")</f>
        <v>2</v>
      </c>
      <c r="V196" s="19">
        <f>IF(ResourceEffects[[#This Row],[Is Local]]="Yes",1,0)</f>
        <v>1</v>
      </c>
      <c r="W196" s="19">
        <f>IF(ResourceEffects[[#This Row],[Is Installed]]="Yes",1,0)</f>
        <v>0</v>
      </c>
      <c r="X196" s="19">
        <f>IF(ResourceEffects[[#This Row],[Status]]="Locked",1,0)</f>
        <v>0</v>
      </c>
      <c r="Y196" s="19">
        <f>IF(ResourceEffects[[#This Row],[event_type]]=1,0,1)</f>
        <v>1</v>
      </c>
      <c r="Z196" s="19">
        <f>IF(ResourceEffects[[#This Row],[Use Abundancies]]="Yes",1,0)</f>
        <v>0</v>
      </c>
      <c r="AA196" s="19">
        <f>ResourceEffects[[#This Row],[∆]]</f>
        <v>2</v>
      </c>
    </row>
    <row r="197" spans="1:27" ht="14.4" customHeight="1" x14ac:dyDescent="0.3">
      <c r="A197" s="23">
        <v>0</v>
      </c>
      <c r="B197" s="18" t="s">
        <v>91</v>
      </c>
      <c r="D197" s="17" t="s">
        <v>395</v>
      </c>
      <c r="E197" s="17">
        <v>1</v>
      </c>
      <c r="F197" s="37" t="s">
        <v>387</v>
      </c>
      <c r="G197" s="18" t="s">
        <v>219</v>
      </c>
      <c r="H197" s="17" t="str">
        <f>"No"</f>
        <v>No</v>
      </c>
      <c r="I197" s="17">
        <f>0</f>
        <v>0</v>
      </c>
      <c r="J197" s="17" t="str">
        <f>"Yes"</f>
        <v>Yes</v>
      </c>
      <c r="K197" s="17" t="str">
        <f>"No"</f>
        <v>No</v>
      </c>
      <c r="L197" s="17">
        <f>INT(ResourceEffects[[#This Row],[Time Factor]]*TimeInterval/60/60/24)</f>
        <v>0</v>
      </c>
      <c r="M197" s="17">
        <f>INT(ResourceEffects[[#This Row],[Time Factor]]*TimeInterval/60/60)-ResourceEffects[[#This Row],[Days]]*24</f>
        <v>0</v>
      </c>
      <c r="N197" s="17">
        <f>INT(ResourceEffects[[#This Row],[Time Factor]]*TimeInterval/60)-ResourceEffects[[#This Row],[Hours]]*60-ResourceEffects[[#This Row],[Days]]*60*24</f>
        <v>0</v>
      </c>
      <c r="O197" s="17">
        <f>ResourceEffects[[#This Row],[Time Factor]]*TimeInterval-ResourceEffects[[#This Row],[Min]]*60-ResourceEffects[[#This Row],[Hours]]*60*60-ResourceEffects[[#This Row],[Days]]*60*60*24</f>
        <v>0</v>
      </c>
      <c r="P197" s="19">
        <f ca="1">INT(RAND()*999999999)</f>
        <v>260329152</v>
      </c>
      <c r="Q197" s="19">
        <f>_xlfn.XLOOKUP(ResourceEffects[[#This Row],[Protocol Name]],ProtocolNamesCol,ProtocolIds,"")</f>
        <v>14141</v>
      </c>
      <c r="R197" s="19">
        <f>ResourceEffects[[#This Row],[Time Factor]]</f>
        <v>0</v>
      </c>
      <c r="S197" s="19">
        <f>ResourceEffects[[#This Row],[Drone ID]]</f>
        <v>0</v>
      </c>
      <c r="T197" s="19">
        <f>_xlfn.XLOOKUP(ResourceEffects[[#This Row],[Resource Name]],ResourceNames,ResourceIds,"")</f>
        <v>3021</v>
      </c>
      <c r="U197" s="19">
        <f>_xlfn.XLOOKUP(ResourceEffects[[#This Row],[Event Type]],EventTypeNames,EventTypeIds,"")</f>
        <v>2</v>
      </c>
      <c r="V197" s="19">
        <f>IF(ResourceEffects[[#This Row],[Is Local]]="Yes",1,0)</f>
        <v>1</v>
      </c>
      <c r="W197" s="19">
        <f>IF(ResourceEffects[[#This Row],[Is Installed]]="Yes",1,0)</f>
        <v>0</v>
      </c>
      <c r="X197" s="19">
        <f>IF(ResourceEffects[[#This Row],[Status]]="Locked",1,0)</f>
        <v>0</v>
      </c>
      <c r="Y197" s="19">
        <f>IF(ResourceEffects[[#This Row],[event_type]]=1,0,1)</f>
        <v>1</v>
      </c>
      <c r="Z197" s="19">
        <f>IF(ResourceEffects[[#This Row],[Use Abundancies]]="Yes",1,0)</f>
        <v>0</v>
      </c>
      <c r="AA197" s="19">
        <f>ResourceEffects[[#This Row],[∆]]</f>
        <v>1</v>
      </c>
    </row>
    <row r="198" spans="1:27" ht="14.4" customHeight="1" x14ac:dyDescent="0.3">
      <c r="A198" s="23">
        <v>0</v>
      </c>
      <c r="B198" s="18" t="s">
        <v>91</v>
      </c>
      <c r="D198" s="17" t="s">
        <v>395</v>
      </c>
      <c r="E198" s="17">
        <v>1</v>
      </c>
      <c r="F198" s="37" t="s">
        <v>387</v>
      </c>
      <c r="G198" s="18" t="s">
        <v>221</v>
      </c>
      <c r="H198" s="17" t="str">
        <f>"No"</f>
        <v>No</v>
      </c>
      <c r="I198" s="17">
        <f>0</f>
        <v>0</v>
      </c>
      <c r="J198" s="17" t="str">
        <f>"Yes"</f>
        <v>Yes</v>
      </c>
      <c r="K198" s="17" t="str">
        <f>"No"</f>
        <v>No</v>
      </c>
      <c r="L198" s="17">
        <f>INT(ResourceEffects[[#This Row],[Time Factor]]*TimeInterval/60/60/24)</f>
        <v>0</v>
      </c>
      <c r="M198" s="17">
        <f>INT(ResourceEffects[[#This Row],[Time Factor]]*TimeInterval/60/60)-ResourceEffects[[#This Row],[Days]]*24</f>
        <v>0</v>
      </c>
      <c r="N198" s="17">
        <f>INT(ResourceEffects[[#This Row],[Time Factor]]*TimeInterval/60)-ResourceEffects[[#This Row],[Hours]]*60-ResourceEffects[[#This Row],[Days]]*60*24</f>
        <v>0</v>
      </c>
      <c r="O198" s="17">
        <f>ResourceEffects[[#This Row],[Time Factor]]*TimeInterval-ResourceEffects[[#This Row],[Min]]*60-ResourceEffects[[#This Row],[Hours]]*60*60-ResourceEffects[[#This Row],[Days]]*60*60*24</f>
        <v>0</v>
      </c>
      <c r="P198" s="19">
        <f ca="1">INT(RAND()*999999999)</f>
        <v>939653288</v>
      </c>
      <c r="Q198" s="19">
        <f>_xlfn.XLOOKUP(ResourceEffects[[#This Row],[Protocol Name]],ProtocolNamesCol,ProtocolIds,"")</f>
        <v>14141</v>
      </c>
      <c r="R198" s="19">
        <f>ResourceEffects[[#This Row],[Time Factor]]</f>
        <v>0</v>
      </c>
      <c r="S198" s="19">
        <f>ResourceEffects[[#This Row],[Drone ID]]</f>
        <v>0</v>
      </c>
      <c r="T198" s="19">
        <f>_xlfn.XLOOKUP(ResourceEffects[[#This Row],[Resource Name]],ResourceNames,ResourceIds,"")</f>
        <v>3031</v>
      </c>
      <c r="U198" s="19">
        <f>_xlfn.XLOOKUP(ResourceEffects[[#This Row],[Event Type]],EventTypeNames,EventTypeIds,"")</f>
        <v>2</v>
      </c>
      <c r="V198" s="19">
        <f>IF(ResourceEffects[[#This Row],[Is Local]]="Yes",1,0)</f>
        <v>1</v>
      </c>
      <c r="W198" s="19">
        <f>IF(ResourceEffects[[#This Row],[Is Installed]]="Yes",1,0)</f>
        <v>0</v>
      </c>
      <c r="X198" s="19">
        <f>IF(ResourceEffects[[#This Row],[Status]]="Locked",1,0)</f>
        <v>0</v>
      </c>
      <c r="Y198" s="19">
        <f>IF(ResourceEffects[[#This Row],[event_type]]=1,0,1)</f>
        <v>1</v>
      </c>
      <c r="Z198" s="19">
        <f>IF(ResourceEffects[[#This Row],[Use Abundancies]]="Yes",1,0)</f>
        <v>0</v>
      </c>
      <c r="AA198" s="19">
        <f>ResourceEffects[[#This Row],[∆]]</f>
        <v>1</v>
      </c>
    </row>
    <row r="199" spans="1:27" ht="14.4" customHeight="1" x14ac:dyDescent="0.3">
      <c r="A199" s="23">
        <v>0</v>
      </c>
      <c r="B199" s="18" t="s">
        <v>91</v>
      </c>
      <c r="D199" s="17" t="s">
        <v>394</v>
      </c>
      <c r="E199" s="17">
        <v>1</v>
      </c>
      <c r="F199" s="37" t="s">
        <v>387</v>
      </c>
      <c r="G199" s="18" t="s">
        <v>253</v>
      </c>
      <c r="H199" s="17" t="str">
        <f>"No"</f>
        <v>No</v>
      </c>
      <c r="I199" s="17">
        <f>0</f>
        <v>0</v>
      </c>
      <c r="J199" s="17" t="str">
        <f>"Yes"</f>
        <v>Yes</v>
      </c>
      <c r="K199" s="17" t="str">
        <f>"No"</f>
        <v>No</v>
      </c>
      <c r="L199" s="17">
        <f>INT(ResourceEffects[[#This Row],[Time Factor]]*TimeInterval/60/60/24)</f>
        <v>0</v>
      </c>
      <c r="M199" s="17">
        <f>INT(ResourceEffects[[#This Row],[Time Factor]]*TimeInterval/60/60)-ResourceEffects[[#This Row],[Days]]*24</f>
        <v>0</v>
      </c>
      <c r="N199" s="17">
        <f>INT(ResourceEffects[[#This Row],[Time Factor]]*TimeInterval/60)-ResourceEffects[[#This Row],[Hours]]*60-ResourceEffects[[#This Row],[Days]]*60*24</f>
        <v>0</v>
      </c>
      <c r="O199" s="17">
        <f>ResourceEffects[[#This Row],[Time Factor]]*TimeInterval-ResourceEffects[[#This Row],[Min]]*60-ResourceEffects[[#This Row],[Hours]]*60*60-ResourceEffects[[#This Row],[Days]]*60*60*24</f>
        <v>0</v>
      </c>
      <c r="P199" s="19">
        <f ca="1">INT(RAND()*999999999)</f>
        <v>402162950</v>
      </c>
      <c r="Q199" s="19">
        <f>_xlfn.XLOOKUP(ResourceEffects[[#This Row],[Protocol Name]],ProtocolNamesCol,ProtocolIds,"")</f>
        <v>14141</v>
      </c>
      <c r="R199" s="19">
        <f>ResourceEffects[[#This Row],[Time Factor]]</f>
        <v>0</v>
      </c>
      <c r="S199" s="19">
        <f>ResourceEffects[[#This Row],[Drone ID]]</f>
        <v>0</v>
      </c>
      <c r="T199" s="19">
        <f>_xlfn.XLOOKUP(ResourceEffects[[#This Row],[Resource Name]],ResourceNames,ResourceIds,"")</f>
        <v>4141</v>
      </c>
      <c r="U199" s="19">
        <f>_xlfn.XLOOKUP(ResourceEffects[[#This Row],[Event Type]],EventTypeNames,EventTypeIds,"")</f>
        <v>1</v>
      </c>
      <c r="V199" s="19">
        <f>IF(ResourceEffects[[#This Row],[Is Local]]="Yes",1,0)</f>
        <v>1</v>
      </c>
      <c r="W199" s="19">
        <f>IF(ResourceEffects[[#This Row],[Is Installed]]="Yes",1,0)</f>
        <v>0</v>
      </c>
      <c r="X199" s="19">
        <f>IF(ResourceEffects[[#This Row],[Status]]="Locked",1,0)</f>
        <v>0</v>
      </c>
      <c r="Y199" s="19">
        <f>IF(ResourceEffects[[#This Row],[event_type]]=1,0,1)</f>
        <v>0</v>
      </c>
      <c r="Z199" s="19">
        <f>IF(ResourceEffects[[#This Row],[Use Abundancies]]="Yes",1,0)</f>
        <v>0</v>
      </c>
      <c r="AA199" s="19">
        <f>ResourceEffects[[#This Row],[∆]]</f>
        <v>1</v>
      </c>
    </row>
    <row r="200" spans="1:27" ht="14.4" customHeight="1" x14ac:dyDescent="0.3">
      <c r="A200" s="23">
        <v>0</v>
      </c>
      <c r="B200" s="18" t="s">
        <v>93</v>
      </c>
      <c r="D200" s="17" t="s">
        <v>395</v>
      </c>
      <c r="E200" s="17">
        <v>1</v>
      </c>
      <c r="F200" s="37" t="s">
        <v>387</v>
      </c>
      <c r="G200" s="18" t="s">
        <v>239</v>
      </c>
      <c r="H200" s="17" t="str">
        <f>"No"</f>
        <v>No</v>
      </c>
      <c r="I200" s="17">
        <f>0</f>
        <v>0</v>
      </c>
      <c r="J200" s="17" t="str">
        <f>"Yes"</f>
        <v>Yes</v>
      </c>
      <c r="K200" s="17" t="str">
        <f>"No"</f>
        <v>No</v>
      </c>
      <c r="L200" s="17">
        <f>INT(ResourceEffects[[#This Row],[Time Factor]]*TimeInterval/60/60/24)</f>
        <v>0</v>
      </c>
      <c r="M200" s="17">
        <f>INT(ResourceEffects[[#This Row],[Time Factor]]*TimeInterval/60/60)-ResourceEffects[[#This Row],[Days]]*24</f>
        <v>0</v>
      </c>
      <c r="N200" s="17">
        <f>INT(ResourceEffects[[#This Row],[Time Factor]]*TimeInterval/60)-ResourceEffects[[#This Row],[Hours]]*60-ResourceEffects[[#This Row],[Days]]*60*24</f>
        <v>0</v>
      </c>
      <c r="O200" s="17">
        <f>ResourceEffects[[#This Row],[Time Factor]]*TimeInterval-ResourceEffects[[#This Row],[Min]]*60-ResourceEffects[[#This Row],[Hours]]*60*60-ResourceEffects[[#This Row],[Days]]*60*60*24</f>
        <v>0</v>
      </c>
      <c r="P200" s="19">
        <f ca="1">INT(RAND()*999999999)</f>
        <v>191048697</v>
      </c>
      <c r="Q200" s="19">
        <f>_xlfn.XLOOKUP(ResourceEffects[[#This Row],[Protocol Name]],ProtocolNamesCol,ProtocolIds,"")</f>
        <v>14201</v>
      </c>
      <c r="R200" s="19">
        <f>ResourceEffects[[#This Row],[Time Factor]]</f>
        <v>0</v>
      </c>
      <c r="S200" s="19">
        <f>ResourceEffects[[#This Row],[Drone ID]]</f>
        <v>0</v>
      </c>
      <c r="T200" s="19">
        <f>_xlfn.XLOOKUP(ResourceEffects[[#This Row],[Resource Name]],ResourceNames,ResourceIds,"")</f>
        <v>3311</v>
      </c>
      <c r="U200" s="19">
        <f>_xlfn.XLOOKUP(ResourceEffects[[#This Row],[Event Type]],EventTypeNames,EventTypeIds,"")</f>
        <v>2</v>
      </c>
      <c r="V200" s="19">
        <f>IF(ResourceEffects[[#This Row],[Is Local]]="Yes",1,0)</f>
        <v>1</v>
      </c>
      <c r="W200" s="19">
        <f>IF(ResourceEffects[[#This Row],[Is Installed]]="Yes",1,0)</f>
        <v>0</v>
      </c>
      <c r="X200" s="19">
        <f>IF(ResourceEffects[[#This Row],[Status]]="Locked",1,0)</f>
        <v>0</v>
      </c>
      <c r="Y200" s="19">
        <f>IF(ResourceEffects[[#This Row],[event_type]]=1,0,1)</f>
        <v>1</v>
      </c>
      <c r="Z200" s="19">
        <f>IF(ResourceEffects[[#This Row],[Use Abundancies]]="Yes",1,0)</f>
        <v>0</v>
      </c>
      <c r="AA200" s="19">
        <f>ResourceEffects[[#This Row],[∆]]</f>
        <v>1</v>
      </c>
    </row>
    <row r="201" spans="1:27" ht="14.4" customHeight="1" x14ac:dyDescent="0.3">
      <c r="A201" s="23">
        <v>0</v>
      </c>
      <c r="B201" s="18" t="s">
        <v>93</v>
      </c>
      <c r="D201" s="17" t="s">
        <v>395</v>
      </c>
      <c r="E201" s="17">
        <v>1</v>
      </c>
      <c r="F201" s="37" t="s">
        <v>387</v>
      </c>
      <c r="G201" s="18" t="s">
        <v>241</v>
      </c>
      <c r="H201" s="17" t="str">
        <f>"No"</f>
        <v>No</v>
      </c>
      <c r="I201" s="17">
        <f>0</f>
        <v>0</v>
      </c>
      <c r="J201" s="17" t="str">
        <f>"Yes"</f>
        <v>Yes</v>
      </c>
      <c r="K201" s="17" t="str">
        <f>"No"</f>
        <v>No</v>
      </c>
      <c r="L201" s="17">
        <f>INT(ResourceEffects[[#This Row],[Time Factor]]*TimeInterval/60/60/24)</f>
        <v>0</v>
      </c>
      <c r="M201" s="17">
        <f>INT(ResourceEffects[[#This Row],[Time Factor]]*TimeInterval/60/60)-ResourceEffects[[#This Row],[Days]]*24</f>
        <v>0</v>
      </c>
      <c r="N201" s="17">
        <f>INT(ResourceEffects[[#This Row],[Time Factor]]*TimeInterval/60)-ResourceEffects[[#This Row],[Hours]]*60-ResourceEffects[[#This Row],[Days]]*60*24</f>
        <v>0</v>
      </c>
      <c r="O201" s="17">
        <f>ResourceEffects[[#This Row],[Time Factor]]*TimeInterval-ResourceEffects[[#This Row],[Min]]*60-ResourceEffects[[#This Row],[Hours]]*60*60-ResourceEffects[[#This Row],[Days]]*60*60*24</f>
        <v>0</v>
      </c>
      <c r="P201" s="19">
        <f ca="1">INT(RAND()*999999999)</f>
        <v>101303194</v>
      </c>
      <c r="Q201" s="19">
        <f>_xlfn.XLOOKUP(ResourceEffects[[#This Row],[Protocol Name]],ProtocolNamesCol,ProtocolIds,"")</f>
        <v>14201</v>
      </c>
      <c r="R201" s="19">
        <f>ResourceEffects[[#This Row],[Time Factor]]</f>
        <v>0</v>
      </c>
      <c r="S201" s="19">
        <f>ResourceEffects[[#This Row],[Drone ID]]</f>
        <v>0</v>
      </c>
      <c r="T201" s="19">
        <f>_xlfn.XLOOKUP(ResourceEffects[[#This Row],[Resource Name]],ResourceNames,ResourceIds,"")</f>
        <v>3321</v>
      </c>
      <c r="U201" s="19">
        <f>_xlfn.XLOOKUP(ResourceEffects[[#This Row],[Event Type]],EventTypeNames,EventTypeIds,"")</f>
        <v>2</v>
      </c>
      <c r="V201" s="19">
        <f>IF(ResourceEffects[[#This Row],[Is Local]]="Yes",1,0)</f>
        <v>1</v>
      </c>
      <c r="W201" s="19">
        <f>IF(ResourceEffects[[#This Row],[Is Installed]]="Yes",1,0)</f>
        <v>0</v>
      </c>
      <c r="X201" s="19">
        <f>IF(ResourceEffects[[#This Row],[Status]]="Locked",1,0)</f>
        <v>0</v>
      </c>
      <c r="Y201" s="19">
        <f>IF(ResourceEffects[[#This Row],[event_type]]=1,0,1)</f>
        <v>1</v>
      </c>
      <c r="Z201" s="19">
        <f>IF(ResourceEffects[[#This Row],[Use Abundancies]]="Yes",1,0)</f>
        <v>0</v>
      </c>
      <c r="AA201" s="19">
        <f>ResourceEffects[[#This Row],[∆]]</f>
        <v>1</v>
      </c>
    </row>
    <row r="202" spans="1:27" ht="14.4" customHeight="1" x14ac:dyDescent="0.3">
      <c r="A202" s="23">
        <v>0</v>
      </c>
      <c r="B202" s="18" t="s">
        <v>93</v>
      </c>
      <c r="D202" s="17" t="s">
        <v>394</v>
      </c>
      <c r="E202" s="17">
        <v>1</v>
      </c>
      <c r="F202" s="37" t="s">
        <v>387</v>
      </c>
      <c r="G202" s="18" t="s">
        <v>255</v>
      </c>
      <c r="H202" s="17" t="str">
        <f>"No"</f>
        <v>No</v>
      </c>
      <c r="I202" s="17">
        <f>0</f>
        <v>0</v>
      </c>
      <c r="J202" s="17" t="str">
        <f>"Yes"</f>
        <v>Yes</v>
      </c>
      <c r="K202" s="17" t="str">
        <f>"No"</f>
        <v>No</v>
      </c>
      <c r="L202" s="17">
        <f>INT(ResourceEffects[[#This Row],[Time Factor]]*TimeInterval/60/60/24)</f>
        <v>0</v>
      </c>
      <c r="M202" s="17">
        <f>INT(ResourceEffects[[#This Row],[Time Factor]]*TimeInterval/60/60)-ResourceEffects[[#This Row],[Days]]*24</f>
        <v>0</v>
      </c>
      <c r="N202" s="17">
        <f>INT(ResourceEffects[[#This Row],[Time Factor]]*TimeInterval/60)-ResourceEffects[[#This Row],[Hours]]*60-ResourceEffects[[#This Row],[Days]]*60*24</f>
        <v>0</v>
      </c>
      <c r="O202" s="17">
        <f>ResourceEffects[[#This Row],[Time Factor]]*TimeInterval-ResourceEffects[[#This Row],[Min]]*60-ResourceEffects[[#This Row],[Hours]]*60*60-ResourceEffects[[#This Row],[Days]]*60*60*24</f>
        <v>0</v>
      </c>
      <c r="P202" s="19">
        <f ca="1">INT(RAND()*999999999)</f>
        <v>232425109</v>
      </c>
      <c r="Q202" s="19">
        <f>_xlfn.XLOOKUP(ResourceEffects[[#This Row],[Protocol Name]],ProtocolNamesCol,ProtocolIds,"")</f>
        <v>14201</v>
      </c>
      <c r="R202" s="19">
        <f>ResourceEffects[[#This Row],[Time Factor]]</f>
        <v>0</v>
      </c>
      <c r="S202" s="19">
        <f>ResourceEffects[[#This Row],[Drone ID]]</f>
        <v>0</v>
      </c>
      <c r="T202" s="19">
        <f>_xlfn.XLOOKUP(ResourceEffects[[#This Row],[Resource Name]],ResourceNames,ResourceIds,"")</f>
        <v>4201</v>
      </c>
      <c r="U202" s="19">
        <f>_xlfn.XLOOKUP(ResourceEffects[[#This Row],[Event Type]],EventTypeNames,EventTypeIds,"")</f>
        <v>1</v>
      </c>
      <c r="V202" s="19">
        <f>IF(ResourceEffects[[#This Row],[Is Local]]="Yes",1,0)</f>
        <v>1</v>
      </c>
      <c r="W202" s="19">
        <f>IF(ResourceEffects[[#This Row],[Is Installed]]="Yes",1,0)</f>
        <v>0</v>
      </c>
      <c r="X202" s="19">
        <f>IF(ResourceEffects[[#This Row],[Status]]="Locked",1,0)</f>
        <v>0</v>
      </c>
      <c r="Y202" s="19">
        <f>IF(ResourceEffects[[#This Row],[event_type]]=1,0,1)</f>
        <v>0</v>
      </c>
      <c r="Z202" s="19">
        <f>IF(ResourceEffects[[#This Row],[Use Abundancies]]="Yes",1,0)</f>
        <v>0</v>
      </c>
      <c r="AA202" s="19">
        <f>ResourceEffects[[#This Row],[∆]]</f>
        <v>1</v>
      </c>
    </row>
    <row r="203" spans="1:27" ht="14.4" customHeight="1" x14ac:dyDescent="0.3">
      <c r="A203" s="23">
        <v>0</v>
      </c>
      <c r="B203" s="18" t="s">
        <v>95</v>
      </c>
      <c r="D203" s="17" t="s">
        <v>395</v>
      </c>
      <c r="E203" s="17">
        <v>1</v>
      </c>
      <c r="F203" s="37" t="s">
        <v>387</v>
      </c>
      <c r="G203" s="18" t="s">
        <v>215</v>
      </c>
      <c r="H203" s="17" t="str">
        <f>"No"</f>
        <v>No</v>
      </c>
      <c r="I203" s="17">
        <f>0</f>
        <v>0</v>
      </c>
      <c r="J203" s="17" t="str">
        <f>"Yes"</f>
        <v>Yes</v>
      </c>
      <c r="K203" s="17" t="str">
        <f>"No"</f>
        <v>No</v>
      </c>
      <c r="L203" s="17">
        <f>INT(ResourceEffects[[#This Row],[Time Factor]]*TimeInterval/60/60/24)</f>
        <v>0</v>
      </c>
      <c r="M203" s="17">
        <f>INT(ResourceEffects[[#This Row],[Time Factor]]*TimeInterval/60/60)-ResourceEffects[[#This Row],[Days]]*24</f>
        <v>0</v>
      </c>
      <c r="N203" s="17">
        <f>INT(ResourceEffects[[#This Row],[Time Factor]]*TimeInterval/60)-ResourceEffects[[#This Row],[Hours]]*60-ResourceEffects[[#This Row],[Days]]*60*24</f>
        <v>0</v>
      </c>
      <c r="O203" s="17">
        <f>ResourceEffects[[#This Row],[Time Factor]]*TimeInterval-ResourceEffects[[#This Row],[Min]]*60-ResourceEffects[[#This Row],[Hours]]*60*60-ResourceEffects[[#This Row],[Days]]*60*60*24</f>
        <v>0</v>
      </c>
      <c r="P203" s="19">
        <f ca="1">INT(RAND()*999999999)</f>
        <v>94553729</v>
      </c>
      <c r="Q203" s="19">
        <f>_xlfn.XLOOKUP(ResourceEffects[[#This Row],[Protocol Name]],ProtocolNamesCol,ProtocolIds,"")</f>
        <v>14211</v>
      </c>
      <c r="R203" s="19">
        <f>ResourceEffects[[#This Row],[Time Factor]]</f>
        <v>0</v>
      </c>
      <c r="S203" s="19">
        <f>ResourceEffects[[#This Row],[Drone ID]]</f>
        <v>0</v>
      </c>
      <c r="T203" s="19">
        <f>_xlfn.XLOOKUP(ResourceEffects[[#This Row],[Resource Name]],ResourceNames,ResourceIds,"")</f>
        <v>3001</v>
      </c>
      <c r="U203" s="19">
        <f>_xlfn.XLOOKUP(ResourceEffects[[#This Row],[Event Type]],EventTypeNames,EventTypeIds,"")</f>
        <v>2</v>
      </c>
      <c r="V203" s="19">
        <f>IF(ResourceEffects[[#This Row],[Is Local]]="Yes",1,0)</f>
        <v>1</v>
      </c>
      <c r="W203" s="19">
        <f>IF(ResourceEffects[[#This Row],[Is Installed]]="Yes",1,0)</f>
        <v>0</v>
      </c>
      <c r="X203" s="19">
        <f>IF(ResourceEffects[[#This Row],[Status]]="Locked",1,0)</f>
        <v>0</v>
      </c>
      <c r="Y203" s="19">
        <f>IF(ResourceEffects[[#This Row],[event_type]]=1,0,1)</f>
        <v>1</v>
      </c>
      <c r="Z203" s="19">
        <f>IF(ResourceEffects[[#This Row],[Use Abundancies]]="Yes",1,0)</f>
        <v>0</v>
      </c>
      <c r="AA203" s="19">
        <f>ResourceEffects[[#This Row],[∆]]</f>
        <v>1</v>
      </c>
    </row>
    <row r="204" spans="1:27" ht="14.4" customHeight="1" x14ac:dyDescent="0.3">
      <c r="A204" s="23">
        <v>0</v>
      </c>
      <c r="B204" s="18" t="s">
        <v>95</v>
      </c>
      <c r="D204" s="17" t="s">
        <v>395</v>
      </c>
      <c r="E204" s="17">
        <v>1</v>
      </c>
      <c r="F204" s="37" t="s">
        <v>387</v>
      </c>
      <c r="G204" s="18" t="s">
        <v>233</v>
      </c>
      <c r="H204" s="17" t="str">
        <f>"No"</f>
        <v>No</v>
      </c>
      <c r="I204" s="17">
        <f>0</f>
        <v>0</v>
      </c>
      <c r="J204" s="17" t="str">
        <f>"Yes"</f>
        <v>Yes</v>
      </c>
      <c r="K204" s="17" t="str">
        <f>"No"</f>
        <v>No</v>
      </c>
      <c r="L204" s="17">
        <f>INT(ResourceEffects[[#This Row],[Time Factor]]*TimeInterval/60/60/24)</f>
        <v>0</v>
      </c>
      <c r="M204" s="17">
        <f>INT(ResourceEffects[[#This Row],[Time Factor]]*TimeInterval/60/60)-ResourceEffects[[#This Row],[Days]]*24</f>
        <v>0</v>
      </c>
      <c r="N204" s="17">
        <f>INT(ResourceEffects[[#This Row],[Time Factor]]*TimeInterval/60)-ResourceEffects[[#This Row],[Hours]]*60-ResourceEffects[[#This Row],[Days]]*60*24</f>
        <v>0</v>
      </c>
      <c r="O204" s="17">
        <f>ResourceEffects[[#This Row],[Time Factor]]*TimeInterval-ResourceEffects[[#This Row],[Min]]*60-ResourceEffects[[#This Row],[Hours]]*60*60-ResourceEffects[[#This Row],[Days]]*60*60*24</f>
        <v>0</v>
      </c>
      <c r="P204" s="19">
        <f ca="1">INT(RAND()*999999999)</f>
        <v>649693226</v>
      </c>
      <c r="Q204" s="19">
        <f>_xlfn.XLOOKUP(ResourceEffects[[#This Row],[Protocol Name]],ProtocolNamesCol,ProtocolIds,"")</f>
        <v>14211</v>
      </c>
      <c r="R204" s="19">
        <f>ResourceEffects[[#This Row],[Time Factor]]</f>
        <v>0</v>
      </c>
      <c r="S204" s="19">
        <f>ResourceEffects[[#This Row],[Drone ID]]</f>
        <v>0</v>
      </c>
      <c r="T204" s="19">
        <f>_xlfn.XLOOKUP(ResourceEffects[[#This Row],[Resource Name]],ResourceNames,ResourceIds,"")</f>
        <v>3211</v>
      </c>
      <c r="U204" s="19">
        <f>_xlfn.XLOOKUP(ResourceEffects[[#This Row],[Event Type]],EventTypeNames,EventTypeIds,"")</f>
        <v>2</v>
      </c>
      <c r="V204" s="19">
        <f>IF(ResourceEffects[[#This Row],[Is Local]]="Yes",1,0)</f>
        <v>1</v>
      </c>
      <c r="W204" s="19">
        <f>IF(ResourceEffects[[#This Row],[Is Installed]]="Yes",1,0)</f>
        <v>0</v>
      </c>
      <c r="X204" s="19">
        <f>IF(ResourceEffects[[#This Row],[Status]]="Locked",1,0)</f>
        <v>0</v>
      </c>
      <c r="Y204" s="19">
        <f>IF(ResourceEffects[[#This Row],[event_type]]=1,0,1)</f>
        <v>1</v>
      </c>
      <c r="Z204" s="19">
        <f>IF(ResourceEffects[[#This Row],[Use Abundancies]]="Yes",1,0)</f>
        <v>0</v>
      </c>
      <c r="AA204" s="19">
        <f>ResourceEffects[[#This Row],[∆]]</f>
        <v>1</v>
      </c>
    </row>
    <row r="205" spans="1:27" ht="14.4" customHeight="1" x14ac:dyDescent="0.3">
      <c r="A205" s="23">
        <v>0</v>
      </c>
      <c r="B205" s="18" t="s">
        <v>95</v>
      </c>
      <c r="D205" s="17" t="s">
        <v>395</v>
      </c>
      <c r="E205" s="17">
        <v>1</v>
      </c>
      <c r="F205" s="37" t="s">
        <v>387</v>
      </c>
      <c r="G205" s="18" t="s">
        <v>235</v>
      </c>
      <c r="H205" s="17" t="str">
        <f>"No"</f>
        <v>No</v>
      </c>
      <c r="I205" s="17">
        <f>0</f>
        <v>0</v>
      </c>
      <c r="J205" s="17" t="str">
        <f>"Yes"</f>
        <v>Yes</v>
      </c>
      <c r="K205" s="17" t="str">
        <f>"No"</f>
        <v>No</v>
      </c>
      <c r="L205" s="17">
        <f>INT(ResourceEffects[[#This Row],[Time Factor]]*TimeInterval/60/60/24)</f>
        <v>0</v>
      </c>
      <c r="M205" s="17">
        <f>INT(ResourceEffects[[#This Row],[Time Factor]]*TimeInterval/60/60)-ResourceEffects[[#This Row],[Days]]*24</f>
        <v>0</v>
      </c>
      <c r="N205" s="17">
        <f>INT(ResourceEffects[[#This Row],[Time Factor]]*TimeInterval/60)-ResourceEffects[[#This Row],[Hours]]*60-ResourceEffects[[#This Row],[Days]]*60*24</f>
        <v>0</v>
      </c>
      <c r="O205" s="17">
        <f>ResourceEffects[[#This Row],[Time Factor]]*TimeInterval-ResourceEffects[[#This Row],[Min]]*60-ResourceEffects[[#This Row],[Hours]]*60*60-ResourceEffects[[#This Row],[Days]]*60*60*24</f>
        <v>0</v>
      </c>
      <c r="P205" s="19">
        <f ca="1">INT(RAND()*999999999)</f>
        <v>923946191</v>
      </c>
      <c r="Q205" s="19">
        <f>_xlfn.XLOOKUP(ResourceEffects[[#This Row],[Protocol Name]],ProtocolNamesCol,ProtocolIds,"")</f>
        <v>14211</v>
      </c>
      <c r="R205" s="19">
        <f>ResourceEffects[[#This Row],[Time Factor]]</f>
        <v>0</v>
      </c>
      <c r="S205" s="19">
        <f>ResourceEffects[[#This Row],[Drone ID]]</f>
        <v>0</v>
      </c>
      <c r="T205" s="19">
        <f>_xlfn.XLOOKUP(ResourceEffects[[#This Row],[Resource Name]],ResourceNames,ResourceIds,"")</f>
        <v>3221</v>
      </c>
      <c r="U205" s="19">
        <f>_xlfn.XLOOKUP(ResourceEffects[[#This Row],[Event Type]],EventTypeNames,EventTypeIds,"")</f>
        <v>2</v>
      </c>
      <c r="V205" s="19">
        <f>IF(ResourceEffects[[#This Row],[Is Local]]="Yes",1,0)</f>
        <v>1</v>
      </c>
      <c r="W205" s="19">
        <f>IF(ResourceEffects[[#This Row],[Is Installed]]="Yes",1,0)</f>
        <v>0</v>
      </c>
      <c r="X205" s="19">
        <f>IF(ResourceEffects[[#This Row],[Status]]="Locked",1,0)</f>
        <v>0</v>
      </c>
      <c r="Y205" s="19">
        <f>IF(ResourceEffects[[#This Row],[event_type]]=1,0,1)</f>
        <v>1</v>
      </c>
      <c r="Z205" s="19">
        <f>IF(ResourceEffects[[#This Row],[Use Abundancies]]="Yes",1,0)</f>
        <v>0</v>
      </c>
      <c r="AA205" s="19">
        <f>ResourceEffects[[#This Row],[∆]]</f>
        <v>1</v>
      </c>
    </row>
    <row r="206" spans="1:27" ht="14.4" customHeight="1" x14ac:dyDescent="0.3">
      <c r="A206" s="23">
        <v>0</v>
      </c>
      <c r="B206" s="18" t="s">
        <v>95</v>
      </c>
      <c r="D206" s="17" t="s">
        <v>394</v>
      </c>
      <c r="E206" s="17">
        <v>1</v>
      </c>
      <c r="F206" s="37" t="s">
        <v>387</v>
      </c>
      <c r="G206" s="18" t="s">
        <v>257</v>
      </c>
      <c r="H206" s="17" t="str">
        <f>"No"</f>
        <v>No</v>
      </c>
      <c r="I206" s="17">
        <f>0</f>
        <v>0</v>
      </c>
      <c r="J206" s="17" t="str">
        <f>"Yes"</f>
        <v>Yes</v>
      </c>
      <c r="K206" s="17" t="str">
        <f>"No"</f>
        <v>No</v>
      </c>
      <c r="L206" s="17">
        <f>INT(ResourceEffects[[#This Row],[Time Factor]]*TimeInterval/60/60/24)</f>
        <v>0</v>
      </c>
      <c r="M206" s="17">
        <f>INT(ResourceEffects[[#This Row],[Time Factor]]*TimeInterval/60/60)-ResourceEffects[[#This Row],[Days]]*24</f>
        <v>0</v>
      </c>
      <c r="N206" s="17">
        <f>INT(ResourceEffects[[#This Row],[Time Factor]]*TimeInterval/60)-ResourceEffects[[#This Row],[Hours]]*60-ResourceEffects[[#This Row],[Days]]*60*24</f>
        <v>0</v>
      </c>
      <c r="O206" s="17">
        <f>ResourceEffects[[#This Row],[Time Factor]]*TimeInterval-ResourceEffects[[#This Row],[Min]]*60-ResourceEffects[[#This Row],[Hours]]*60*60-ResourceEffects[[#This Row],[Days]]*60*60*24</f>
        <v>0</v>
      </c>
      <c r="P206" s="19">
        <f ca="1">INT(RAND()*999999999)</f>
        <v>73527528</v>
      </c>
      <c r="Q206" s="19">
        <f>_xlfn.XLOOKUP(ResourceEffects[[#This Row],[Protocol Name]],ProtocolNamesCol,ProtocolIds,"")</f>
        <v>14211</v>
      </c>
      <c r="R206" s="19">
        <f>ResourceEffects[[#This Row],[Time Factor]]</f>
        <v>0</v>
      </c>
      <c r="S206" s="19">
        <f>ResourceEffects[[#This Row],[Drone ID]]</f>
        <v>0</v>
      </c>
      <c r="T206" s="19">
        <f>_xlfn.XLOOKUP(ResourceEffects[[#This Row],[Resource Name]],ResourceNames,ResourceIds,"")</f>
        <v>4211</v>
      </c>
      <c r="U206" s="19">
        <f>_xlfn.XLOOKUP(ResourceEffects[[#This Row],[Event Type]],EventTypeNames,EventTypeIds,"")</f>
        <v>1</v>
      </c>
      <c r="V206" s="19">
        <f>IF(ResourceEffects[[#This Row],[Is Local]]="Yes",1,0)</f>
        <v>1</v>
      </c>
      <c r="W206" s="19">
        <f>IF(ResourceEffects[[#This Row],[Is Installed]]="Yes",1,0)</f>
        <v>0</v>
      </c>
      <c r="X206" s="19">
        <f>IF(ResourceEffects[[#This Row],[Status]]="Locked",1,0)</f>
        <v>0</v>
      </c>
      <c r="Y206" s="19">
        <f>IF(ResourceEffects[[#This Row],[event_type]]=1,0,1)</f>
        <v>0</v>
      </c>
      <c r="Z206" s="19">
        <f>IF(ResourceEffects[[#This Row],[Use Abundancies]]="Yes",1,0)</f>
        <v>0</v>
      </c>
      <c r="AA206" s="19">
        <f>ResourceEffects[[#This Row],[∆]]</f>
        <v>1</v>
      </c>
    </row>
    <row r="207" spans="1:27" ht="14.4" customHeight="1" x14ac:dyDescent="0.3">
      <c r="A207" s="23">
        <v>0</v>
      </c>
      <c r="B207" s="18" t="s">
        <v>97</v>
      </c>
      <c r="D207" s="17" t="s">
        <v>395</v>
      </c>
      <c r="E207" s="17">
        <v>1</v>
      </c>
      <c r="F207" s="37" t="s">
        <v>387</v>
      </c>
      <c r="G207" s="18" t="s">
        <v>217</v>
      </c>
      <c r="H207" s="17" t="str">
        <f>"No"</f>
        <v>No</v>
      </c>
      <c r="I207" s="17">
        <f>0</f>
        <v>0</v>
      </c>
      <c r="J207" s="17" t="str">
        <f>"Yes"</f>
        <v>Yes</v>
      </c>
      <c r="K207" s="17" t="str">
        <f>"No"</f>
        <v>No</v>
      </c>
      <c r="L207" s="17">
        <f>INT(ResourceEffects[[#This Row],[Time Factor]]*TimeInterval/60/60/24)</f>
        <v>0</v>
      </c>
      <c r="M207" s="17">
        <f>INT(ResourceEffects[[#This Row],[Time Factor]]*TimeInterval/60/60)-ResourceEffects[[#This Row],[Days]]*24</f>
        <v>0</v>
      </c>
      <c r="N207" s="17">
        <f>INT(ResourceEffects[[#This Row],[Time Factor]]*TimeInterval/60)-ResourceEffects[[#This Row],[Hours]]*60-ResourceEffects[[#This Row],[Days]]*60*24</f>
        <v>0</v>
      </c>
      <c r="O207" s="17">
        <f>ResourceEffects[[#This Row],[Time Factor]]*TimeInterval-ResourceEffects[[#This Row],[Min]]*60-ResourceEffects[[#This Row],[Hours]]*60*60-ResourceEffects[[#This Row],[Days]]*60*60*24</f>
        <v>0</v>
      </c>
      <c r="P207" s="19">
        <f ca="1">INT(RAND()*999999999)</f>
        <v>667616260</v>
      </c>
      <c r="Q207" s="19">
        <f>_xlfn.XLOOKUP(ResourceEffects[[#This Row],[Protocol Name]],ProtocolNamesCol,ProtocolIds,"")</f>
        <v>14221</v>
      </c>
      <c r="R207" s="19">
        <f>ResourceEffects[[#This Row],[Time Factor]]</f>
        <v>0</v>
      </c>
      <c r="S207" s="19">
        <f>ResourceEffects[[#This Row],[Drone ID]]</f>
        <v>0</v>
      </c>
      <c r="T207" s="19">
        <f>_xlfn.XLOOKUP(ResourceEffects[[#This Row],[Resource Name]],ResourceNames,ResourceIds,"")</f>
        <v>3011</v>
      </c>
      <c r="U207" s="19">
        <f>_xlfn.XLOOKUP(ResourceEffects[[#This Row],[Event Type]],EventTypeNames,EventTypeIds,"")</f>
        <v>2</v>
      </c>
      <c r="V207" s="19">
        <f>IF(ResourceEffects[[#This Row],[Is Local]]="Yes",1,0)</f>
        <v>1</v>
      </c>
      <c r="W207" s="19">
        <f>IF(ResourceEffects[[#This Row],[Is Installed]]="Yes",1,0)</f>
        <v>0</v>
      </c>
      <c r="X207" s="19">
        <f>IF(ResourceEffects[[#This Row],[Status]]="Locked",1,0)</f>
        <v>0</v>
      </c>
      <c r="Y207" s="19">
        <f>IF(ResourceEffects[[#This Row],[event_type]]=1,0,1)</f>
        <v>1</v>
      </c>
      <c r="Z207" s="19">
        <f>IF(ResourceEffects[[#This Row],[Use Abundancies]]="Yes",1,0)</f>
        <v>0</v>
      </c>
      <c r="AA207" s="19">
        <f>ResourceEffects[[#This Row],[∆]]</f>
        <v>1</v>
      </c>
    </row>
    <row r="208" spans="1:27" ht="14.4" customHeight="1" x14ac:dyDescent="0.3">
      <c r="A208" s="23">
        <v>0</v>
      </c>
      <c r="B208" s="18" t="s">
        <v>97</v>
      </c>
      <c r="D208" s="17" t="s">
        <v>395</v>
      </c>
      <c r="E208" s="17">
        <v>1</v>
      </c>
      <c r="F208" s="37" t="s">
        <v>387</v>
      </c>
      <c r="G208" s="18" t="s">
        <v>239</v>
      </c>
      <c r="H208" s="17" t="str">
        <f>"No"</f>
        <v>No</v>
      </c>
      <c r="I208" s="17">
        <f>0</f>
        <v>0</v>
      </c>
      <c r="J208" s="17" t="str">
        <f>"Yes"</f>
        <v>Yes</v>
      </c>
      <c r="K208" s="17" t="str">
        <f>"No"</f>
        <v>No</v>
      </c>
      <c r="L208" s="17">
        <f>INT(ResourceEffects[[#This Row],[Time Factor]]*TimeInterval/60/60/24)</f>
        <v>0</v>
      </c>
      <c r="M208" s="17">
        <f>INT(ResourceEffects[[#This Row],[Time Factor]]*TimeInterval/60/60)-ResourceEffects[[#This Row],[Days]]*24</f>
        <v>0</v>
      </c>
      <c r="N208" s="17">
        <f>INT(ResourceEffects[[#This Row],[Time Factor]]*TimeInterval/60)-ResourceEffects[[#This Row],[Hours]]*60-ResourceEffects[[#This Row],[Days]]*60*24</f>
        <v>0</v>
      </c>
      <c r="O208" s="17">
        <f>ResourceEffects[[#This Row],[Time Factor]]*TimeInterval-ResourceEffects[[#This Row],[Min]]*60-ResourceEffects[[#This Row],[Hours]]*60*60-ResourceEffects[[#This Row],[Days]]*60*60*24</f>
        <v>0</v>
      </c>
      <c r="P208" s="19">
        <f ca="1">INT(RAND()*999999999)</f>
        <v>792607246</v>
      </c>
      <c r="Q208" s="19">
        <f>_xlfn.XLOOKUP(ResourceEffects[[#This Row],[Protocol Name]],ProtocolNamesCol,ProtocolIds,"")</f>
        <v>14221</v>
      </c>
      <c r="R208" s="19">
        <f>ResourceEffects[[#This Row],[Time Factor]]</f>
        <v>0</v>
      </c>
      <c r="S208" s="19">
        <f>ResourceEffects[[#This Row],[Drone ID]]</f>
        <v>0</v>
      </c>
      <c r="T208" s="19">
        <f>_xlfn.XLOOKUP(ResourceEffects[[#This Row],[Resource Name]],ResourceNames,ResourceIds,"")</f>
        <v>3311</v>
      </c>
      <c r="U208" s="19">
        <f>_xlfn.XLOOKUP(ResourceEffects[[#This Row],[Event Type]],EventTypeNames,EventTypeIds,"")</f>
        <v>2</v>
      </c>
      <c r="V208" s="19">
        <f>IF(ResourceEffects[[#This Row],[Is Local]]="Yes",1,0)</f>
        <v>1</v>
      </c>
      <c r="W208" s="19">
        <f>IF(ResourceEffects[[#This Row],[Is Installed]]="Yes",1,0)</f>
        <v>0</v>
      </c>
      <c r="X208" s="19">
        <f>IF(ResourceEffects[[#This Row],[Status]]="Locked",1,0)</f>
        <v>0</v>
      </c>
      <c r="Y208" s="19">
        <f>IF(ResourceEffects[[#This Row],[event_type]]=1,0,1)</f>
        <v>1</v>
      </c>
      <c r="Z208" s="19">
        <f>IF(ResourceEffects[[#This Row],[Use Abundancies]]="Yes",1,0)</f>
        <v>0</v>
      </c>
      <c r="AA208" s="19">
        <f>ResourceEffects[[#This Row],[∆]]</f>
        <v>1</v>
      </c>
    </row>
    <row r="209" spans="1:27" ht="14.4" customHeight="1" x14ac:dyDescent="0.3">
      <c r="A209" s="23">
        <v>0</v>
      </c>
      <c r="B209" s="18" t="s">
        <v>97</v>
      </c>
      <c r="D209" s="17" t="s">
        <v>395</v>
      </c>
      <c r="E209" s="17">
        <v>1</v>
      </c>
      <c r="F209" s="37" t="s">
        <v>387</v>
      </c>
      <c r="G209" s="18" t="s">
        <v>241</v>
      </c>
      <c r="H209" s="17" t="str">
        <f>"No"</f>
        <v>No</v>
      </c>
      <c r="I209" s="17">
        <f>0</f>
        <v>0</v>
      </c>
      <c r="J209" s="17" t="str">
        <f>"Yes"</f>
        <v>Yes</v>
      </c>
      <c r="K209" s="17" t="str">
        <f>"No"</f>
        <v>No</v>
      </c>
      <c r="L209" s="17">
        <f>INT(ResourceEffects[[#This Row],[Time Factor]]*TimeInterval/60/60/24)</f>
        <v>0</v>
      </c>
      <c r="M209" s="17">
        <f>INT(ResourceEffects[[#This Row],[Time Factor]]*TimeInterval/60/60)-ResourceEffects[[#This Row],[Days]]*24</f>
        <v>0</v>
      </c>
      <c r="N209" s="17">
        <f>INT(ResourceEffects[[#This Row],[Time Factor]]*TimeInterval/60)-ResourceEffects[[#This Row],[Hours]]*60-ResourceEffects[[#This Row],[Days]]*60*24</f>
        <v>0</v>
      </c>
      <c r="O209" s="17">
        <f>ResourceEffects[[#This Row],[Time Factor]]*TimeInterval-ResourceEffects[[#This Row],[Min]]*60-ResourceEffects[[#This Row],[Hours]]*60*60-ResourceEffects[[#This Row],[Days]]*60*60*24</f>
        <v>0</v>
      </c>
      <c r="P209" s="19">
        <f ca="1">INT(RAND()*999999999)</f>
        <v>767412383</v>
      </c>
      <c r="Q209" s="19">
        <f>_xlfn.XLOOKUP(ResourceEffects[[#This Row],[Protocol Name]],ProtocolNamesCol,ProtocolIds,"")</f>
        <v>14221</v>
      </c>
      <c r="R209" s="19">
        <f>ResourceEffects[[#This Row],[Time Factor]]</f>
        <v>0</v>
      </c>
      <c r="S209" s="19">
        <f>ResourceEffects[[#This Row],[Drone ID]]</f>
        <v>0</v>
      </c>
      <c r="T209" s="19">
        <f>_xlfn.XLOOKUP(ResourceEffects[[#This Row],[Resource Name]],ResourceNames,ResourceIds,"")</f>
        <v>3321</v>
      </c>
      <c r="U209" s="19">
        <f>_xlfn.XLOOKUP(ResourceEffects[[#This Row],[Event Type]],EventTypeNames,EventTypeIds,"")</f>
        <v>2</v>
      </c>
      <c r="V209" s="19">
        <f>IF(ResourceEffects[[#This Row],[Is Local]]="Yes",1,0)</f>
        <v>1</v>
      </c>
      <c r="W209" s="19">
        <f>IF(ResourceEffects[[#This Row],[Is Installed]]="Yes",1,0)</f>
        <v>0</v>
      </c>
      <c r="X209" s="19">
        <f>IF(ResourceEffects[[#This Row],[Status]]="Locked",1,0)</f>
        <v>0</v>
      </c>
      <c r="Y209" s="19">
        <f>IF(ResourceEffects[[#This Row],[event_type]]=1,0,1)</f>
        <v>1</v>
      </c>
      <c r="Z209" s="19">
        <f>IF(ResourceEffects[[#This Row],[Use Abundancies]]="Yes",1,0)</f>
        <v>0</v>
      </c>
      <c r="AA209" s="19">
        <f>ResourceEffects[[#This Row],[∆]]</f>
        <v>1</v>
      </c>
    </row>
    <row r="210" spans="1:27" ht="14.4" customHeight="1" x14ac:dyDescent="0.3">
      <c r="A210" s="23">
        <v>0</v>
      </c>
      <c r="B210" s="18" t="s">
        <v>97</v>
      </c>
      <c r="D210" s="17" t="s">
        <v>394</v>
      </c>
      <c r="E210" s="17">
        <v>1</v>
      </c>
      <c r="F210" s="37" t="s">
        <v>387</v>
      </c>
      <c r="G210" s="18" t="s">
        <v>259</v>
      </c>
      <c r="H210" s="17" t="str">
        <f>"No"</f>
        <v>No</v>
      </c>
      <c r="I210" s="17">
        <f>0</f>
        <v>0</v>
      </c>
      <c r="J210" s="17" t="str">
        <f>"Yes"</f>
        <v>Yes</v>
      </c>
      <c r="K210" s="17" t="str">
        <f>"No"</f>
        <v>No</v>
      </c>
      <c r="L210" s="17">
        <f>INT(ResourceEffects[[#This Row],[Time Factor]]*TimeInterval/60/60/24)</f>
        <v>0</v>
      </c>
      <c r="M210" s="17">
        <f>INT(ResourceEffects[[#This Row],[Time Factor]]*TimeInterval/60/60)-ResourceEffects[[#This Row],[Days]]*24</f>
        <v>0</v>
      </c>
      <c r="N210" s="17">
        <f>INT(ResourceEffects[[#This Row],[Time Factor]]*TimeInterval/60)-ResourceEffects[[#This Row],[Hours]]*60-ResourceEffects[[#This Row],[Days]]*60*24</f>
        <v>0</v>
      </c>
      <c r="O210" s="17">
        <f>ResourceEffects[[#This Row],[Time Factor]]*TimeInterval-ResourceEffects[[#This Row],[Min]]*60-ResourceEffects[[#This Row],[Hours]]*60*60-ResourceEffects[[#This Row],[Days]]*60*60*24</f>
        <v>0</v>
      </c>
      <c r="P210" s="19">
        <f ca="1">INT(RAND()*999999999)</f>
        <v>207823440</v>
      </c>
      <c r="Q210" s="19">
        <f>_xlfn.XLOOKUP(ResourceEffects[[#This Row],[Protocol Name]],ProtocolNamesCol,ProtocolIds,"")</f>
        <v>14221</v>
      </c>
      <c r="R210" s="19">
        <f>ResourceEffects[[#This Row],[Time Factor]]</f>
        <v>0</v>
      </c>
      <c r="S210" s="19">
        <f>ResourceEffects[[#This Row],[Drone ID]]</f>
        <v>0</v>
      </c>
      <c r="T210" s="19">
        <f>_xlfn.XLOOKUP(ResourceEffects[[#This Row],[Resource Name]],ResourceNames,ResourceIds,"")</f>
        <v>4221</v>
      </c>
      <c r="U210" s="19">
        <f>_xlfn.XLOOKUP(ResourceEffects[[#This Row],[Event Type]],EventTypeNames,EventTypeIds,"")</f>
        <v>1</v>
      </c>
      <c r="V210" s="19">
        <f>IF(ResourceEffects[[#This Row],[Is Local]]="Yes",1,0)</f>
        <v>1</v>
      </c>
      <c r="W210" s="19">
        <f>IF(ResourceEffects[[#This Row],[Is Installed]]="Yes",1,0)</f>
        <v>0</v>
      </c>
      <c r="X210" s="19">
        <f>IF(ResourceEffects[[#This Row],[Status]]="Locked",1,0)</f>
        <v>0</v>
      </c>
      <c r="Y210" s="19">
        <f>IF(ResourceEffects[[#This Row],[event_type]]=1,0,1)</f>
        <v>0</v>
      </c>
      <c r="Z210" s="19">
        <f>IF(ResourceEffects[[#This Row],[Use Abundancies]]="Yes",1,0)</f>
        <v>0</v>
      </c>
      <c r="AA210" s="19">
        <f>ResourceEffects[[#This Row],[∆]]</f>
        <v>1</v>
      </c>
    </row>
    <row r="211" spans="1:27" ht="14.4" customHeight="1" x14ac:dyDescent="0.3">
      <c r="A211" s="23">
        <v>0</v>
      </c>
      <c r="B211" s="18" t="s">
        <v>99</v>
      </c>
      <c r="D211" s="17" t="s">
        <v>395</v>
      </c>
      <c r="E211" s="17">
        <v>1</v>
      </c>
      <c r="F211" s="37" t="s">
        <v>387</v>
      </c>
      <c r="G211" s="18" t="s">
        <v>233</v>
      </c>
      <c r="H211" s="17" t="str">
        <f>"No"</f>
        <v>No</v>
      </c>
      <c r="I211" s="17">
        <f>0</f>
        <v>0</v>
      </c>
      <c r="J211" s="17" t="str">
        <f>"Yes"</f>
        <v>Yes</v>
      </c>
      <c r="K211" s="17" t="str">
        <f>"No"</f>
        <v>No</v>
      </c>
      <c r="L211" s="17">
        <f>INT(ResourceEffects[[#This Row],[Time Factor]]*TimeInterval/60/60/24)</f>
        <v>0</v>
      </c>
      <c r="M211" s="17">
        <f>INT(ResourceEffects[[#This Row],[Time Factor]]*TimeInterval/60/60)-ResourceEffects[[#This Row],[Days]]*24</f>
        <v>0</v>
      </c>
      <c r="N211" s="17">
        <f>INT(ResourceEffects[[#This Row],[Time Factor]]*TimeInterval/60)-ResourceEffects[[#This Row],[Hours]]*60-ResourceEffects[[#This Row],[Days]]*60*24</f>
        <v>0</v>
      </c>
      <c r="O211" s="17">
        <f>ResourceEffects[[#This Row],[Time Factor]]*TimeInterval-ResourceEffects[[#This Row],[Min]]*60-ResourceEffects[[#This Row],[Hours]]*60*60-ResourceEffects[[#This Row],[Days]]*60*60*24</f>
        <v>0</v>
      </c>
      <c r="P211" s="19">
        <f ca="1">INT(RAND()*999999999)</f>
        <v>282990076</v>
      </c>
      <c r="Q211" s="19">
        <f>_xlfn.XLOOKUP(ResourceEffects[[#This Row],[Protocol Name]],ProtocolNamesCol,ProtocolIds,"")</f>
        <v>14231</v>
      </c>
      <c r="R211" s="19">
        <f>ResourceEffects[[#This Row],[Time Factor]]</f>
        <v>0</v>
      </c>
      <c r="S211" s="19">
        <f>ResourceEffects[[#This Row],[Drone ID]]</f>
        <v>0</v>
      </c>
      <c r="T211" s="19">
        <f>_xlfn.XLOOKUP(ResourceEffects[[#This Row],[Resource Name]],ResourceNames,ResourceIds,"")</f>
        <v>3211</v>
      </c>
      <c r="U211" s="19">
        <f>_xlfn.XLOOKUP(ResourceEffects[[#This Row],[Event Type]],EventTypeNames,EventTypeIds,"")</f>
        <v>2</v>
      </c>
      <c r="V211" s="19">
        <f>IF(ResourceEffects[[#This Row],[Is Local]]="Yes",1,0)</f>
        <v>1</v>
      </c>
      <c r="W211" s="19">
        <f>IF(ResourceEffects[[#This Row],[Is Installed]]="Yes",1,0)</f>
        <v>0</v>
      </c>
      <c r="X211" s="19">
        <f>IF(ResourceEffects[[#This Row],[Status]]="Locked",1,0)</f>
        <v>0</v>
      </c>
      <c r="Y211" s="19">
        <f>IF(ResourceEffects[[#This Row],[event_type]]=1,0,1)</f>
        <v>1</v>
      </c>
      <c r="Z211" s="19">
        <f>IF(ResourceEffects[[#This Row],[Use Abundancies]]="Yes",1,0)</f>
        <v>0</v>
      </c>
      <c r="AA211" s="19">
        <f>ResourceEffects[[#This Row],[∆]]</f>
        <v>1</v>
      </c>
    </row>
    <row r="212" spans="1:27" ht="14.4" customHeight="1" x14ac:dyDescent="0.3">
      <c r="A212" s="23">
        <v>0</v>
      </c>
      <c r="B212" s="18" t="s">
        <v>99</v>
      </c>
      <c r="D212" s="17" t="s">
        <v>395</v>
      </c>
      <c r="E212" s="17">
        <v>1</v>
      </c>
      <c r="F212" s="37" t="s">
        <v>387</v>
      </c>
      <c r="G212" s="18" t="s">
        <v>235</v>
      </c>
      <c r="H212" s="17" t="str">
        <f>"No"</f>
        <v>No</v>
      </c>
      <c r="I212" s="17">
        <f>0</f>
        <v>0</v>
      </c>
      <c r="J212" s="17" t="str">
        <f>"Yes"</f>
        <v>Yes</v>
      </c>
      <c r="K212" s="17" t="str">
        <f>"No"</f>
        <v>No</v>
      </c>
      <c r="L212" s="17">
        <f>INT(ResourceEffects[[#This Row],[Time Factor]]*TimeInterval/60/60/24)</f>
        <v>0</v>
      </c>
      <c r="M212" s="17">
        <f>INT(ResourceEffects[[#This Row],[Time Factor]]*TimeInterval/60/60)-ResourceEffects[[#This Row],[Days]]*24</f>
        <v>0</v>
      </c>
      <c r="N212" s="17">
        <f>INT(ResourceEffects[[#This Row],[Time Factor]]*TimeInterval/60)-ResourceEffects[[#This Row],[Hours]]*60-ResourceEffects[[#This Row],[Days]]*60*24</f>
        <v>0</v>
      </c>
      <c r="O212" s="17">
        <f>ResourceEffects[[#This Row],[Time Factor]]*TimeInterval-ResourceEffects[[#This Row],[Min]]*60-ResourceEffects[[#This Row],[Hours]]*60*60-ResourceEffects[[#This Row],[Days]]*60*60*24</f>
        <v>0</v>
      </c>
      <c r="P212" s="19">
        <f ca="1">INT(RAND()*999999999)</f>
        <v>527530231</v>
      </c>
      <c r="Q212" s="19">
        <f>_xlfn.XLOOKUP(ResourceEffects[[#This Row],[Protocol Name]],ProtocolNamesCol,ProtocolIds,"")</f>
        <v>14231</v>
      </c>
      <c r="R212" s="19">
        <f>ResourceEffects[[#This Row],[Time Factor]]</f>
        <v>0</v>
      </c>
      <c r="S212" s="19">
        <f>ResourceEffects[[#This Row],[Drone ID]]</f>
        <v>0</v>
      </c>
      <c r="T212" s="19">
        <f>_xlfn.XLOOKUP(ResourceEffects[[#This Row],[Resource Name]],ResourceNames,ResourceIds,"")</f>
        <v>3221</v>
      </c>
      <c r="U212" s="19">
        <f>_xlfn.XLOOKUP(ResourceEffects[[#This Row],[Event Type]],EventTypeNames,EventTypeIds,"")</f>
        <v>2</v>
      </c>
      <c r="V212" s="19">
        <f>IF(ResourceEffects[[#This Row],[Is Local]]="Yes",1,0)</f>
        <v>1</v>
      </c>
      <c r="W212" s="19">
        <f>IF(ResourceEffects[[#This Row],[Is Installed]]="Yes",1,0)</f>
        <v>0</v>
      </c>
      <c r="X212" s="19">
        <f>IF(ResourceEffects[[#This Row],[Status]]="Locked",1,0)</f>
        <v>0</v>
      </c>
      <c r="Y212" s="19">
        <f>IF(ResourceEffects[[#This Row],[event_type]]=1,0,1)</f>
        <v>1</v>
      </c>
      <c r="Z212" s="19">
        <f>IF(ResourceEffects[[#This Row],[Use Abundancies]]="Yes",1,0)</f>
        <v>0</v>
      </c>
      <c r="AA212" s="19">
        <f>ResourceEffects[[#This Row],[∆]]</f>
        <v>1</v>
      </c>
    </row>
    <row r="213" spans="1:27" ht="14.4" customHeight="1" x14ac:dyDescent="0.3">
      <c r="A213" s="23">
        <v>0</v>
      </c>
      <c r="B213" s="18" t="s">
        <v>99</v>
      </c>
      <c r="D213" s="17" t="s">
        <v>395</v>
      </c>
      <c r="E213" s="17">
        <v>1</v>
      </c>
      <c r="F213" s="37" t="s">
        <v>387</v>
      </c>
      <c r="G213" s="18" t="s">
        <v>241</v>
      </c>
      <c r="H213" s="17" t="str">
        <f>"No"</f>
        <v>No</v>
      </c>
      <c r="I213" s="17">
        <f>0</f>
        <v>0</v>
      </c>
      <c r="J213" s="17" t="str">
        <f>"Yes"</f>
        <v>Yes</v>
      </c>
      <c r="K213" s="17" t="str">
        <f>"No"</f>
        <v>No</v>
      </c>
      <c r="L213" s="17">
        <f>INT(ResourceEffects[[#This Row],[Time Factor]]*TimeInterval/60/60/24)</f>
        <v>0</v>
      </c>
      <c r="M213" s="17">
        <f>INT(ResourceEffects[[#This Row],[Time Factor]]*TimeInterval/60/60)-ResourceEffects[[#This Row],[Days]]*24</f>
        <v>0</v>
      </c>
      <c r="N213" s="17">
        <f>INT(ResourceEffects[[#This Row],[Time Factor]]*TimeInterval/60)-ResourceEffects[[#This Row],[Hours]]*60-ResourceEffects[[#This Row],[Days]]*60*24</f>
        <v>0</v>
      </c>
      <c r="O213" s="17">
        <f>ResourceEffects[[#This Row],[Time Factor]]*TimeInterval-ResourceEffects[[#This Row],[Min]]*60-ResourceEffects[[#This Row],[Hours]]*60*60-ResourceEffects[[#This Row],[Days]]*60*60*24</f>
        <v>0</v>
      </c>
      <c r="P213" s="19">
        <f ca="1">INT(RAND()*999999999)</f>
        <v>902243814</v>
      </c>
      <c r="Q213" s="19">
        <f>_xlfn.XLOOKUP(ResourceEffects[[#This Row],[Protocol Name]],ProtocolNamesCol,ProtocolIds,"")</f>
        <v>14231</v>
      </c>
      <c r="R213" s="19">
        <f>ResourceEffects[[#This Row],[Time Factor]]</f>
        <v>0</v>
      </c>
      <c r="S213" s="19">
        <f>ResourceEffects[[#This Row],[Drone ID]]</f>
        <v>0</v>
      </c>
      <c r="T213" s="19">
        <f>_xlfn.XLOOKUP(ResourceEffects[[#This Row],[Resource Name]],ResourceNames,ResourceIds,"")</f>
        <v>3321</v>
      </c>
      <c r="U213" s="19">
        <f>_xlfn.XLOOKUP(ResourceEffects[[#This Row],[Event Type]],EventTypeNames,EventTypeIds,"")</f>
        <v>2</v>
      </c>
      <c r="V213" s="19">
        <f>IF(ResourceEffects[[#This Row],[Is Local]]="Yes",1,0)</f>
        <v>1</v>
      </c>
      <c r="W213" s="19">
        <f>IF(ResourceEffects[[#This Row],[Is Installed]]="Yes",1,0)</f>
        <v>0</v>
      </c>
      <c r="X213" s="19">
        <f>IF(ResourceEffects[[#This Row],[Status]]="Locked",1,0)</f>
        <v>0</v>
      </c>
      <c r="Y213" s="19">
        <f>IF(ResourceEffects[[#This Row],[event_type]]=1,0,1)</f>
        <v>1</v>
      </c>
      <c r="Z213" s="19">
        <f>IF(ResourceEffects[[#This Row],[Use Abundancies]]="Yes",1,0)</f>
        <v>0</v>
      </c>
      <c r="AA213" s="19">
        <f>ResourceEffects[[#This Row],[∆]]</f>
        <v>1</v>
      </c>
    </row>
    <row r="214" spans="1:27" ht="14.4" customHeight="1" x14ac:dyDescent="0.3">
      <c r="A214" s="23">
        <v>0</v>
      </c>
      <c r="B214" s="18" t="s">
        <v>99</v>
      </c>
      <c r="D214" s="17" t="s">
        <v>394</v>
      </c>
      <c r="E214" s="17">
        <v>1</v>
      </c>
      <c r="F214" s="37" t="s">
        <v>387</v>
      </c>
      <c r="G214" s="18" t="s">
        <v>261</v>
      </c>
      <c r="H214" s="17" t="str">
        <f>"No"</f>
        <v>No</v>
      </c>
      <c r="I214" s="17">
        <f>0</f>
        <v>0</v>
      </c>
      <c r="J214" s="17" t="str">
        <f>"Yes"</f>
        <v>Yes</v>
      </c>
      <c r="K214" s="17" t="str">
        <f>"No"</f>
        <v>No</v>
      </c>
      <c r="L214" s="17">
        <f>INT(ResourceEffects[[#This Row],[Time Factor]]*TimeInterval/60/60/24)</f>
        <v>0</v>
      </c>
      <c r="M214" s="17">
        <f>INT(ResourceEffects[[#This Row],[Time Factor]]*TimeInterval/60/60)-ResourceEffects[[#This Row],[Days]]*24</f>
        <v>0</v>
      </c>
      <c r="N214" s="17">
        <f>INT(ResourceEffects[[#This Row],[Time Factor]]*TimeInterval/60)-ResourceEffects[[#This Row],[Hours]]*60-ResourceEffects[[#This Row],[Days]]*60*24</f>
        <v>0</v>
      </c>
      <c r="O214" s="17">
        <f>ResourceEffects[[#This Row],[Time Factor]]*TimeInterval-ResourceEffects[[#This Row],[Min]]*60-ResourceEffects[[#This Row],[Hours]]*60*60-ResourceEffects[[#This Row],[Days]]*60*60*24</f>
        <v>0</v>
      </c>
      <c r="P214" s="19">
        <f ca="1">INT(RAND()*999999999)</f>
        <v>195245004</v>
      </c>
      <c r="Q214" s="19">
        <f>_xlfn.XLOOKUP(ResourceEffects[[#This Row],[Protocol Name]],ProtocolNamesCol,ProtocolIds,"")</f>
        <v>14231</v>
      </c>
      <c r="R214" s="19">
        <f>ResourceEffects[[#This Row],[Time Factor]]</f>
        <v>0</v>
      </c>
      <c r="S214" s="19">
        <f>ResourceEffects[[#This Row],[Drone ID]]</f>
        <v>0</v>
      </c>
      <c r="T214" s="19">
        <f>_xlfn.XLOOKUP(ResourceEffects[[#This Row],[Resource Name]],ResourceNames,ResourceIds,"")</f>
        <v>4231</v>
      </c>
      <c r="U214" s="19">
        <f>_xlfn.XLOOKUP(ResourceEffects[[#This Row],[Event Type]],EventTypeNames,EventTypeIds,"")</f>
        <v>1</v>
      </c>
      <c r="V214" s="19">
        <f>IF(ResourceEffects[[#This Row],[Is Local]]="Yes",1,0)</f>
        <v>1</v>
      </c>
      <c r="W214" s="19">
        <f>IF(ResourceEffects[[#This Row],[Is Installed]]="Yes",1,0)</f>
        <v>0</v>
      </c>
      <c r="X214" s="19">
        <f>IF(ResourceEffects[[#This Row],[Status]]="Locked",1,0)</f>
        <v>0</v>
      </c>
      <c r="Y214" s="19">
        <f>IF(ResourceEffects[[#This Row],[event_type]]=1,0,1)</f>
        <v>0</v>
      </c>
      <c r="Z214" s="19">
        <f>IF(ResourceEffects[[#This Row],[Use Abundancies]]="Yes",1,0)</f>
        <v>0</v>
      </c>
      <c r="AA214" s="19">
        <f>ResourceEffects[[#This Row],[∆]]</f>
        <v>1</v>
      </c>
    </row>
    <row r="215" spans="1:27" ht="14.4" customHeight="1" x14ac:dyDescent="0.3">
      <c r="A215" s="23">
        <v>0</v>
      </c>
      <c r="B215" s="18" t="s">
        <v>101</v>
      </c>
      <c r="D215" s="17" t="s">
        <v>395</v>
      </c>
      <c r="E215" s="17">
        <v>1</v>
      </c>
      <c r="F215" s="37" t="s">
        <v>387</v>
      </c>
      <c r="G215" s="18" t="s">
        <v>217</v>
      </c>
      <c r="H215" s="17" t="str">
        <f>"No"</f>
        <v>No</v>
      </c>
      <c r="I215" s="17">
        <f>0</f>
        <v>0</v>
      </c>
      <c r="J215" s="17" t="str">
        <f>"Yes"</f>
        <v>Yes</v>
      </c>
      <c r="K215" s="17" t="str">
        <f>"No"</f>
        <v>No</v>
      </c>
      <c r="L215" s="17">
        <f>INT(ResourceEffects[[#This Row],[Time Factor]]*TimeInterval/60/60/24)</f>
        <v>0</v>
      </c>
      <c r="M215" s="17">
        <f>INT(ResourceEffects[[#This Row],[Time Factor]]*TimeInterval/60/60)-ResourceEffects[[#This Row],[Days]]*24</f>
        <v>0</v>
      </c>
      <c r="N215" s="17">
        <f>INT(ResourceEffects[[#This Row],[Time Factor]]*TimeInterval/60)-ResourceEffects[[#This Row],[Hours]]*60-ResourceEffects[[#This Row],[Days]]*60*24</f>
        <v>0</v>
      </c>
      <c r="O215" s="17">
        <f>ResourceEffects[[#This Row],[Time Factor]]*TimeInterval-ResourceEffects[[#This Row],[Min]]*60-ResourceEffects[[#This Row],[Hours]]*60*60-ResourceEffects[[#This Row],[Days]]*60*60*24</f>
        <v>0</v>
      </c>
      <c r="P215" s="19">
        <f ca="1">INT(RAND()*999999999)</f>
        <v>700386587</v>
      </c>
      <c r="Q215" s="19">
        <f>_xlfn.XLOOKUP(ResourceEffects[[#This Row],[Protocol Name]],ProtocolNamesCol,ProtocolIds,"")</f>
        <v>14241</v>
      </c>
      <c r="R215" s="19">
        <f>ResourceEffects[[#This Row],[Time Factor]]</f>
        <v>0</v>
      </c>
      <c r="S215" s="19">
        <f>ResourceEffects[[#This Row],[Drone ID]]</f>
        <v>0</v>
      </c>
      <c r="T215" s="19">
        <f>_xlfn.XLOOKUP(ResourceEffects[[#This Row],[Resource Name]],ResourceNames,ResourceIds,"")</f>
        <v>3011</v>
      </c>
      <c r="U215" s="19">
        <f>_xlfn.XLOOKUP(ResourceEffects[[#This Row],[Event Type]],EventTypeNames,EventTypeIds,"")</f>
        <v>2</v>
      </c>
      <c r="V215" s="19">
        <f>IF(ResourceEffects[[#This Row],[Is Local]]="Yes",1,0)</f>
        <v>1</v>
      </c>
      <c r="W215" s="19">
        <f>IF(ResourceEffects[[#This Row],[Is Installed]]="Yes",1,0)</f>
        <v>0</v>
      </c>
      <c r="X215" s="19">
        <f>IF(ResourceEffects[[#This Row],[Status]]="Locked",1,0)</f>
        <v>0</v>
      </c>
      <c r="Y215" s="19">
        <f>IF(ResourceEffects[[#This Row],[event_type]]=1,0,1)</f>
        <v>1</v>
      </c>
      <c r="Z215" s="19">
        <f>IF(ResourceEffects[[#This Row],[Use Abundancies]]="Yes",1,0)</f>
        <v>0</v>
      </c>
      <c r="AA215" s="19">
        <f>ResourceEffects[[#This Row],[∆]]</f>
        <v>1</v>
      </c>
    </row>
    <row r="216" spans="1:27" ht="14.4" customHeight="1" x14ac:dyDescent="0.3">
      <c r="A216" s="23">
        <v>0</v>
      </c>
      <c r="B216" s="18" t="s">
        <v>101</v>
      </c>
      <c r="D216" s="17" t="s">
        <v>395</v>
      </c>
      <c r="E216" s="17">
        <v>1</v>
      </c>
      <c r="F216" s="37" t="s">
        <v>387</v>
      </c>
      <c r="G216" s="18" t="s">
        <v>231</v>
      </c>
      <c r="H216" s="17" t="str">
        <f>"No"</f>
        <v>No</v>
      </c>
      <c r="I216" s="17">
        <f>0</f>
        <v>0</v>
      </c>
      <c r="J216" s="17" t="str">
        <f>"Yes"</f>
        <v>Yes</v>
      </c>
      <c r="K216" s="17" t="str">
        <f>"No"</f>
        <v>No</v>
      </c>
      <c r="L216" s="17">
        <f>INT(ResourceEffects[[#This Row],[Time Factor]]*TimeInterval/60/60/24)</f>
        <v>0</v>
      </c>
      <c r="M216" s="17">
        <f>INT(ResourceEffects[[#This Row],[Time Factor]]*TimeInterval/60/60)-ResourceEffects[[#This Row],[Days]]*24</f>
        <v>0</v>
      </c>
      <c r="N216" s="17">
        <f>INT(ResourceEffects[[#This Row],[Time Factor]]*TimeInterval/60)-ResourceEffects[[#This Row],[Hours]]*60-ResourceEffects[[#This Row],[Days]]*60*24</f>
        <v>0</v>
      </c>
      <c r="O216" s="17">
        <f>ResourceEffects[[#This Row],[Time Factor]]*TimeInterval-ResourceEffects[[#This Row],[Min]]*60-ResourceEffects[[#This Row],[Hours]]*60*60-ResourceEffects[[#This Row],[Days]]*60*60*24</f>
        <v>0</v>
      </c>
      <c r="P216" s="19">
        <f ca="1">INT(RAND()*999999999)</f>
        <v>277089006</v>
      </c>
      <c r="Q216" s="19">
        <f>_xlfn.XLOOKUP(ResourceEffects[[#This Row],[Protocol Name]],ProtocolNamesCol,ProtocolIds,"")</f>
        <v>14241</v>
      </c>
      <c r="R216" s="19">
        <f>ResourceEffects[[#This Row],[Time Factor]]</f>
        <v>0</v>
      </c>
      <c r="S216" s="19">
        <f>ResourceEffects[[#This Row],[Drone ID]]</f>
        <v>0</v>
      </c>
      <c r="T216" s="19">
        <f>_xlfn.XLOOKUP(ResourceEffects[[#This Row],[Resource Name]],ResourceNames,ResourceIds,"")</f>
        <v>3201</v>
      </c>
      <c r="U216" s="19">
        <f>_xlfn.XLOOKUP(ResourceEffects[[#This Row],[Event Type]],EventTypeNames,EventTypeIds,"")</f>
        <v>2</v>
      </c>
      <c r="V216" s="19">
        <f>IF(ResourceEffects[[#This Row],[Is Local]]="Yes",1,0)</f>
        <v>1</v>
      </c>
      <c r="W216" s="19">
        <f>IF(ResourceEffects[[#This Row],[Is Installed]]="Yes",1,0)</f>
        <v>0</v>
      </c>
      <c r="X216" s="19">
        <f>IF(ResourceEffects[[#This Row],[Status]]="Locked",1,0)</f>
        <v>0</v>
      </c>
      <c r="Y216" s="19">
        <f>IF(ResourceEffects[[#This Row],[event_type]]=1,0,1)</f>
        <v>1</v>
      </c>
      <c r="Z216" s="19">
        <f>IF(ResourceEffects[[#This Row],[Use Abundancies]]="Yes",1,0)</f>
        <v>0</v>
      </c>
      <c r="AA216" s="19">
        <f>ResourceEffects[[#This Row],[∆]]</f>
        <v>1</v>
      </c>
    </row>
    <row r="217" spans="1:27" ht="14.4" customHeight="1" x14ac:dyDescent="0.3">
      <c r="A217" s="23">
        <v>0</v>
      </c>
      <c r="B217" s="18" t="s">
        <v>101</v>
      </c>
      <c r="D217" s="17" t="s">
        <v>395</v>
      </c>
      <c r="E217" s="17">
        <v>1</v>
      </c>
      <c r="F217" s="37" t="s">
        <v>387</v>
      </c>
      <c r="G217" s="18" t="s">
        <v>233</v>
      </c>
      <c r="H217" s="17" t="str">
        <f>"No"</f>
        <v>No</v>
      </c>
      <c r="I217" s="17">
        <f>0</f>
        <v>0</v>
      </c>
      <c r="J217" s="17" t="str">
        <f>"Yes"</f>
        <v>Yes</v>
      </c>
      <c r="K217" s="17" t="str">
        <f>"No"</f>
        <v>No</v>
      </c>
      <c r="L217" s="17">
        <f>INT(ResourceEffects[[#This Row],[Time Factor]]*TimeInterval/60/60/24)</f>
        <v>0</v>
      </c>
      <c r="M217" s="17">
        <f>INT(ResourceEffects[[#This Row],[Time Factor]]*TimeInterval/60/60)-ResourceEffects[[#This Row],[Days]]*24</f>
        <v>0</v>
      </c>
      <c r="N217" s="17">
        <f>INT(ResourceEffects[[#This Row],[Time Factor]]*TimeInterval/60)-ResourceEffects[[#This Row],[Hours]]*60-ResourceEffects[[#This Row],[Days]]*60*24</f>
        <v>0</v>
      </c>
      <c r="O217" s="17">
        <f>ResourceEffects[[#This Row],[Time Factor]]*TimeInterval-ResourceEffects[[#This Row],[Min]]*60-ResourceEffects[[#This Row],[Hours]]*60*60-ResourceEffects[[#This Row],[Days]]*60*60*24</f>
        <v>0</v>
      </c>
      <c r="P217" s="19">
        <f ca="1">INT(RAND()*999999999)</f>
        <v>167905826</v>
      </c>
      <c r="Q217" s="19">
        <f>_xlfn.XLOOKUP(ResourceEffects[[#This Row],[Protocol Name]],ProtocolNamesCol,ProtocolIds,"")</f>
        <v>14241</v>
      </c>
      <c r="R217" s="19">
        <f>ResourceEffects[[#This Row],[Time Factor]]</f>
        <v>0</v>
      </c>
      <c r="S217" s="19">
        <f>ResourceEffects[[#This Row],[Drone ID]]</f>
        <v>0</v>
      </c>
      <c r="T217" s="19">
        <f>_xlfn.XLOOKUP(ResourceEffects[[#This Row],[Resource Name]],ResourceNames,ResourceIds,"")</f>
        <v>3211</v>
      </c>
      <c r="U217" s="19">
        <f>_xlfn.XLOOKUP(ResourceEffects[[#This Row],[Event Type]],EventTypeNames,EventTypeIds,"")</f>
        <v>2</v>
      </c>
      <c r="V217" s="19">
        <f>IF(ResourceEffects[[#This Row],[Is Local]]="Yes",1,0)</f>
        <v>1</v>
      </c>
      <c r="W217" s="19">
        <f>IF(ResourceEffects[[#This Row],[Is Installed]]="Yes",1,0)</f>
        <v>0</v>
      </c>
      <c r="X217" s="19">
        <f>IF(ResourceEffects[[#This Row],[Status]]="Locked",1,0)</f>
        <v>0</v>
      </c>
      <c r="Y217" s="19">
        <f>IF(ResourceEffects[[#This Row],[event_type]]=1,0,1)</f>
        <v>1</v>
      </c>
      <c r="Z217" s="19">
        <f>IF(ResourceEffects[[#This Row],[Use Abundancies]]="Yes",1,0)</f>
        <v>0</v>
      </c>
      <c r="AA217" s="19">
        <f>ResourceEffects[[#This Row],[∆]]</f>
        <v>1</v>
      </c>
    </row>
    <row r="218" spans="1:27" ht="14.4" customHeight="1" x14ac:dyDescent="0.3">
      <c r="A218" s="23">
        <v>0</v>
      </c>
      <c r="B218" s="18" t="s">
        <v>101</v>
      </c>
      <c r="D218" s="17" t="s">
        <v>394</v>
      </c>
      <c r="E218" s="17">
        <v>1</v>
      </c>
      <c r="F218" s="37" t="s">
        <v>387</v>
      </c>
      <c r="G218" s="18" t="s">
        <v>263</v>
      </c>
      <c r="H218" s="17" t="str">
        <f>"No"</f>
        <v>No</v>
      </c>
      <c r="I218" s="17">
        <f>0</f>
        <v>0</v>
      </c>
      <c r="J218" s="17" t="str">
        <f>"Yes"</f>
        <v>Yes</v>
      </c>
      <c r="K218" s="17" t="str">
        <f>"No"</f>
        <v>No</v>
      </c>
      <c r="L218" s="17">
        <f>INT(ResourceEffects[[#This Row],[Time Factor]]*TimeInterval/60/60/24)</f>
        <v>0</v>
      </c>
      <c r="M218" s="17">
        <f>INT(ResourceEffects[[#This Row],[Time Factor]]*TimeInterval/60/60)-ResourceEffects[[#This Row],[Days]]*24</f>
        <v>0</v>
      </c>
      <c r="N218" s="17">
        <f>INT(ResourceEffects[[#This Row],[Time Factor]]*TimeInterval/60)-ResourceEffects[[#This Row],[Hours]]*60-ResourceEffects[[#This Row],[Days]]*60*24</f>
        <v>0</v>
      </c>
      <c r="O218" s="17">
        <f>ResourceEffects[[#This Row],[Time Factor]]*TimeInterval-ResourceEffects[[#This Row],[Min]]*60-ResourceEffects[[#This Row],[Hours]]*60*60-ResourceEffects[[#This Row],[Days]]*60*60*24</f>
        <v>0</v>
      </c>
      <c r="P218" s="19">
        <f ca="1">INT(RAND()*999999999)</f>
        <v>317417715</v>
      </c>
      <c r="Q218" s="19">
        <f>_xlfn.XLOOKUP(ResourceEffects[[#This Row],[Protocol Name]],ProtocolNamesCol,ProtocolIds,"")</f>
        <v>14241</v>
      </c>
      <c r="R218" s="19">
        <f>ResourceEffects[[#This Row],[Time Factor]]</f>
        <v>0</v>
      </c>
      <c r="S218" s="19">
        <f>ResourceEffects[[#This Row],[Drone ID]]</f>
        <v>0</v>
      </c>
      <c r="T218" s="19">
        <f>_xlfn.XLOOKUP(ResourceEffects[[#This Row],[Resource Name]],ResourceNames,ResourceIds,"")</f>
        <v>4241</v>
      </c>
      <c r="U218" s="19">
        <f>_xlfn.XLOOKUP(ResourceEffects[[#This Row],[Event Type]],EventTypeNames,EventTypeIds,"")</f>
        <v>1</v>
      </c>
      <c r="V218" s="19">
        <f>IF(ResourceEffects[[#This Row],[Is Local]]="Yes",1,0)</f>
        <v>1</v>
      </c>
      <c r="W218" s="19">
        <f>IF(ResourceEffects[[#This Row],[Is Installed]]="Yes",1,0)</f>
        <v>0</v>
      </c>
      <c r="X218" s="19">
        <f>IF(ResourceEffects[[#This Row],[Status]]="Locked",1,0)</f>
        <v>0</v>
      </c>
      <c r="Y218" s="19">
        <f>IF(ResourceEffects[[#This Row],[event_type]]=1,0,1)</f>
        <v>0</v>
      </c>
      <c r="Z218" s="19">
        <f>IF(ResourceEffects[[#This Row],[Use Abundancies]]="Yes",1,0)</f>
        <v>0</v>
      </c>
      <c r="AA218" s="19">
        <f>ResourceEffects[[#This Row],[∆]]</f>
        <v>1</v>
      </c>
    </row>
    <row r="219" spans="1:27" ht="14.4" customHeight="1" x14ac:dyDescent="0.3">
      <c r="A219" s="23">
        <v>0</v>
      </c>
      <c r="B219" s="18" t="s">
        <v>103</v>
      </c>
      <c r="D219" s="17" t="s">
        <v>395</v>
      </c>
      <c r="E219" s="17">
        <v>1</v>
      </c>
      <c r="F219" s="37" t="s">
        <v>387</v>
      </c>
      <c r="G219" s="18" t="s">
        <v>215</v>
      </c>
      <c r="H219" s="17" t="str">
        <f>"No"</f>
        <v>No</v>
      </c>
      <c r="I219" s="17">
        <f>0</f>
        <v>0</v>
      </c>
      <c r="J219" s="17" t="str">
        <f>"Yes"</f>
        <v>Yes</v>
      </c>
      <c r="K219" s="17" t="str">
        <f>"No"</f>
        <v>No</v>
      </c>
      <c r="L219" s="17">
        <f>INT(ResourceEffects[[#This Row],[Time Factor]]*TimeInterval/60/60/24)</f>
        <v>0</v>
      </c>
      <c r="M219" s="17">
        <f>INT(ResourceEffects[[#This Row],[Time Factor]]*TimeInterval/60/60)-ResourceEffects[[#This Row],[Days]]*24</f>
        <v>0</v>
      </c>
      <c r="N219" s="17">
        <f>INT(ResourceEffects[[#This Row],[Time Factor]]*TimeInterval/60)-ResourceEffects[[#This Row],[Hours]]*60-ResourceEffects[[#This Row],[Days]]*60*24</f>
        <v>0</v>
      </c>
      <c r="O219" s="17">
        <f>ResourceEffects[[#This Row],[Time Factor]]*TimeInterval-ResourceEffects[[#This Row],[Min]]*60-ResourceEffects[[#This Row],[Hours]]*60*60-ResourceEffects[[#This Row],[Days]]*60*60*24</f>
        <v>0</v>
      </c>
      <c r="P219" s="19">
        <f ca="1">INT(RAND()*999999999)</f>
        <v>942236903</v>
      </c>
      <c r="Q219" s="19">
        <f>_xlfn.XLOOKUP(ResourceEffects[[#This Row],[Protocol Name]],ProtocolNamesCol,ProtocolIds,"")</f>
        <v>14251</v>
      </c>
      <c r="R219" s="19">
        <f>ResourceEffects[[#This Row],[Time Factor]]</f>
        <v>0</v>
      </c>
      <c r="S219" s="19">
        <f>ResourceEffects[[#This Row],[Drone ID]]</f>
        <v>0</v>
      </c>
      <c r="T219" s="19">
        <f>_xlfn.XLOOKUP(ResourceEffects[[#This Row],[Resource Name]],ResourceNames,ResourceIds,"")</f>
        <v>3001</v>
      </c>
      <c r="U219" s="19">
        <f>_xlfn.XLOOKUP(ResourceEffects[[#This Row],[Event Type]],EventTypeNames,EventTypeIds,"")</f>
        <v>2</v>
      </c>
      <c r="V219" s="19">
        <f>IF(ResourceEffects[[#This Row],[Is Local]]="Yes",1,0)</f>
        <v>1</v>
      </c>
      <c r="W219" s="19">
        <f>IF(ResourceEffects[[#This Row],[Is Installed]]="Yes",1,0)</f>
        <v>0</v>
      </c>
      <c r="X219" s="19">
        <f>IF(ResourceEffects[[#This Row],[Status]]="Locked",1,0)</f>
        <v>0</v>
      </c>
      <c r="Y219" s="19">
        <f>IF(ResourceEffects[[#This Row],[event_type]]=1,0,1)</f>
        <v>1</v>
      </c>
      <c r="Z219" s="19">
        <f>IF(ResourceEffects[[#This Row],[Use Abundancies]]="Yes",1,0)</f>
        <v>0</v>
      </c>
      <c r="AA219" s="19">
        <f>ResourceEffects[[#This Row],[∆]]</f>
        <v>1</v>
      </c>
    </row>
    <row r="220" spans="1:27" ht="14.4" customHeight="1" x14ac:dyDescent="0.3">
      <c r="A220" s="23">
        <v>0</v>
      </c>
      <c r="B220" s="18" t="s">
        <v>103</v>
      </c>
      <c r="D220" s="17" t="s">
        <v>395</v>
      </c>
      <c r="E220" s="17">
        <v>1</v>
      </c>
      <c r="F220" s="37" t="s">
        <v>387</v>
      </c>
      <c r="G220" s="18" t="s">
        <v>231</v>
      </c>
      <c r="H220" s="17" t="str">
        <f>"No"</f>
        <v>No</v>
      </c>
      <c r="I220" s="17">
        <f>0</f>
        <v>0</v>
      </c>
      <c r="J220" s="17" t="str">
        <f>"Yes"</f>
        <v>Yes</v>
      </c>
      <c r="K220" s="17" t="str">
        <f>"No"</f>
        <v>No</v>
      </c>
      <c r="L220" s="17">
        <f>INT(ResourceEffects[[#This Row],[Time Factor]]*TimeInterval/60/60/24)</f>
        <v>0</v>
      </c>
      <c r="M220" s="17">
        <f>INT(ResourceEffects[[#This Row],[Time Factor]]*TimeInterval/60/60)-ResourceEffects[[#This Row],[Days]]*24</f>
        <v>0</v>
      </c>
      <c r="N220" s="17">
        <f>INT(ResourceEffects[[#This Row],[Time Factor]]*TimeInterval/60)-ResourceEffects[[#This Row],[Hours]]*60-ResourceEffects[[#This Row],[Days]]*60*24</f>
        <v>0</v>
      </c>
      <c r="O220" s="17">
        <f>ResourceEffects[[#This Row],[Time Factor]]*TimeInterval-ResourceEffects[[#This Row],[Min]]*60-ResourceEffects[[#This Row],[Hours]]*60*60-ResourceEffects[[#This Row],[Days]]*60*60*24</f>
        <v>0</v>
      </c>
      <c r="P220" s="19">
        <f ca="1">INT(RAND()*999999999)</f>
        <v>326550869</v>
      </c>
      <c r="Q220" s="19">
        <f>_xlfn.XLOOKUP(ResourceEffects[[#This Row],[Protocol Name]],ProtocolNamesCol,ProtocolIds,"")</f>
        <v>14251</v>
      </c>
      <c r="R220" s="19">
        <f>ResourceEffects[[#This Row],[Time Factor]]</f>
        <v>0</v>
      </c>
      <c r="S220" s="19">
        <f>ResourceEffects[[#This Row],[Drone ID]]</f>
        <v>0</v>
      </c>
      <c r="T220" s="19">
        <f>_xlfn.XLOOKUP(ResourceEffects[[#This Row],[Resource Name]],ResourceNames,ResourceIds,"")</f>
        <v>3201</v>
      </c>
      <c r="U220" s="19">
        <f>_xlfn.XLOOKUP(ResourceEffects[[#This Row],[Event Type]],EventTypeNames,EventTypeIds,"")</f>
        <v>2</v>
      </c>
      <c r="V220" s="19">
        <f>IF(ResourceEffects[[#This Row],[Is Local]]="Yes",1,0)</f>
        <v>1</v>
      </c>
      <c r="W220" s="19">
        <f>IF(ResourceEffects[[#This Row],[Is Installed]]="Yes",1,0)</f>
        <v>0</v>
      </c>
      <c r="X220" s="19">
        <f>IF(ResourceEffects[[#This Row],[Status]]="Locked",1,0)</f>
        <v>0</v>
      </c>
      <c r="Y220" s="19">
        <f>IF(ResourceEffects[[#This Row],[event_type]]=1,0,1)</f>
        <v>1</v>
      </c>
      <c r="Z220" s="19">
        <f>IF(ResourceEffects[[#This Row],[Use Abundancies]]="Yes",1,0)</f>
        <v>0</v>
      </c>
      <c r="AA220" s="19">
        <f>ResourceEffects[[#This Row],[∆]]</f>
        <v>1</v>
      </c>
    </row>
    <row r="221" spans="1:27" ht="14.4" customHeight="1" x14ac:dyDescent="0.3">
      <c r="A221" s="23">
        <v>0</v>
      </c>
      <c r="B221" s="18" t="s">
        <v>103</v>
      </c>
      <c r="D221" s="17" t="s">
        <v>395</v>
      </c>
      <c r="E221" s="17">
        <v>1</v>
      </c>
      <c r="F221" s="37" t="s">
        <v>387</v>
      </c>
      <c r="G221" s="18" t="s">
        <v>233</v>
      </c>
      <c r="H221" s="17" t="str">
        <f>"No"</f>
        <v>No</v>
      </c>
      <c r="I221" s="17">
        <f>0</f>
        <v>0</v>
      </c>
      <c r="J221" s="17" t="str">
        <f>"Yes"</f>
        <v>Yes</v>
      </c>
      <c r="K221" s="17" t="str">
        <f>"No"</f>
        <v>No</v>
      </c>
      <c r="L221" s="17">
        <f>INT(ResourceEffects[[#This Row],[Time Factor]]*TimeInterval/60/60/24)</f>
        <v>0</v>
      </c>
      <c r="M221" s="17">
        <f>INT(ResourceEffects[[#This Row],[Time Factor]]*TimeInterval/60/60)-ResourceEffects[[#This Row],[Days]]*24</f>
        <v>0</v>
      </c>
      <c r="N221" s="17">
        <f>INT(ResourceEffects[[#This Row],[Time Factor]]*TimeInterval/60)-ResourceEffects[[#This Row],[Hours]]*60-ResourceEffects[[#This Row],[Days]]*60*24</f>
        <v>0</v>
      </c>
      <c r="O221" s="17">
        <f>ResourceEffects[[#This Row],[Time Factor]]*TimeInterval-ResourceEffects[[#This Row],[Min]]*60-ResourceEffects[[#This Row],[Hours]]*60*60-ResourceEffects[[#This Row],[Days]]*60*60*24</f>
        <v>0</v>
      </c>
      <c r="P221" s="19">
        <f ca="1">INT(RAND()*999999999)</f>
        <v>141075101</v>
      </c>
      <c r="Q221" s="19">
        <f>_xlfn.XLOOKUP(ResourceEffects[[#This Row],[Protocol Name]],ProtocolNamesCol,ProtocolIds,"")</f>
        <v>14251</v>
      </c>
      <c r="R221" s="19">
        <f>ResourceEffects[[#This Row],[Time Factor]]</f>
        <v>0</v>
      </c>
      <c r="S221" s="19">
        <f>ResourceEffects[[#This Row],[Drone ID]]</f>
        <v>0</v>
      </c>
      <c r="T221" s="19">
        <f>_xlfn.XLOOKUP(ResourceEffects[[#This Row],[Resource Name]],ResourceNames,ResourceIds,"")</f>
        <v>3211</v>
      </c>
      <c r="U221" s="19">
        <f>_xlfn.XLOOKUP(ResourceEffects[[#This Row],[Event Type]],EventTypeNames,EventTypeIds,"")</f>
        <v>2</v>
      </c>
      <c r="V221" s="19">
        <f>IF(ResourceEffects[[#This Row],[Is Local]]="Yes",1,0)</f>
        <v>1</v>
      </c>
      <c r="W221" s="19">
        <f>IF(ResourceEffects[[#This Row],[Is Installed]]="Yes",1,0)</f>
        <v>0</v>
      </c>
      <c r="X221" s="19">
        <f>IF(ResourceEffects[[#This Row],[Status]]="Locked",1,0)</f>
        <v>0</v>
      </c>
      <c r="Y221" s="19">
        <f>IF(ResourceEffects[[#This Row],[event_type]]=1,0,1)</f>
        <v>1</v>
      </c>
      <c r="Z221" s="19">
        <f>IF(ResourceEffects[[#This Row],[Use Abundancies]]="Yes",1,0)</f>
        <v>0</v>
      </c>
      <c r="AA221" s="19">
        <f>ResourceEffects[[#This Row],[∆]]</f>
        <v>1</v>
      </c>
    </row>
    <row r="222" spans="1:27" ht="14.4" customHeight="1" x14ac:dyDescent="0.3">
      <c r="A222" s="23">
        <v>0</v>
      </c>
      <c r="B222" s="18" t="s">
        <v>103</v>
      </c>
      <c r="D222" s="17" t="s">
        <v>394</v>
      </c>
      <c r="E222" s="17">
        <v>1</v>
      </c>
      <c r="F222" s="37" t="s">
        <v>387</v>
      </c>
      <c r="G222" s="18" t="s">
        <v>265</v>
      </c>
      <c r="H222" s="17" t="str">
        <f>"No"</f>
        <v>No</v>
      </c>
      <c r="I222" s="17">
        <f>0</f>
        <v>0</v>
      </c>
      <c r="J222" s="17" t="str">
        <f>"Yes"</f>
        <v>Yes</v>
      </c>
      <c r="K222" s="17" t="str">
        <f>"No"</f>
        <v>No</v>
      </c>
      <c r="L222" s="17">
        <f>INT(ResourceEffects[[#This Row],[Time Factor]]*TimeInterval/60/60/24)</f>
        <v>0</v>
      </c>
      <c r="M222" s="17">
        <f>INT(ResourceEffects[[#This Row],[Time Factor]]*TimeInterval/60/60)-ResourceEffects[[#This Row],[Days]]*24</f>
        <v>0</v>
      </c>
      <c r="N222" s="17">
        <f>INT(ResourceEffects[[#This Row],[Time Factor]]*TimeInterval/60)-ResourceEffects[[#This Row],[Hours]]*60-ResourceEffects[[#This Row],[Days]]*60*24</f>
        <v>0</v>
      </c>
      <c r="O222" s="17">
        <f>ResourceEffects[[#This Row],[Time Factor]]*TimeInterval-ResourceEffects[[#This Row],[Min]]*60-ResourceEffects[[#This Row],[Hours]]*60*60-ResourceEffects[[#This Row],[Days]]*60*60*24</f>
        <v>0</v>
      </c>
      <c r="P222" s="19">
        <f ca="1">INT(RAND()*999999999)</f>
        <v>386673298</v>
      </c>
      <c r="Q222" s="19">
        <f>_xlfn.XLOOKUP(ResourceEffects[[#This Row],[Protocol Name]],ProtocolNamesCol,ProtocolIds,"")</f>
        <v>14251</v>
      </c>
      <c r="R222" s="19">
        <f>ResourceEffects[[#This Row],[Time Factor]]</f>
        <v>0</v>
      </c>
      <c r="S222" s="19">
        <f>ResourceEffects[[#This Row],[Drone ID]]</f>
        <v>0</v>
      </c>
      <c r="T222" s="19">
        <f>_xlfn.XLOOKUP(ResourceEffects[[#This Row],[Resource Name]],ResourceNames,ResourceIds,"")</f>
        <v>4251</v>
      </c>
      <c r="U222" s="19">
        <f>_xlfn.XLOOKUP(ResourceEffects[[#This Row],[Event Type]],EventTypeNames,EventTypeIds,"")</f>
        <v>1</v>
      </c>
      <c r="V222" s="19">
        <f>IF(ResourceEffects[[#This Row],[Is Local]]="Yes",1,0)</f>
        <v>1</v>
      </c>
      <c r="W222" s="19">
        <f>IF(ResourceEffects[[#This Row],[Is Installed]]="Yes",1,0)</f>
        <v>0</v>
      </c>
      <c r="X222" s="19">
        <f>IF(ResourceEffects[[#This Row],[Status]]="Locked",1,0)</f>
        <v>0</v>
      </c>
      <c r="Y222" s="19">
        <f>IF(ResourceEffects[[#This Row],[event_type]]=1,0,1)</f>
        <v>0</v>
      </c>
      <c r="Z222" s="19">
        <f>IF(ResourceEffects[[#This Row],[Use Abundancies]]="Yes",1,0)</f>
        <v>0</v>
      </c>
      <c r="AA222" s="19">
        <f>ResourceEffects[[#This Row],[∆]]</f>
        <v>1</v>
      </c>
    </row>
    <row r="223" spans="1:27" ht="14.4" customHeight="1" x14ac:dyDescent="0.3">
      <c r="A223" s="23">
        <v>0</v>
      </c>
      <c r="B223" s="18" t="s">
        <v>105</v>
      </c>
      <c r="D223" s="17" t="s">
        <v>395</v>
      </c>
      <c r="E223" s="17">
        <v>1</v>
      </c>
      <c r="F223" s="37" t="s">
        <v>387</v>
      </c>
      <c r="G223" s="18" t="s">
        <v>231</v>
      </c>
      <c r="H223" s="17" t="str">
        <f>"No"</f>
        <v>No</v>
      </c>
      <c r="I223" s="17">
        <f>0</f>
        <v>0</v>
      </c>
      <c r="J223" s="17" t="str">
        <f>"Yes"</f>
        <v>Yes</v>
      </c>
      <c r="K223" s="17" t="str">
        <f>"No"</f>
        <v>No</v>
      </c>
      <c r="L223" s="17">
        <f>INT(ResourceEffects[[#This Row],[Time Factor]]*TimeInterval/60/60/24)</f>
        <v>0</v>
      </c>
      <c r="M223" s="17">
        <f>INT(ResourceEffects[[#This Row],[Time Factor]]*TimeInterval/60/60)-ResourceEffects[[#This Row],[Days]]*24</f>
        <v>0</v>
      </c>
      <c r="N223" s="17">
        <f>INT(ResourceEffects[[#This Row],[Time Factor]]*TimeInterval/60)-ResourceEffects[[#This Row],[Hours]]*60-ResourceEffects[[#This Row],[Days]]*60*24</f>
        <v>0</v>
      </c>
      <c r="O223" s="17">
        <f>ResourceEffects[[#This Row],[Time Factor]]*TimeInterval-ResourceEffects[[#This Row],[Min]]*60-ResourceEffects[[#This Row],[Hours]]*60*60-ResourceEffects[[#This Row],[Days]]*60*60*24</f>
        <v>0</v>
      </c>
      <c r="P223" s="19">
        <f ca="1">INT(RAND()*999999999)</f>
        <v>134596741</v>
      </c>
      <c r="Q223" s="19">
        <f>_xlfn.XLOOKUP(ResourceEffects[[#This Row],[Protocol Name]],ProtocolNamesCol,ProtocolIds,"")</f>
        <v>14261</v>
      </c>
      <c r="R223" s="19">
        <f>ResourceEffects[[#This Row],[Time Factor]]</f>
        <v>0</v>
      </c>
      <c r="S223" s="19">
        <f>ResourceEffects[[#This Row],[Drone ID]]</f>
        <v>0</v>
      </c>
      <c r="T223" s="19">
        <f>_xlfn.XLOOKUP(ResourceEffects[[#This Row],[Resource Name]],ResourceNames,ResourceIds,"")</f>
        <v>3201</v>
      </c>
      <c r="U223" s="19">
        <f>_xlfn.XLOOKUP(ResourceEffects[[#This Row],[Event Type]],EventTypeNames,EventTypeIds,"")</f>
        <v>2</v>
      </c>
      <c r="V223" s="19">
        <f>IF(ResourceEffects[[#This Row],[Is Local]]="Yes",1,0)</f>
        <v>1</v>
      </c>
      <c r="W223" s="19">
        <f>IF(ResourceEffects[[#This Row],[Is Installed]]="Yes",1,0)</f>
        <v>0</v>
      </c>
      <c r="X223" s="19">
        <f>IF(ResourceEffects[[#This Row],[Status]]="Locked",1,0)</f>
        <v>0</v>
      </c>
      <c r="Y223" s="19">
        <f>IF(ResourceEffects[[#This Row],[event_type]]=1,0,1)</f>
        <v>1</v>
      </c>
      <c r="Z223" s="19">
        <f>IF(ResourceEffects[[#This Row],[Use Abundancies]]="Yes",1,0)</f>
        <v>0</v>
      </c>
      <c r="AA223" s="19">
        <f>ResourceEffects[[#This Row],[∆]]</f>
        <v>1</v>
      </c>
    </row>
    <row r="224" spans="1:27" ht="14.4" customHeight="1" x14ac:dyDescent="0.3">
      <c r="A224" s="23">
        <v>0</v>
      </c>
      <c r="B224" s="18" t="s">
        <v>105</v>
      </c>
      <c r="D224" s="17" t="s">
        <v>395</v>
      </c>
      <c r="E224" s="17">
        <v>2</v>
      </c>
      <c r="F224" s="37" t="s">
        <v>387</v>
      </c>
      <c r="G224" s="18" t="s">
        <v>233</v>
      </c>
      <c r="H224" s="17" t="str">
        <f>"No"</f>
        <v>No</v>
      </c>
      <c r="I224" s="17">
        <f>0</f>
        <v>0</v>
      </c>
      <c r="J224" s="17" t="str">
        <f>"Yes"</f>
        <v>Yes</v>
      </c>
      <c r="K224" s="17" t="str">
        <f>"No"</f>
        <v>No</v>
      </c>
      <c r="L224" s="17">
        <f>INT(ResourceEffects[[#This Row],[Time Factor]]*TimeInterval/60/60/24)</f>
        <v>0</v>
      </c>
      <c r="M224" s="17">
        <f>INT(ResourceEffects[[#This Row],[Time Factor]]*TimeInterval/60/60)-ResourceEffects[[#This Row],[Days]]*24</f>
        <v>0</v>
      </c>
      <c r="N224" s="17">
        <f>INT(ResourceEffects[[#This Row],[Time Factor]]*TimeInterval/60)-ResourceEffects[[#This Row],[Hours]]*60-ResourceEffects[[#This Row],[Days]]*60*24</f>
        <v>0</v>
      </c>
      <c r="O224" s="17">
        <f>ResourceEffects[[#This Row],[Time Factor]]*TimeInterval-ResourceEffects[[#This Row],[Min]]*60-ResourceEffects[[#This Row],[Hours]]*60*60-ResourceEffects[[#This Row],[Days]]*60*60*24</f>
        <v>0</v>
      </c>
      <c r="P224" s="19">
        <f ca="1">INT(RAND()*999999999)</f>
        <v>607359483</v>
      </c>
      <c r="Q224" s="19">
        <f>_xlfn.XLOOKUP(ResourceEffects[[#This Row],[Protocol Name]],ProtocolNamesCol,ProtocolIds,"")</f>
        <v>14261</v>
      </c>
      <c r="R224" s="19">
        <f>ResourceEffects[[#This Row],[Time Factor]]</f>
        <v>0</v>
      </c>
      <c r="S224" s="19">
        <f>ResourceEffects[[#This Row],[Drone ID]]</f>
        <v>0</v>
      </c>
      <c r="T224" s="19">
        <f>_xlfn.XLOOKUP(ResourceEffects[[#This Row],[Resource Name]],ResourceNames,ResourceIds,"")</f>
        <v>3211</v>
      </c>
      <c r="U224" s="19">
        <f>_xlfn.XLOOKUP(ResourceEffects[[#This Row],[Event Type]],EventTypeNames,EventTypeIds,"")</f>
        <v>2</v>
      </c>
      <c r="V224" s="19">
        <f>IF(ResourceEffects[[#This Row],[Is Local]]="Yes",1,0)</f>
        <v>1</v>
      </c>
      <c r="W224" s="19">
        <f>IF(ResourceEffects[[#This Row],[Is Installed]]="Yes",1,0)</f>
        <v>0</v>
      </c>
      <c r="X224" s="19">
        <f>IF(ResourceEffects[[#This Row],[Status]]="Locked",1,0)</f>
        <v>0</v>
      </c>
      <c r="Y224" s="19">
        <f>IF(ResourceEffects[[#This Row],[event_type]]=1,0,1)</f>
        <v>1</v>
      </c>
      <c r="Z224" s="19">
        <f>IF(ResourceEffects[[#This Row],[Use Abundancies]]="Yes",1,0)</f>
        <v>0</v>
      </c>
      <c r="AA224" s="19">
        <f>ResourceEffects[[#This Row],[∆]]</f>
        <v>2</v>
      </c>
    </row>
    <row r="225" spans="1:27" ht="14.4" customHeight="1" x14ac:dyDescent="0.3">
      <c r="A225" s="23">
        <v>0</v>
      </c>
      <c r="B225" s="18" t="s">
        <v>105</v>
      </c>
      <c r="D225" s="17" t="s">
        <v>395</v>
      </c>
      <c r="E225" s="17">
        <v>1</v>
      </c>
      <c r="F225" s="37" t="s">
        <v>387</v>
      </c>
      <c r="G225" s="18" t="s">
        <v>235</v>
      </c>
      <c r="H225" s="17" t="str">
        <f>"No"</f>
        <v>No</v>
      </c>
      <c r="I225" s="17">
        <f>0</f>
        <v>0</v>
      </c>
      <c r="J225" s="17" t="str">
        <f>"Yes"</f>
        <v>Yes</v>
      </c>
      <c r="K225" s="17" t="str">
        <f>"No"</f>
        <v>No</v>
      </c>
      <c r="L225" s="17">
        <f>INT(ResourceEffects[[#This Row],[Time Factor]]*TimeInterval/60/60/24)</f>
        <v>0</v>
      </c>
      <c r="M225" s="17">
        <f>INT(ResourceEffects[[#This Row],[Time Factor]]*TimeInterval/60/60)-ResourceEffects[[#This Row],[Days]]*24</f>
        <v>0</v>
      </c>
      <c r="N225" s="17">
        <f>INT(ResourceEffects[[#This Row],[Time Factor]]*TimeInterval/60)-ResourceEffects[[#This Row],[Hours]]*60-ResourceEffects[[#This Row],[Days]]*60*24</f>
        <v>0</v>
      </c>
      <c r="O225" s="17">
        <f>ResourceEffects[[#This Row],[Time Factor]]*TimeInterval-ResourceEffects[[#This Row],[Min]]*60-ResourceEffects[[#This Row],[Hours]]*60*60-ResourceEffects[[#This Row],[Days]]*60*60*24</f>
        <v>0</v>
      </c>
      <c r="P225" s="19">
        <f ca="1">INT(RAND()*999999999)</f>
        <v>742577677</v>
      </c>
      <c r="Q225" s="19">
        <f>_xlfn.XLOOKUP(ResourceEffects[[#This Row],[Protocol Name]],ProtocolNamesCol,ProtocolIds,"")</f>
        <v>14261</v>
      </c>
      <c r="R225" s="19">
        <f>ResourceEffects[[#This Row],[Time Factor]]</f>
        <v>0</v>
      </c>
      <c r="S225" s="19">
        <f>ResourceEffects[[#This Row],[Drone ID]]</f>
        <v>0</v>
      </c>
      <c r="T225" s="19">
        <f>_xlfn.XLOOKUP(ResourceEffects[[#This Row],[Resource Name]],ResourceNames,ResourceIds,"")</f>
        <v>3221</v>
      </c>
      <c r="U225" s="19">
        <f>_xlfn.XLOOKUP(ResourceEffects[[#This Row],[Event Type]],EventTypeNames,EventTypeIds,"")</f>
        <v>2</v>
      </c>
      <c r="V225" s="19">
        <f>IF(ResourceEffects[[#This Row],[Is Local]]="Yes",1,0)</f>
        <v>1</v>
      </c>
      <c r="W225" s="19">
        <f>IF(ResourceEffects[[#This Row],[Is Installed]]="Yes",1,0)</f>
        <v>0</v>
      </c>
      <c r="X225" s="19">
        <f>IF(ResourceEffects[[#This Row],[Status]]="Locked",1,0)</f>
        <v>0</v>
      </c>
      <c r="Y225" s="19">
        <f>IF(ResourceEffects[[#This Row],[event_type]]=1,0,1)</f>
        <v>1</v>
      </c>
      <c r="Z225" s="19">
        <f>IF(ResourceEffects[[#This Row],[Use Abundancies]]="Yes",1,0)</f>
        <v>0</v>
      </c>
      <c r="AA225" s="19">
        <f>ResourceEffects[[#This Row],[∆]]</f>
        <v>1</v>
      </c>
    </row>
    <row r="226" spans="1:27" ht="14.4" customHeight="1" x14ac:dyDescent="0.3">
      <c r="A226" s="23">
        <v>0</v>
      </c>
      <c r="B226" s="18" t="s">
        <v>105</v>
      </c>
      <c r="D226" s="17" t="s">
        <v>394</v>
      </c>
      <c r="E226" s="17">
        <v>1</v>
      </c>
      <c r="F226" s="37" t="s">
        <v>387</v>
      </c>
      <c r="G226" s="18" t="s">
        <v>267</v>
      </c>
      <c r="H226" s="17" t="str">
        <f>"No"</f>
        <v>No</v>
      </c>
      <c r="I226" s="17">
        <f>0</f>
        <v>0</v>
      </c>
      <c r="J226" s="17" t="str">
        <f>"Yes"</f>
        <v>Yes</v>
      </c>
      <c r="K226" s="17" t="str">
        <f>"No"</f>
        <v>No</v>
      </c>
      <c r="L226" s="17">
        <f>INT(ResourceEffects[[#This Row],[Time Factor]]*TimeInterval/60/60/24)</f>
        <v>0</v>
      </c>
      <c r="M226" s="17">
        <f>INT(ResourceEffects[[#This Row],[Time Factor]]*TimeInterval/60/60)-ResourceEffects[[#This Row],[Days]]*24</f>
        <v>0</v>
      </c>
      <c r="N226" s="17">
        <f>INT(ResourceEffects[[#This Row],[Time Factor]]*TimeInterval/60)-ResourceEffects[[#This Row],[Hours]]*60-ResourceEffects[[#This Row],[Days]]*60*24</f>
        <v>0</v>
      </c>
      <c r="O226" s="17">
        <f>ResourceEffects[[#This Row],[Time Factor]]*TimeInterval-ResourceEffects[[#This Row],[Min]]*60-ResourceEffects[[#This Row],[Hours]]*60*60-ResourceEffects[[#This Row],[Days]]*60*60*24</f>
        <v>0</v>
      </c>
      <c r="P226" s="19">
        <f ca="1">INT(RAND()*999999999)</f>
        <v>577939526</v>
      </c>
      <c r="Q226" s="19">
        <f>_xlfn.XLOOKUP(ResourceEffects[[#This Row],[Protocol Name]],ProtocolNamesCol,ProtocolIds,"")</f>
        <v>14261</v>
      </c>
      <c r="R226" s="19">
        <f>ResourceEffects[[#This Row],[Time Factor]]</f>
        <v>0</v>
      </c>
      <c r="S226" s="19">
        <f>ResourceEffects[[#This Row],[Drone ID]]</f>
        <v>0</v>
      </c>
      <c r="T226" s="19">
        <f>_xlfn.XLOOKUP(ResourceEffects[[#This Row],[Resource Name]],ResourceNames,ResourceIds,"")</f>
        <v>4261</v>
      </c>
      <c r="U226" s="19">
        <f>_xlfn.XLOOKUP(ResourceEffects[[#This Row],[Event Type]],EventTypeNames,EventTypeIds,"")</f>
        <v>1</v>
      </c>
      <c r="V226" s="19">
        <f>IF(ResourceEffects[[#This Row],[Is Local]]="Yes",1,0)</f>
        <v>1</v>
      </c>
      <c r="W226" s="19">
        <f>IF(ResourceEffects[[#This Row],[Is Installed]]="Yes",1,0)</f>
        <v>0</v>
      </c>
      <c r="X226" s="19">
        <f>IF(ResourceEffects[[#This Row],[Status]]="Locked",1,0)</f>
        <v>0</v>
      </c>
      <c r="Y226" s="19">
        <f>IF(ResourceEffects[[#This Row],[event_type]]=1,0,1)</f>
        <v>0</v>
      </c>
      <c r="Z226" s="19">
        <f>IF(ResourceEffects[[#This Row],[Use Abundancies]]="Yes",1,0)</f>
        <v>0</v>
      </c>
      <c r="AA226" s="19">
        <f>ResourceEffects[[#This Row],[∆]]</f>
        <v>1</v>
      </c>
    </row>
    <row r="227" spans="1:27" ht="14.4" customHeight="1" x14ac:dyDescent="0.3">
      <c r="A227" s="23">
        <v>0</v>
      </c>
      <c r="B227" s="18" t="s">
        <v>107</v>
      </c>
      <c r="D227" s="17" t="s">
        <v>395</v>
      </c>
      <c r="E227" s="17">
        <v>1</v>
      </c>
      <c r="F227" s="37" t="s">
        <v>387</v>
      </c>
      <c r="G227" s="18" t="s">
        <v>217</v>
      </c>
      <c r="H227" s="17" t="str">
        <f>"No"</f>
        <v>No</v>
      </c>
      <c r="I227" s="17">
        <f>0</f>
        <v>0</v>
      </c>
      <c r="J227" s="17" t="str">
        <f>"Yes"</f>
        <v>Yes</v>
      </c>
      <c r="K227" s="17" t="str">
        <f>"No"</f>
        <v>No</v>
      </c>
      <c r="L227" s="17">
        <f>INT(ResourceEffects[[#This Row],[Time Factor]]*TimeInterval/60/60/24)</f>
        <v>0</v>
      </c>
      <c r="M227" s="17">
        <f>INT(ResourceEffects[[#This Row],[Time Factor]]*TimeInterval/60/60)-ResourceEffects[[#This Row],[Days]]*24</f>
        <v>0</v>
      </c>
      <c r="N227" s="17">
        <f>INT(ResourceEffects[[#This Row],[Time Factor]]*TimeInterval/60)-ResourceEffects[[#This Row],[Hours]]*60-ResourceEffects[[#This Row],[Days]]*60*24</f>
        <v>0</v>
      </c>
      <c r="O227" s="17">
        <f>ResourceEffects[[#This Row],[Time Factor]]*TimeInterval-ResourceEffects[[#This Row],[Min]]*60-ResourceEffects[[#This Row],[Hours]]*60*60-ResourceEffects[[#This Row],[Days]]*60*60*24</f>
        <v>0</v>
      </c>
      <c r="P227" s="19">
        <f ca="1">INT(RAND()*999999999)</f>
        <v>213608115</v>
      </c>
      <c r="Q227" s="19">
        <f>_xlfn.XLOOKUP(ResourceEffects[[#This Row],[Protocol Name]],ProtocolNamesCol,ProtocolIds,"")</f>
        <v>14271</v>
      </c>
      <c r="R227" s="19">
        <f>ResourceEffects[[#This Row],[Time Factor]]</f>
        <v>0</v>
      </c>
      <c r="S227" s="19">
        <f>ResourceEffects[[#This Row],[Drone ID]]</f>
        <v>0</v>
      </c>
      <c r="T227" s="19">
        <f>_xlfn.XLOOKUP(ResourceEffects[[#This Row],[Resource Name]],ResourceNames,ResourceIds,"")</f>
        <v>3011</v>
      </c>
      <c r="U227" s="19">
        <f>_xlfn.XLOOKUP(ResourceEffects[[#This Row],[Event Type]],EventTypeNames,EventTypeIds,"")</f>
        <v>2</v>
      </c>
      <c r="V227" s="19">
        <f>IF(ResourceEffects[[#This Row],[Is Local]]="Yes",1,0)</f>
        <v>1</v>
      </c>
      <c r="W227" s="19">
        <f>IF(ResourceEffects[[#This Row],[Is Installed]]="Yes",1,0)</f>
        <v>0</v>
      </c>
      <c r="X227" s="19">
        <f>IF(ResourceEffects[[#This Row],[Status]]="Locked",1,0)</f>
        <v>0</v>
      </c>
      <c r="Y227" s="19">
        <f>IF(ResourceEffects[[#This Row],[event_type]]=1,0,1)</f>
        <v>1</v>
      </c>
      <c r="Z227" s="19">
        <f>IF(ResourceEffects[[#This Row],[Use Abundancies]]="Yes",1,0)</f>
        <v>0</v>
      </c>
      <c r="AA227" s="19">
        <f>ResourceEffects[[#This Row],[∆]]</f>
        <v>1</v>
      </c>
    </row>
    <row r="228" spans="1:27" ht="14.4" customHeight="1" x14ac:dyDescent="0.3">
      <c r="A228" s="23">
        <v>0</v>
      </c>
      <c r="B228" s="18" t="s">
        <v>107</v>
      </c>
      <c r="D228" s="17" t="s">
        <v>395</v>
      </c>
      <c r="E228" s="17">
        <v>2</v>
      </c>
      <c r="F228" s="37" t="s">
        <v>387</v>
      </c>
      <c r="G228" s="18" t="s">
        <v>231</v>
      </c>
      <c r="H228" s="17" t="str">
        <f>"No"</f>
        <v>No</v>
      </c>
      <c r="I228" s="17">
        <f>0</f>
        <v>0</v>
      </c>
      <c r="J228" s="17" t="str">
        <f>"Yes"</f>
        <v>Yes</v>
      </c>
      <c r="K228" s="17" t="str">
        <f>"No"</f>
        <v>No</v>
      </c>
      <c r="L228" s="17">
        <f>INT(ResourceEffects[[#This Row],[Time Factor]]*TimeInterval/60/60/24)</f>
        <v>0</v>
      </c>
      <c r="M228" s="17">
        <f>INT(ResourceEffects[[#This Row],[Time Factor]]*TimeInterval/60/60)-ResourceEffects[[#This Row],[Days]]*24</f>
        <v>0</v>
      </c>
      <c r="N228" s="17">
        <f>INT(ResourceEffects[[#This Row],[Time Factor]]*TimeInterval/60)-ResourceEffects[[#This Row],[Hours]]*60-ResourceEffects[[#This Row],[Days]]*60*24</f>
        <v>0</v>
      </c>
      <c r="O228" s="17">
        <f>ResourceEffects[[#This Row],[Time Factor]]*TimeInterval-ResourceEffects[[#This Row],[Min]]*60-ResourceEffects[[#This Row],[Hours]]*60*60-ResourceEffects[[#This Row],[Days]]*60*60*24</f>
        <v>0</v>
      </c>
      <c r="P228" s="19">
        <f ca="1">INT(RAND()*999999999)</f>
        <v>923993179</v>
      </c>
      <c r="Q228" s="19">
        <f>_xlfn.XLOOKUP(ResourceEffects[[#This Row],[Protocol Name]],ProtocolNamesCol,ProtocolIds,"")</f>
        <v>14271</v>
      </c>
      <c r="R228" s="19">
        <f>ResourceEffects[[#This Row],[Time Factor]]</f>
        <v>0</v>
      </c>
      <c r="S228" s="19">
        <f>ResourceEffects[[#This Row],[Drone ID]]</f>
        <v>0</v>
      </c>
      <c r="T228" s="19">
        <f>_xlfn.XLOOKUP(ResourceEffects[[#This Row],[Resource Name]],ResourceNames,ResourceIds,"")</f>
        <v>3201</v>
      </c>
      <c r="U228" s="19">
        <f>_xlfn.XLOOKUP(ResourceEffects[[#This Row],[Event Type]],EventTypeNames,EventTypeIds,"")</f>
        <v>2</v>
      </c>
      <c r="V228" s="19">
        <f>IF(ResourceEffects[[#This Row],[Is Local]]="Yes",1,0)</f>
        <v>1</v>
      </c>
      <c r="W228" s="19">
        <f>IF(ResourceEffects[[#This Row],[Is Installed]]="Yes",1,0)</f>
        <v>0</v>
      </c>
      <c r="X228" s="19">
        <f>IF(ResourceEffects[[#This Row],[Status]]="Locked",1,0)</f>
        <v>0</v>
      </c>
      <c r="Y228" s="19">
        <f>IF(ResourceEffects[[#This Row],[event_type]]=1,0,1)</f>
        <v>1</v>
      </c>
      <c r="Z228" s="19">
        <f>IF(ResourceEffects[[#This Row],[Use Abundancies]]="Yes",1,0)</f>
        <v>0</v>
      </c>
      <c r="AA228" s="19">
        <f>ResourceEffects[[#This Row],[∆]]</f>
        <v>2</v>
      </c>
    </row>
    <row r="229" spans="1:27" ht="14.4" customHeight="1" x14ac:dyDescent="0.3">
      <c r="A229" s="23">
        <v>0</v>
      </c>
      <c r="B229" s="18" t="s">
        <v>107</v>
      </c>
      <c r="D229" s="17" t="s">
        <v>394</v>
      </c>
      <c r="E229" s="17">
        <v>1</v>
      </c>
      <c r="F229" s="37" t="s">
        <v>387</v>
      </c>
      <c r="G229" s="18" t="s">
        <v>269</v>
      </c>
      <c r="H229" s="17" t="str">
        <f>"No"</f>
        <v>No</v>
      </c>
      <c r="I229" s="17">
        <f>0</f>
        <v>0</v>
      </c>
      <c r="J229" s="17" t="str">
        <f>"Yes"</f>
        <v>Yes</v>
      </c>
      <c r="K229" s="17" t="str">
        <f>"No"</f>
        <v>No</v>
      </c>
      <c r="L229" s="17">
        <f>INT(ResourceEffects[[#This Row],[Time Factor]]*TimeInterval/60/60/24)</f>
        <v>0</v>
      </c>
      <c r="M229" s="17">
        <f>INT(ResourceEffects[[#This Row],[Time Factor]]*TimeInterval/60/60)-ResourceEffects[[#This Row],[Days]]*24</f>
        <v>0</v>
      </c>
      <c r="N229" s="17">
        <f>INT(ResourceEffects[[#This Row],[Time Factor]]*TimeInterval/60)-ResourceEffects[[#This Row],[Hours]]*60-ResourceEffects[[#This Row],[Days]]*60*24</f>
        <v>0</v>
      </c>
      <c r="O229" s="17">
        <f>ResourceEffects[[#This Row],[Time Factor]]*TimeInterval-ResourceEffects[[#This Row],[Min]]*60-ResourceEffects[[#This Row],[Hours]]*60*60-ResourceEffects[[#This Row],[Days]]*60*60*24</f>
        <v>0</v>
      </c>
      <c r="P229" s="19">
        <f ca="1">INT(RAND()*999999999)</f>
        <v>275399785</v>
      </c>
      <c r="Q229" s="19">
        <f>_xlfn.XLOOKUP(ResourceEffects[[#This Row],[Protocol Name]],ProtocolNamesCol,ProtocolIds,"")</f>
        <v>14271</v>
      </c>
      <c r="R229" s="19">
        <f>ResourceEffects[[#This Row],[Time Factor]]</f>
        <v>0</v>
      </c>
      <c r="S229" s="19">
        <f>ResourceEffects[[#This Row],[Drone ID]]</f>
        <v>0</v>
      </c>
      <c r="T229" s="19">
        <f>_xlfn.XLOOKUP(ResourceEffects[[#This Row],[Resource Name]],ResourceNames,ResourceIds,"")</f>
        <v>4271</v>
      </c>
      <c r="U229" s="19">
        <f>_xlfn.XLOOKUP(ResourceEffects[[#This Row],[Event Type]],EventTypeNames,EventTypeIds,"")</f>
        <v>1</v>
      </c>
      <c r="V229" s="19">
        <f>IF(ResourceEffects[[#This Row],[Is Local]]="Yes",1,0)</f>
        <v>1</v>
      </c>
      <c r="W229" s="19">
        <f>IF(ResourceEffects[[#This Row],[Is Installed]]="Yes",1,0)</f>
        <v>0</v>
      </c>
      <c r="X229" s="19">
        <f>IF(ResourceEffects[[#This Row],[Status]]="Locked",1,0)</f>
        <v>0</v>
      </c>
      <c r="Y229" s="19">
        <f>IF(ResourceEffects[[#This Row],[event_type]]=1,0,1)</f>
        <v>0</v>
      </c>
      <c r="Z229" s="19">
        <f>IF(ResourceEffects[[#This Row],[Use Abundancies]]="Yes",1,0)</f>
        <v>0</v>
      </c>
      <c r="AA229" s="19">
        <f>ResourceEffects[[#This Row],[∆]]</f>
        <v>1</v>
      </c>
    </row>
    <row r="230" spans="1:27" ht="14.4" customHeight="1" x14ac:dyDescent="0.3">
      <c r="A230" s="23">
        <v>0</v>
      </c>
      <c r="B230" s="18" t="s">
        <v>109</v>
      </c>
      <c r="D230" s="17" t="s">
        <v>395</v>
      </c>
      <c r="E230" s="17">
        <v>1</v>
      </c>
      <c r="F230" s="37" t="s">
        <v>387</v>
      </c>
      <c r="G230" s="18" t="s">
        <v>227</v>
      </c>
      <c r="H230" s="17" t="str">
        <f>"No"</f>
        <v>No</v>
      </c>
      <c r="I230" s="17">
        <f>0</f>
        <v>0</v>
      </c>
      <c r="J230" s="17" t="str">
        <f>"Yes"</f>
        <v>Yes</v>
      </c>
      <c r="K230" s="17" t="str">
        <f>"No"</f>
        <v>No</v>
      </c>
      <c r="L230" s="17">
        <f>INT(ResourceEffects[[#This Row],[Time Factor]]*TimeInterval/60/60/24)</f>
        <v>0</v>
      </c>
      <c r="M230" s="17">
        <f>INT(ResourceEffects[[#This Row],[Time Factor]]*TimeInterval/60/60)-ResourceEffects[[#This Row],[Days]]*24</f>
        <v>0</v>
      </c>
      <c r="N230" s="17">
        <f>INT(ResourceEffects[[#This Row],[Time Factor]]*TimeInterval/60)-ResourceEffects[[#This Row],[Hours]]*60-ResourceEffects[[#This Row],[Days]]*60*24</f>
        <v>0</v>
      </c>
      <c r="O230" s="17">
        <f>ResourceEffects[[#This Row],[Time Factor]]*TimeInterval-ResourceEffects[[#This Row],[Min]]*60-ResourceEffects[[#This Row],[Hours]]*60*60-ResourceEffects[[#This Row],[Days]]*60*60*24</f>
        <v>0</v>
      </c>
      <c r="P230" s="19">
        <f ca="1">INT(RAND()*999999999)</f>
        <v>476479715</v>
      </c>
      <c r="Q230" s="19">
        <f>_xlfn.XLOOKUP(ResourceEffects[[#This Row],[Protocol Name]],ProtocolNamesCol,ProtocolIds,"")</f>
        <v>14281</v>
      </c>
      <c r="R230" s="19">
        <f>ResourceEffects[[#This Row],[Time Factor]]</f>
        <v>0</v>
      </c>
      <c r="S230" s="19">
        <f>ResourceEffects[[#This Row],[Drone ID]]</f>
        <v>0</v>
      </c>
      <c r="T230" s="19">
        <f>_xlfn.XLOOKUP(ResourceEffects[[#This Row],[Resource Name]],ResourceNames,ResourceIds,"")</f>
        <v>3121</v>
      </c>
      <c r="U230" s="19">
        <f>_xlfn.XLOOKUP(ResourceEffects[[#This Row],[Event Type]],EventTypeNames,EventTypeIds,"")</f>
        <v>2</v>
      </c>
      <c r="V230" s="19">
        <f>IF(ResourceEffects[[#This Row],[Is Local]]="Yes",1,0)</f>
        <v>1</v>
      </c>
      <c r="W230" s="19">
        <f>IF(ResourceEffects[[#This Row],[Is Installed]]="Yes",1,0)</f>
        <v>0</v>
      </c>
      <c r="X230" s="19">
        <f>IF(ResourceEffects[[#This Row],[Status]]="Locked",1,0)</f>
        <v>0</v>
      </c>
      <c r="Y230" s="19">
        <f>IF(ResourceEffects[[#This Row],[event_type]]=1,0,1)</f>
        <v>1</v>
      </c>
      <c r="Z230" s="19">
        <f>IF(ResourceEffects[[#This Row],[Use Abundancies]]="Yes",1,0)</f>
        <v>0</v>
      </c>
      <c r="AA230" s="19">
        <f>ResourceEffects[[#This Row],[∆]]</f>
        <v>1</v>
      </c>
    </row>
    <row r="231" spans="1:27" ht="14.4" customHeight="1" x14ac:dyDescent="0.3">
      <c r="A231" s="23">
        <v>0</v>
      </c>
      <c r="B231" s="18" t="s">
        <v>109</v>
      </c>
      <c r="D231" s="17" t="s">
        <v>395</v>
      </c>
      <c r="E231" s="17">
        <v>1</v>
      </c>
      <c r="F231" s="37" t="s">
        <v>387</v>
      </c>
      <c r="G231" s="18" t="s">
        <v>229</v>
      </c>
      <c r="H231" s="17" t="str">
        <f>"No"</f>
        <v>No</v>
      </c>
      <c r="I231" s="17">
        <f>0</f>
        <v>0</v>
      </c>
      <c r="J231" s="17" t="str">
        <f>"Yes"</f>
        <v>Yes</v>
      </c>
      <c r="K231" s="17" t="str">
        <f>"No"</f>
        <v>No</v>
      </c>
      <c r="L231" s="17">
        <f>INT(ResourceEffects[[#This Row],[Time Factor]]*TimeInterval/60/60/24)</f>
        <v>0</v>
      </c>
      <c r="M231" s="17">
        <f>INT(ResourceEffects[[#This Row],[Time Factor]]*TimeInterval/60/60)-ResourceEffects[[#This Row],[Days]]*24</f>
        <v>0</v>
      </c>
      <c r="N231" s="17">
        <f>INT(ResourceEffects[[#This Row],[Time Factor]]*TimeInterval/60)-ResourceEffects[[#This Row],[Hours]]*60-ResourceEffects[[#This Row],[Days]]*60*24</f>
        <v>0</v>
      </c>
      <c r="O231" s="17">
        <f>ResourceEffects[[#This Row],[Time Factor]]*TimeInterval-ResourceEffects[[#This Row],[Min]]*60-ResourceEffects[[#This Row],[Hours]]*60*60-ResourceEffects[[#This Row],[Days]]*60*60*24</f>
        <v>0</v>
      </c>
      <c r="P231" s="19">
        <f ca="1">INT(RAND()*999999999)</f>
        <v>538131964</v>
      </c>
      <c r="Q231" s="19">
        <f>_xlfn.XLOOKUP(ResourceEffects[[#This Row],[Protocol Name]],ProtocolNamesCol,ProtocolIds,"")</f>
        <v>14281</v>
      </c>
      <c r="R231" s="19">
        <f>ResourceEffects[[#This Row],[Time Factor]]</f>
        <v>0</v>
      </c>
      <c r="S231" s="19">
        <f>ResourceEffects[[#This Row],[Drone ID]]</f>
        <v>0</v>
      </c>
      <c r="T231" s="19">
        <f>_xlfn.XLOOKUP(ResourceEffects[[#This Row],[Resource Name]],ResourceNames,ResourceIds,"")</f>
        <v>3141</v>
      </c>
      <c r="U231" s="19">
        <f>_xlfn.XLOOKUP(ResourceEffects[[#This Row],[Event Type]],EventTypeNames,EventTypeIds,"")</f>
        <v>2</v>
      </c>
      <c r="V231" s="19">
        <f>IF(ResourceEffects[[#This Row],[Is Local]]="Yes",1,0)</f>
        <v>1</v>
      </c>
      <c r="W231" s="19">
        <f>IF(ResourceEffects[[#This Row],[Is Installed]]="Yes",1,0)</f>
        <v>0</v>
      </c>
      <c r="X231" s="19">
        <f>IF(ResourceEffects[[#This Row],[Status]]="Locked",1,0)</f>
        <v>0</v>
      </c>
      <c r="Y231" s="19">
        <f>IF(ResourceEffects[[#This Row],[event_type]]=1,0,1)</f>
        <v>1</v>
      </c>
      <c r="Z231" s="19">
        <f>IF(ResourceEffects[[#This Row],[Use Abundancies]]="Yes",1,0)</f>
        <v>0</v>
      </c>
      <c r="AA231" s="19">
        <f>ResourceEffects[[#This Row],[∆]]</f>
        <v>1</v>
      </c>
    </row>
    <row r="232" spans="1:27" ht="14.4" customHeight="1" x14ac:dyDescent="0.3">
      <c r="A232" s="23">
        <v>0</v>
      </c>
      <c r="B232" s="18" t="s">
        <v>109</v>
      </c>
      <c r="D232" s="17" t="s">
        <v>395</v>
      </c>
      <c r="E232" s="17">
        <v>2</v>
      </c>
      <c r="F232" s="37" t="s">
        <v>387</v>
      </c>
      <c r="G232" s="18" t="s">
        <v>231</v>
      </c>
      <c r="H232" s="17" t="str">
        <f>"No"</f>
        <v>No</v>
      </c>
      <c r="I232" s="17">
        <f>0</f>
        <v>0</v>
      </c>
      <c r="J232" s="17" t="str">
        <f>"Yes"</f>
        <v>Yes</v>
      </c>
      <c r="K232" s="17" t="str">
        <f>"No"</f>
        <v>No</v>
      </c>
      <c r="L232" s="17">
        <f>INT(ResourceEffects[[#This Row],[Time Factor]]*TimeInterval/60/60/24)</f>
        <v>0</v>
      </c>
      <c r="M232" s="17">
        <f>INT(ResourceEffects[[#This Row],[Time Factor]]*TimeInterval/60/60)-ResourceEffects[[#This Row],[Days]]*24</f>
        <v>0</v>
      </c>
      <c r="N232" s="17">
        <f>INT(ResourceEffects[[#This Row],[Time Factor]]*TimeInterval/60)-ResourceEffects[[#This Row],[Hours]]*60-ResourceEffects[[#This Row],[Days]]*60*24</f>
        <v>0</v>
      </c>
      <c r="O232" s="17">
        <f>ResourceEffects[[#This Row],[Time Factor]]*TimeInterval-ResourceEffects[[#This Row],[Min]]*60-ResourceEffects[[#This Row],[Hours]]*60*60-ResourceEffects[[#This Row],[Days]]*60*60*24</f>
        <v>0</v>
      </c>
      <c r="P232" s="19">
        <f ca="1">INT(RAND()*999999999)</f>
        <v>854380512</v>
      </c>
      <c r="Q232" s="19">
        <f>_xlfn.XLOOKUP(ResourceEffects[[#This Row],[Protocol Name]],ProtocolNamesCol,ProtocolIds,"")</f>
        <v>14281</v>
      </c>
      <c r="R232" s="19">
        <f>ResourceEffects[[#This Row],[Time Factor]]</f>
        <v>0</v>
      </c>
      <c r="S232" s="19">
        <f>ResourceEffects[[#This Row],[Drone ID]]</f>
        <v>0</v>
      </c>
      <c r="T232" s="19">
        <f>_xlfn.XLOOKUP(ResourceEffects[[#This Row],[Resource Name]],ResourceNames,ResourceIds,"")</f>
        <v>3201</v>
      </c>
      <c r="U232" s="19">
        <f>_xlfn.XLOOKUP(ResourceEffects[[#This Row],[Event Type]],EventTypeNames,EventTypeIds,"")</f>
        <v>2</v>
      </c>
      <c r="V232" s="19">
        <f>IF(ResourceEffects[[#This Row],[Is Local]]="Yes",1,0)</f>
        <v>1</v>
      </c>
      <c r="W232" s="19">
        <f>IF(ResourceEffects[[#This Row],[Is Installed]]="Yes",1,0)</f>
        <v>0</v>
      </c>
      <c r="X232" s="19">
        <f>IF(ResourceEffects[[#This Row],[Status]]="Locked",1,0)</f>
        <v>0</v>
      </c>
      <c r="Y232" s="19">
        <f>IF(ResourceEffects[[#This Row],[event_type]]=1,0,1)</f>
        <v>1</v>
      </c>
      <c r="Z232" s="19">
        <f>IF(ResourceEffects[[#This Row],[Use Abundancies]]="Yes",1,0)</f>
        <v>0</v>
      </c>
      <c r="AA232" s="19">
        <f>ResourceEffects[[#This Row],[∆]]</f>
        <v>2</v>
      </c>
    </row>
    <row r="233" spans="1:27" ht="14.4" customHeight="1" x14ac:dyDescent="0.3">
      <c r="A233" s="23">
        <v>0</v>
      </c>
      <c r="B233" s="18" t="s">
        <v>109</v>
      </c>
      <c r="D233" s="17" t="s">
        <v>394</v>
      </c>
      <c r="E233" s="17">
        <v>1</v>
      </c>
      <c r="F233" s="37" t="s">
        <v>387</v>
      </c>
      <c r="G233" s="18" t="s">
        <v>271</v>
      </c>
      <c r="H233" s="17" t="str">
        <f>"No"</f>
        <v>No</v>
      </c>
      <c r="I233" s="17">
        <f>0</f>
        <v>0</v>
      </c>
      <c r="J233" s="17" t="str">
        <f>"Yes"</f>
        <v>Yes</v>
      </c>
      <c r="K233" s="17" t="str">
        <f>"No"</f>
        <v>No</v>
      </c>
      <c r="L233" s="17">
        <f>INT(ResourceEffects[[#This Row],[Time Factor]]*TimeInterval/60/60/24)</f>
        <v>0</v>
      </c>
      <c r="M233" s="17">
        <f>INT(ResourceEffects[[#This Row],[Time Factor]]*TimeInterval/60/60)-ResourceEffects[[#This Row],[Days]]*24</f>
        <v>0</v>
      </c>
      <c r="N233" s="17">
        <f>INT(ResourceEffects[[#This Row],[Time Factor]]*TimeInterval/60)-ResourceEffects[[#This Row],[Hours]]*60-ResourceEffects[[#This Row],[Days]]*60*24</f>
        <v>0</v>
      </c>
      <c r="O233" s="17">
        <f>ResourceEffects[[#This Row],[Time Factor]]*TimeInterval-ResourceEffects[[#This Row],[Min]]*60-ResourceEffects[[#This Row],[Hours]]*60*60-ResourceEffects[[#This Row],[Days]]*60*60*24</f>
        <v>0</v>
      </c>
      <c r="P233" s="19">
        <f ca="1">INT(RAND()*999999999)</f>
        <v>701299686</v>
      </c>
      <c r="Q233" s="19">
        <f>_xlfn.XLOOKUP(ResourceEffects[[#This Row],[Protocol Name]],ProtocolNamesCol,ProtocolIds,"")</f>
        <v>14281</v>
      </c>
      <c r="R233" s="19">
        <f>ResourceEffects[[#This Row],[Time Factor]]</f>
        <v>0</v>
      </c>
      <c r="S233" s="19">
        <f>ResourceEffects[[#This Row],[Drone ID]]</f>
        <v>0</v>
      </c>
      <c r="T233" s="19">
        <f>_xlfn.XLOOKUP(ResourceEffects[[#This Row],[Resource Name]],ResourceNames,ResourceIds,"")</f>
        <v>4281</v>
      </c>
      <c r="U233" s="19">
        <f>_xlfn.XLOOKUP(ResourceEffects[[#This Row],[Event Type]],EventTypeNames,EventTypeIds,"")</f>
        <v>1</v>
      </c>
      <c r="V233" s="19">
        <f>IF(ResourceEffects[[#This Row],[Is Local]]="Yes",1,0)</f>
        <v>1</v>
      </c>
      <c r="W233" s="19">
        <f>IF(ResourceEffects[[#This Row],[Is Installed]]="Yes",1,0)</f>
        <v>0</v>
      </c>
      <c r="X233" s="19">
        <f>IF(ResourceEffects[[#This Row],[Status]]="Locked",1,0)</f>
        <v>0</v>
      </c>
      <c r="Y233" s="19">
        <f>IF(ResourceEffects[[#This Row],[event_type]]=1,0,1)</f>
        <v>0</v>
      </c>
      <c r="Z233" s="19">
        <f>IF(ResourceEffects[[#This Row],[Use Abundancies]]="Yes",1,0)</f>
        <v>0</v>
      </c>
      <c r="AA233" s="19">
        <f>ResourceEffects[[#This Row],[∆]]</f>
        <v>1</v>
      </c>
    </row>
    <row r="234" spans="1:27" ht="14.4" customHeight="1" x14ac:dyDescent="0.3">
      <c r="A234" s="23">
        <v>0</v>
      </c>
      <c r="B234" s="18" t="s">
        <v>113</v>
      </c>
      <c r="D234" s="17" t="s">
        <v>395</v>
      </c>
      <c r="E234" s="17">
        <v>1</v>
      </c>
      <c r="F234" s="37" t="s">
        <v>387</v>
      </c>
      <c r="G234" s="18" t="s">
        <v>217</v>
      </c>
      <c r="H234" s="17" t="str">
        <f>"No"</f>
        <v>No</v>
      </c>
      <c r="I234" s="17">
        <f>0</f>
        <v>0</v>
      </c>
      <c r="J234" s="17" t="str">
        <f>"Yes"</f>
        <v>Yes</v>
      </c>
      <c r="K234" s="17" t="str">
        <f>"No"</f>
        <v>No</v>
      </c>
      <c r="L234" s="17">
        <f>INT(ResourceEffects[[#This Row],[Time Factor]]*TimeInterval/60/60/24)</f>
        <v>0</v>
      </c>
      <c r="M234" s="17">
        <f>INT(ResourceEffects[[#This Row],[Time Factor]]*TimeInterval/60/60)-ResourceEffects[[#This Row],[Days]]*24</f>
        <v>0</v>
      </c>
      <c r="N234" s="17">
        <f>INT(ResourceEffects[[#This Row],[Time Factor]]*TimeInterval/60)-ResourceEffects[[#This Row],[Hours]]*60-ResourceEffects[[#This Row],[Days]]*60*24</f>
        <v>0</v>
      </c>
      <c r="O234" s="17">
        <f>ResourceEffects[[#This Row],[Time Factor]]*TimeInterval-ResourceEffects[[#This Row],[Min]]*60-ResourceEffects[[#This Row],[Hours]]*60*60-ResourceEffects[[#This Row],[Days]]*60*60*24</f>
        <v>0</v>
      </c>
      <c r="P234" s="19">
        <f ca="1">INT(RAND()*999999999)</f>
        <v>265827514</v>
      </c>
      <c r="Q234" s="19">
        <f>_xlfn.XLOOKUP(ResourceEffects[[#This Row],[Protocol Name]],ProtocolNamesCol,ProtocolIds,"")</f>
        <v>14311</v>
      </c>
      <c r="R234" s="19">
        <f>ResourceEffects[[#This Row],[Time Factor]]</f>
        <v>0</v>
      </c>
      <c r="S234" s="19">
        <f>ResourceEffects[[#This Row],[Drone ID]]</f>
        <v>0</v>
      </c>
      <c r="T234" s="19">
        <f>_xlfn.XLOOKUP(ResourceEffects[[#This Row],[Resource Name]],ResourceNames,ResourceIds,"")</f>
        <v>3011</v>
      </c>
      <c r="U234" s="19">
        <f>_xlfn.XLOOKUP(ResourceEffects[[#This Row],[Event Type]],EventTypeNames,EventTypeIds,"")</f>
        <v>2</v>
      </c>
      <c r="V234" s="19">
        <f>IF(ResourceEffects[[#This Row],[Is Local]]="Yes",1,0)</f>
        <v>1</v>
      </c>
      <c r="W234" s="19">
        <f>IF(ResourceEffects[[#This Row],[Is Installed]]="Yes",1,0)</f>
        <v>0</v>
      </c>
      <c r="X234" s="19">
        <f>IF(ResourceEffects[[#This Row],[Status]]="Locked",1,0)</f>
        <v>0</v>
      </c>
      <c r="Y234" s="19">
        <f>IF(ResourceEffects[[#This Row],[event_type]]=1,0,1)</f>
        <v>1</v>
      </c>
      <c r="Z234" s="19">
        <f>IF(ResourceEffects[[#This Row],[Use Abundancies]]="Yes",1,0)</f>
        <v>0</v>
      </c>
      <c r="AA234" s="19">
        <f>ResourceEffects[[#This Row],[∆]]</f>
        <v>1</v>
      </c>
    </row>
    <row r="235" spans="1:27" ht="14.4" customHeight="1" x14ac:dyDescent="0.3">
      <c r="A235" s="23">
        <v>0</v>
      </c>
      <c r="B235" s="18" t="s">
        <v>113</v>
      </c>
      <c r="D235" s="17" t="s">
        <v>395</v>
      </c>
      <c r="E235" s="17">
        <v>1</v>
      </c>
      <c r="F235" s="37" t="s">
        <v>387</v>
      </c>
      <c r="G235" s="18" t="s">
        <v>237</v>
      </c>
      <c r="H235" s="17" t="str">
        <f>"No"</f>
        <v>No</v>
      </c>
      <c r="I235" s="17">
        <f>0</f>
        <v>0</v>
      </c>
      <c r="J235" s="17" t="str">
        <f>"Yes"</f>
        <v>Yes</v>
      </c>
      <c r="K235" s="17" t="str">
        <f>"No"</f>
        <v>No</v>
      </c>
      <c r="L235" s="17">
        <f>INT(ResourceEffects[[#This Row],[Time Factor]]*TimeInterval/60/60/24)</f>
        <v>0</v>
      </c>
      <c r="M235" s="17">
        <f>INT(ResourceEffects[[#This Row],[Time Factor]]*TimeInterval/60/60)-ResourceEffects[[#This Row],[Days]]*24</f>
        <v>0</v>
      </c>
      <c r="N235" s="17">
        <f>INT(ResourceEffects[[#This Row],[Time Factor]]*TimeInterval/60)-ResourceEffects[[#This Row],[Hours]]*60-ResourceEffects[[#This Row],[Days]]*60*24</f>
        <v>0</v>
      </c>
      <c r="O235" s="17">
        <f>ResourceEffects[[#This Row],[Time Factor]]*TimeInterval-ResourceEffects[[#This Row],[Min]]*60-ResourceEffects[[#This Row],[Hours]]*60*60-ResourceEffects[[#This Row],[Days]]*60*60*24</f>
        <v>0</v>
      </c>
      <c r="P235" s="19">
        <f ca="1">INT(RAND()*999999999)</f>
        <v>434658882</v>
      </c>
      <c r="Q235" s="19">
        <f>_xlfn.XLOOKUP(ResourceEffects[[#This Row],[Protocol Name]],ProtocolNamesCol,ProtocolIds,"")</f>
        <v>14311</v>
      </c>
      <c r="R235" s="19">
        <f>ResourceEffects[[#This Row],[Time Factor]]</f>
        <v>0</v>
      </c>
      <c r="S235" s="19">
        <f>ResourceEffects[[#This Row],[Drone ID]]</f>
        <v>0</v>
      </c>
      <c r="T235" s="19">
        <f>_xlfn.XLOOKUP(ResourceEffects[[#This Row],[Resource Name]],ResourceNames,ResourceIds,"")</f>
        <v>3301</v>
      </c>
      <c r="U235" s="19">
        <f>_xlfn.XLOOKUP(ResourceEffects[[#This Row],[Event Type]],EventTypeNames,EventTypeIds,"")</f>
        <v>2</v>
      </c>
      <c r="V235" s="19">
        <f>IF(ResourceEffects[[#This Row],[Is Local]]="Yes",1,0)</f>
        <v>1</v>
      </c>
      <c r="W235" s="19">
        <f>IF(ResourceEffects[[#This Row],[Is Installed]]="Yes",1,0)</f>
        <v>0</v>
      </c>
      <c r="X235" s="19">
        <f>IF(ResourceEffects[[#This Row],[Status]]="Locked",1,0)</f>
        <v>0</v>
      </c>
      <c r="Y235" s="19">
        <f>IF(ResourceEffects[[#This Row],[event_type]]=1,0,1)</f>
        <v>1</v>
      </c>
      <c r="Z235" s="19">
        <f>IF(ResourceEffects[[#This Row],[Use Abundancies]]="Yes",1,0)</f>
        <v>0</v>
      </c>
      <c r="AA235" s="19">
        <f>ResourceEffects[[#This Row],[∆]]</f>
        <v>1</v>
      </c>
    </row>
    <row r="236" spans="1:27" ht="14.4" customHeight="1" x14ac:dyDescent="0.3">
      <c r="A236" s="23">
        <v>0</v>
      </c>
      <c r="B236" s="18" t="s">
        <v>113</v>
      </c>
      <c r="D236" s="17" t="s">
        <v>394</v>
      </c>
      <c r="E236" s="17">
        <v>1</v>
      </c>
      <c r="F236" s="37" t="s">
        <v>387</v>
      </c>
      <c r="G236" s="18" t="s">
        <v>275</v>
      </c>
      <c r="H236" s="17" t="str">
        <f>"No"</f>
        <v>No</v>
      </c>
      <c r="I236" s="17">
        <f>0</f>
        <v>0</v>
      </c>
      <c r="J236" s="17" t="str">
        <f>"Yes"</f>
        <v>Yes</v>
      </c>
      <c r="K236" s="17" t="str">
        <f>"No"</f>
        <v>No</v>
      </c>
      <c r="L236" s="17">
        <f>INT(ResourceEffects[[#This Row],[Time Factor]]*TimeInterval/60/60/24)</f>
        <v>0</v>
      </c>
      <c r="M236" s="17">
        <f>INT(ResourceEffects[[#This Row],[Time Factor]]*TimeInterval/60/60)-ResourceEffects[[#This Row],[Days]]*24</f>
        <v>0</v>
      </c>
      <c r="N236" s="17">
        <f>INT(ResourceEffects[[#This Row],[Time Factor]]*TimeInterval/60)-ResourceEffects[[#This Row],[Hours]]*60-ResourceEffects[[#This Row],[Days]]*60*24</f>
        <v>0</v>
      </c>
      <c r="O236" s="17">
        <f>ResourceEffects[[#This Row],[Time Factor]]*TimeInterval-ResourceEffects[[#This Row],[Min]]*60-ResourceEffects[[#This Row],[Hours]]*60*60-ResourceEffects[[#This Row],[Days]]*60*60*24</f>
        <v>0</v>
      </c>
      <c r="P236" s="19">
        <f ca="1">INT(RAND()*999999999)</f>
        <v>964399605</v>
      </c>
      <c r="Q236" s="19">
        <f>_xlfn.XLOOKUP(ResourceEffects[[#This Row],[Protocol Name]],ProtocolNamesCol,ProtocolIds,"")</f>
        <v>14311</v>
      </c>
      <c r="R236" s="19">
        <f>ResourceEffects[[#This Row],[Time Factor]]</f>
        <v>0</v>
      </c>
      <c r="S236" s="19">
        <f>ResourceEffects[[#This Row],[Drone ID]]</f>
        <v>0</v>
      </c>
      <c r="T236" s="19">
        <f>_xlfn.XLOOKUP(ResourceEffects[[#This Row],[Resource Name]],ResourceNames,ResourceIds,"")</f>
        <v>4311</v>
      </c>
      <c r="U236" s="19">
        <f>_xlfn.XLOOKUP(ResourceEffects[[#This Row],[Event Type]],EventTypeNames,EventTypeIds,"")</f>
        <v>1</v>
      </c>
      <c r="V236" s="19">
        <f>IF(ResourceEffects[[#This Row],[Is Local]]="Yes",1,0)</f>
        <v>1</v>
      </c>
      <c r="W236" s="19">
        <f>IF(ResourceEffects[[#This Row],[Is Installed]]="Yes",1,0)</f>
        <v>0</v>
      </c>
      <c r="X236" s="19">
        <f>IF(ResourceEffects[[#This Row],[Status]]="Locked",1,0)</f>
        <v>0</v>
      </c>
      <c r="Y236" s="19">
        <f>IF(ResourceEffects[[#This Row],[event_type]]=1,0,1)</f>
        <v>0</v>
      </c>
      <c r="Z236" s="19">
        <f>IF(ResourceEffects[[#This Row],[Use Abundancies]]="Yes",1,0)</f>
        <v>0</v>
      </c>
      <c r="AA236" s="19">
        <f>ResourceEffects[[#This Row],[∆]]</f>
        <v>1</v>
      </c>
    </row>
    <row r="237" spans="1:27" ht="14.4" customHeight="1" x14ac:dyDescent="0.3">
      <c r="A237" s="23">
        <v>0</v>
      </c>
      <c r="B237" s="18" t="s">
        <v>115</v>
      </c>
      <c r="D237" s="17" t="s">
        <v>395</v>
      </c>
      <c r="E237" s="17">
        <v>1</v>
      </c>
      <c r="F237" s="37" t="s">
        <v>387</v>
      </c>
      <c r="G237" s="18" t="s">
        <v>217</v>
      </c>
      <c r="H237" s="17" t="str">
        <f>"No"</f>
        <v>No</v>
      </c>
      <c r="I237" s="17">
        <f>0</f>
        <v>0</v>
      </c>
      <c r="J237" s="17" t="str">
        <f>"Yes"</f>
        <v>Yes</v>
      </c>
      <c r="K237" s="17" t="str">
        <f>"No"</f>
        <v>No</v>
      </c>
      <c r="L237" s="17">
        <f>INT(ResourceEffects[[#This Row],[Time Factor]]*TimeInterval/60/60/24)</f>
        <v>0</v>
      </c>
      <c r="M237" s="17">
        <f>INT(ResourceEffects[[#This Row],[Time Factor]]*TimeInterval/60/60)-ResourceEffects[[#This Row],[Days]]*24</f>
        <v>0</v>
      </c>
      <c r="N237" s="17">
        <f>INT(ResourceEffects[[#This Row],[Time Factor]]*TimeInterval/60)-ResourceEffects[[#This Row],[Hours]]*60-ResourceEffects[[#This Row],[Days]]*60*24</f>
        <v>0</v>
      </c>
      <c r="O237" s="17">
        <f>ResourceEffects[[#This Row],[Time Factor]]*TimeInterval-ResourceEffects[[#This Row],[Min]]*60-ResourceEffects[[#This Row],[Hours]]*60*60-ResourceEffects[[#This Row],[Days]]*60*60*24</f>
        <v>0</v>
      </c>
      <c r="P237" s="19">
        <f ca="1">INT(RAND()*999999999)</f>
        <v>170938988</v>
      </c>
      <c r="Q237" s="19">
        <f>_xlfn.XLOOKUP(ResourceEffects[[#This Row],[Protocol Name]],ProtocolNamesCol,ProtocolIds,"")</f>
        <v>14321</v>
      </c>
      <c r="R237" s="19">
        <f>ResourceEffects[[#This Row],[Time Factor]]</f>
        <v>0</v>
      </c>
      <c r="S237" s="19">
        <f>ResourceEffects[[#This Row],[Drone ID]]</f>
        <v>0</v>
      </c>
      <c r="T237" s="19">
        <f>_xlfn.XLOOKUP(ResourceEffects[[#This Row],[Resource Name]],ResourceNames,ResourceIds,"")</f>
        <v>3011</v>
      </c>
      <c r="U237" s="19">
        <f>_xlfn.XLOOKUP(ResourceEffects[[#This Row],[Event Type]],EventTypeNames,EventTypeIds,"")</f>
        <v>2</v>
      </c>
      <c r="V237" s="19">
        <f>IF(ResourceEffects[[#This Row],[Is Local]]="Yes",1,0)</f>
        <v>1</v>
      </c>
      <c r="W237" s="19">
        <f>IF(ResourceEffects[[#This Row],[Is Installed]]="Yes",1,0)</f>
        <v>0</v>
      </c>
      <c r="X237" s="19">
        <f>IF(ResourceEffects[[#This Row],[Status]]="Locked",1,0)</f>
        <v>0</v>
      </c>
      <c r="Y237" s="19">
        <f>IF(ResourceEffects[[#This Row],[event_type]]=1,0,1)</f>
        <v>1</v>
      </c>
      <c r="Z237" s="19">
        <f>IF(ResourceEffects[[#This Row],[Use Abundancies]]="Yes",1,0)</f>
        <v>0</v>
      </c>
      <c r="AA237" s="19">
        <f>ResourceEffects[[#This Row],[∆]]</f>
        <v>1</v>
      </c>
    </row>
    <row r="238" spans="1:27" ht="14.4" customHeight="1" x14ac:dyDescent="0.3">
      <c r="A238" s="23">
        <v>0</v>
      </c>
      <c r="B238" s="18" t="s">
        <v>115</v>
      </c>
      <c r="D238" s="17" t="s">
        <v>395</v>
      </c>
      <c r="E238" s="17">
        <v>1</v>
      </c>
      <c r="F238" s="37" t="s">
        <v>387</v>
      </c>
      <c r="G238" s="18" t="s">
        <v>237</v>
      </c>
      <c r="H238" s="17" t="str">
        <f>"No"</f>
        <v>No</v>
      </c>
      <c r="I238" s="17">
        <f>0</f>
        <v>0</v>
      </c>
      <c r="J238" s="17" t="str">
        <f>"Yes"</f>
        <v>Yes</v>
      </c>
      <c r="K238" s="17" t="str">
        <f>"No"</f>
        <v>No</v>
      </c>
      <c r="L238" s="17">
        <f>INT(ResourceEffects[[#This Row],[Time Factor]]*TimeInterval/60/60/24)</f>
        <v>0</v>
      </c>
      <c r="M238" s="17">
        <f>INT(ResourceEffects[[#This Row],[Time Factor]]*TimeInterval/60/60)-ResourceEffects[[#This Row],[Days]]*24</f>
        <v>0</v>
      </c>
      <c r="N238" s="17">
        <f>INT(ResourceEffects[[#This Row],[Time Factor]]*TimeInterval/60)-ResourceEffects[[#This Row],[Hours]]*60-ResourceEffects[[#This Row],[Days]]*60*24</f>
        <v>0</v>
      </c>
      <c r="O238" s="17">
        <f>ResourceEffects[[#This Row],[Time Factor]]*TimeInterval-ResourceEffects[[#This Row],[Min]]*60-ResourceEffects[[#This Row],[Hours]]*60*60-ResourceEffects[[#This Row],[Days]]*60*60*24</f>
        <v>0</v>
      </c>
      <c r="P238" s="19">
        <f ca="1">INT(RAND()*999999999)</f>
        <v>221641509</v>
      </c>
      <c r="Q238" s="19">
        <f>_xlfn.XLOOKUP(ResourceEffects[[#This Row],[Protocol Name]],ProtocolNamesCol,ProtocolIds,"")</f>
        <v>14321</v>
      </c>
      <c r="R238" s="19">
        <f>ResourceEffects[[#This Row],[Time Factor]]</f>
        <v>0</v>
      </c>
      <c r="S238" s="19">
        <f>ResourceEffects[[#This Row],[Drone ID]]</f>
        <v>0</v>
      </c>
      <c r="T238" s="19">
        <f>_xlfn.XLOOKUP(ResourceEffects[[#This Row],[Resource Name]],ResourceNames,ResourceIds,"")</f>
        <v>3301</v>
      </c>
      <c r="U238" s="19">
        <f>_xlfn.XLOOKUP(ResourceEffects[[#This Row],[Event Type]],EventTypeNames,EventTypeIds,"")</f>
        <v>2</v>
      </c>
      <c r="V238" s="19">
        <f>IF(ResourceEffects[[#This Row],[Is Local]]="Yes",1,0)</f>
        <v>1</v>
      </c>
      <c r="W238" s="19">
        <f>IF(ResourceEffects[[#This Row],[Is Installed]]="Yes",1,0)</f>
        <v>0</v>
      </c>
      <c r="X238" s="19">
        <f>IF(ResourceEffects[[#This Row],[Status]]="Locked",1,0)</f>
        <v>0</v>
      </c>
      <c r="Y238" s="19">
        <f>IF(ResourceEffects[[#This Row],[event_type]]=1,0,1)</f>
        <v>1</v>
      </c>
      <c r="Z238" s="19">
        <f>IF(ResourceEffects[[#This Row],[Use Abundancies]]="Yes",1,0)</f>
        <v>0</v>
      </c>
      <c r="AA238" s="19">
        <f>ResourceEffects[[#This Row],[∆]]</f>
        <v>1</v>
      </c>
    </row>
    <row r="239" spans="1:27" ht="14.4" customHeight="1" x14ac:dyDescent="0.3">
      <c r="A239" s="23">
        <v>0</v>
      </c>
      <c r="B239" s="18" t="s">
        <v>115</v>
      </c>
      <c r="D239" s="17" t="s">
        <v>394</v>
      </c>
      <c r="E239" s="17">
        <v>1</v>
      </c>
      <c r="F239" s="37" t="s">
        <v>387</v>
      </c>
      <c r="G239" s="18" t="s">
        <v>277</v>
      </c>
      <c r="H239" s="17" t="str">
        <f>"No"</f>
        <v>No</v>
      </c>
      <c r="I239" s="17">
        <f>0</f>
        <v>0</v>
      </c>
      <c r="J239" s="17" t="str">
        <f>"Yes"</f>
        <v>Yes</v>
      </c>
      <c r="K239" s="17" t="str">
        <f>"No"</f>
        <v>No</v>
      </c>
      <c r="L239" s="17">
        <f>INT(ResourceEffects[[#This Row],[Time Factor]]*TimeInterval/60/60/24)</f>
        <v>0</v>
      </c>
      <c r="M239" s="17">
        <f>INT(ResourceEffects[[#This Row],[Time Factor]]*TimeInterval/60/60)-ResourceEffects[[#This Row],[Days]]*24</f>
        <v>0</v>
      </c>
      <c r="N239" s="17">
        <f>INT(ResourceEffects[[#This Row],[Time Factor]]*TimeInterval/60)-ResourceEffects[[#This Row],[Hours]]*60-ResourceEffects[[#This Row],[Days]]*60*24</f>
        <v>0</v>
      </c>
      <c r="O239" s="17">
        <f>ResourceEffects[[#This Row],[Time Factor]]*TimeInterval-ResourceEffects[[#This Row],[Min]]*60-ResourceEffects[[#This Row],[Hours]]*60*60-ResourceEffects[[#This Row],[Days]]*60*60*24</f>
        <v>0</v>
      </c>
      <c r="P239" s="19">
        <f ca="1">INT(RAND()*999999999)</f>
        <v>384005035</v>
      </c>
      <c r="Q239" s="19">
        <f>_xlfn.XLOOKUP(ResourceEffects[[#This Row],[Protocol Name]],ProtocolNamesCol,ProtocolIds,"")</f>
        <v>14321</v>
      </c>
      <c r="R239" s="19">
        <f>ResourceEffects[[#This Row],[Time Factor]]</f>
        <v>0</v>
      </c>
      <c r="S239" s="19">
        <f>ResourceEffects[[#This Row],[Drone ID]]</f>
        <v>0</v>
      </c>
      <c r="T239" s="19">
        <f>_xlfn.XLOOKUP(ResourceEffects[[#This Row],[Resource Name]],ResourceNames,ResourceIds,"")</f>
        <v>4321</v>
      </c>
      <c r="U239" s="19">
        <f>_xlfn.XLOOKUP(ResourceEffects[[#This Row],[Event Type]],EventTypeNames,EventTypeIds,"")</f>
        <v>1</v>
      </c>
      <c r="V239" s="19">
        <f>IF(ResourceEffects[[#This Row],[Is Local]]="Yes",1,0)</f>
        <v>1</v>
      </c>
      <c r="W239" s="19">
        <f>IF(ResourceEffects[[#This Row],[Is Installed]]="Yes",1,0)</f>
        <v>0</v>
      </c>
      <c r="X239" s="19">
        <f>IF(ResourceEffects[[#This Row],[Status]]="Locked",1,0)</f>
        <v>0</v>
      </c>
      <c r="Y239" s="19">
        <f>IF(ResourceEffects[[#This Row],[event_type]]=1,0,1)</f>
        <v>0</v>
      </c>
      <c r="Z239" s="19">
        <f>IF(ResourceEffects[[#This Row],[Use Abundancies]]="Yes",1,0)</f>
        <v>0</v>
      </c>
      <c r="AA239" s="19">
        <f>ResourceEffects[[#This Row],[∆]]</f>
        <v>1</v>
      </c>
    </row>
    <row r="240" spans="1:27" ht="14.4" customHeight="1" x14ac:dyDescent="0.3">
      <c r="A240" s="23">
        <v>0</v>
      </c>
      <c r="B240" s="18" t="s">
        <v>117</v>
      </c>
      <c r="D240" s="17" t="s">
        <v>395</v>
      </c>
      <c r="E240" s="17">
        <v>1</v>
      </c>
      <c r="F240" s="37" t="s">
        <v>387</v>
      </c>
      <c r="G240" s="18" t="s">
        <v>237</v>
      </c>
      <c r="H240" s="17" t="str">
        <f>"No"</f>
        <v>No</v>
      </c>
      <c r="I240" s="17">
        <f>0</f>
        <v>0</v>
      </c>
      <c r="J240" s="17" t="str">
        <f>"Yes"</f>
        <v>Yes</v>
      </c>
      <c r="K240" s="17" t="str">
        <f>"No"</f>
        <v>No</v>
      </c>
      <c r="L240" s="17">
        <f>INT(ResourceEffects[[#This Row],[Time Factor]]*TimeInterval/60/60/24)</f>
        <v>0</v>
      </c>
      <c r="M240" s="17">
        <f>INT(ResourceEffects[[#This Row],[Time Factor]]*TimeInterval/60/60)-ResourceEffects[[#This Row],[Days]]*24</f>
        <v>0</v>
      </c>
      <c r="N240" s="17">
        <f>INT(ResourceEffects[[#This Row],[Time Factor]]*TimeInterval/60)-ResourceEffects[[#This Row],[Hours]]*60-ResourceEffects[[#This Row],[Days]]*60*24</f>
        <v>0</v>
      </c>
      <c r="O240" s="17">
        <f>ResourceEffects[[#This Row],[Time Factor]]*TimeInterval-ResourceEffects[[#This Row],[Min]]*60-ResourceEffects[[#This Row],[Hours]]*60*60-ResourceEffects[[#This Row],[Days]]*60*60*24</f>
        <v>0</v>
      </c>
      <c r="P240" s="19">
        <f ca="1">INT(RAND()*999999999)</f>
        <v>290096645</v>
      </c>
      <c r="Q240" s="19">
        <f>_xlfn.XLOOKUP(ResourceEffects[[#This Row],[Protocol Name]],ProtocolNamesCol,ProtocolIds,"")</f>
        <v>14401</v>
      </c>
      <c r="R240" s="19">
        <f>ResourceEffects[[#This Row],[Time Factor]]</f>
        <v>0</v>
      </c>
      <c r="S240" s="19">
        <f>ResourceEffects[[#This Row],[Drone ID]]</f>
        <v>0</v>
      </c>
      <c r="T240" s="19">
        <f>_xlfn.XLOOKUP(ResourceEffects[[#This Row],[Resource Name]],ResourceNames,ResourceIds,"")</f>
        <v>3301</v>
      </c>
      <c r="U240" s="19">
        <f>_xlfn.XLOOKUP(ResourceEffects[[#This Row],[Event Type]],EventTypeNames,EventTypeIds,"")</f>
        <v>2</v>
      </c>
      <c r="V240" s="19">
        <f>IF(ResourceEffects[[#This Row],[Is Local]]="Yes",1,0)</f>
        <v>1</v>
      </c>
      <c r="W240" s="19">
        <f>IF(ResourceEffects[[#This Row],[Is Installed]]="Yes",1,0)</f>
        <v>0</v>
      </c>
      <c r="X240" s="19">
        <f>IF(ResourceEffects[[#This Row],[Status]]="Locked",1,0)</f>
        <v>0</v>
      </c>
      <c r="Y240" s="19">
        <f>IF(ResourceEffects[[#This Row],[event_type]]=1,0,1)</f>
        <v>1</v>
      </c>
      <c r="Z240" s="19">
        <f>IF(ResourceEffects[[#This Row],[Use Abundancies]]="Yes",1,0)</f>
        <v>0</v>
      </c>
      <c r="AA240" s="19">
        <f>ResourceEffects[[#This Row],[∆]]</f>
        <v>1</v>
      </c>
    </row>
    <row r="241" spans="1:27" ht="14.4" customHeight="1" x14ac:dyDescent="0.3">
      <c r="A241" s="23">
        <v>0</v>
      </c>
      <c r="B241" s="18" t="s">
        <v>117</v>
      </c>
      <c r="D241" s="17" t="s">
        <v>395</v>
      </c>
      <c r="E241" s="17">
        <v>1</v>
      </c>
      <c r="F241" s="37" t="s">
        <v>387</v>
      </c>
      <c r="G241" s="18" t="s">
        <v>239</v>
      </c>
      <c r="H241" s="17" t="str">
        <f>"No"</f>
        <v>No</v>
      </c>
      <c r="I241" s="17">
        <f>0</f>
        <v>0</v>
      </c>
      <c r="J241" s="17" t="str">
        <f>"Yes"</f>
        <v>Yes</v>
      </c>
      <c r="K241" s="17" t="str">
        <f>"No"</f>
        <v>No</v>
      </c>
      <c r="L241" s="17">
        <f>INT(ResourceEffects[[#This Row],[Time Factor]]*TimeInterval/60/60/24)</f>
        <v>0</v>
      </c>
      <c r="M241" s="17">
        <f>INT(ResourceEffects[[#This Row],[Time Factor]]*TimeInterval/60/60)-ResourceEffects[[#This Row],[Days]]*24</f>
        <v>0</v>
      </c>
      <c r="N241" s="17">
        <f>INT(ResourceEffects[[#This Row],[Time Factor]]*TimeInterval/60)-ResourceEffects[[#This Row],[Hours]]*60-ResourceEffects[[#This Row],[Days]]*60*24</f>
        <v>0</v>
      </c>
      <c r="O241" s="17">
        <f>ResourceEffects[[#This Row],[Time Factor]]*TimeInterval-ResourceEffects[[#This Row],[Min]]*60-ResourceEffects[[#This Row],[Hours]]*60*60-ResourceEffects[[#This Row],[Days]]*60*60*24</f>
        <v>0</v>
      </c>
      <c r="P241" s="19">
        <f ca="1">INT(RAND()*999999999)</f>
        <v>591807573</v>
      </c>
      <c r="Q241" s="19">
        <f>_xlfn.XLOOKUP(ResourceEffects[[#This Row],[Protocol Name]],ProtocolNamesCol,ProtocolIds,"")</f>
        <v>14401</v>
      </c>
      <c r="R241" s="19">
        <f>ResourceEffects[[#This Row],[Time Factor]]</f>
        <v>0</v>
      </c>
      <c r="S241" s="19">
        <f>ResourceEffects[[#This Row],[Drone ID]]</f>
        <v>0</v>
      </c>
      <c r="T241" s="19">
        <f>_xlfn.XLOOKUP(ResourceEffects[[#This Row],[Resource Name]],ResourceNames,ResourceIds,"")</f>
        <v>3311</v>
      </c>
      <c r="U241" s="19">
        <f>_xlfn.XLOOKUP(ResourceEffects[[#This Row],[Event Type]],EventTypeNames,EventTypeIds,"")</f>
        <v>2</v>
      </c>
      <c r="V241" s="19">
        <f>IF(ResourceEffects[[#This Row],[Is Local]]="Yes",1,0)</f>
        <v>1</v>
      </c>
      <c r="W241" s="19">
        <f>IF(ResourceEffects[[#This Row],[Is Installed]]="Yes",1,0)</f>
        <v>0</v>
      </c>
      <c r="X241" s="19">
        <f>IF(ResourceEffects[[#This Row],[Status]]="Locked",1,0)</f>
        <v>0</v>
      </c>
      <c r="Y241" s="19">
        <f>IF(ResourceEffects[[#This Row],[event_type]]=1,0,1)</f>
        <v>1</v>
      </c>
      <c r="Z241" s="19">
        <f>IF(ResourceEffects[[#This Row],[Use Abundancies]]="Yes",1,0)</f>
        <v>0</v>
      </c>
      <c r="AA241" s="19">
        <f>ResourceEffects[[#This Row],[∆]]</f>
        <v>1</v>
      </c>
    </row>
    <row r="242" spans="1:27" ht="14.4" customHeight="1" x14ac:dyDescent="0.3">
      <c r="A242" s="23">
        <v>0</v>
      </c>
      <c r="B242" s="18" t="s">
        <v>117</v>
      </c>
      <c r="D242" s="17" t="s">
        <v>395</v>
      </c>
      <c r="E242" s="17">
        <v>1</v>
      </c>
      <c r="F242" s="37" t="s">
        <v>387</v>
      </c>
      <c r="G242" s="18" t="s">
        <v>241</v>
      </c>
      <c r="H242" s="17" t="str">
        <f>"No"</f>
        <v>No</v>
      </c>
      <c r="I242" s="17">
        <f>0</f>
        <v>0</v>
      </c>
      <c r="J242" s="17" t="str">
        <f>"Yes"</f>
        <v>Yes</v>
      </c>
      <c r="K242" s="17" t="str">
        <f>"No"</f>
        <v>No</v>
      </c>
      <c r="L242" s="17">
        <f>INT(ResourceEffects[[#This Row],[Time Factor]]*TimeInterval/60/60/24)</f>
        <v>0</v>
      </c>
      <c r="M242" s="17">
        <f>INT(ResourceEffects[[#This Row],[Time Factor]]*TimeInterval/60/60)-ResourceEffects[[#This Row],[Days]]*24</f>
        <v>0</v>
      </c>
      <c r="N242" s="17">
        <f>INT(ResourceEffects[[#This Row],[Time Factor]]*TimeInterval/60)-ResourceEffects[[#This Row],[Hours]]*60-ResourceEffects[[#This Row],[Days]]*60*24</f>
        <v>0</v>
      </c>
      <c r="O242" s="17">
        <f>ResourceEffects[[#This Row],[Time Factor]]*TimeInterval-ResourceEffects[[#This Row],[Min]]*60-ResourceEffects[[#This Row],[Hours]]*60*60-ResourceEffects[[#This Row],[Days]]*60*60*24</f>
        <v>0</v>
      </c>
      <c r="P242" s="19">
        <f ca="1">INT(RAND()*999999999)</f>
        <v>750282968</v>
      </c>
      <c r="Q242" s="19">
        <f>_xlfn.XLOOKUP(ResourceEffects[[#This Row],[Protocol Name]],ProtocolNamesCol,ProtocolIds,"")</f>
        <v>14401</v>
      </c>
      <c r="R242" s="19">
        <f>ResourceEffects[[#This Row],[Time Factor]]</f>
        <v>0</v>
      </c>
      <c r="S242" s="19">
        <f>ResourceEffects[[#This Row],[Drone ID]]</f>
        <v>0</v>
      </c>
      <c r="T242" s="19">
        <f>_xlfn.XLOOKUP(ResourceEffects[[#This Row],[Resource Name]],ResourceNames,ResourceIds,"")</f>
        <v>3321</v>
      </c>
      <c r="U242" s="19">
        <f>_xlfn.XLOOKUP(ResourceEffects[[#This Row],[Event Type]],EventTypeNames,EventTypeIds,"")</f>
        <v>2</v>
      </c>
      <c r="V242" s="19">
        <f>IF(ResourceEffects[[#This Row],[Is Local]]="Yes",1,0)</f>
        <v>1</v>
      </c>
      <c r="W242" s="19">
        <f>IF(ResourceEffects[[#This Row],[Is Installed]]="Yes",1,0)</f>
        <v>0</v>
      </c>
      <c r="X242" s="19">
        <f>IF(ResourceEffects[[#This Row],[Status]]="Locked",1,0)</f>
        <v>0</v>
      </c>
      <c r="Y242" s="19">
        <f>IF(ResourceEffects[[#This Row],[event_type]]=1,0,1)</f>
        <v>1</v>
      </c>
      <c r="Z242" s="19">
        <f>IF(ResourceEffects[[#This Row],[Use Abundancies]]="Yes",1,0)</f>
        <v>0</v>
      </c>
      <c r="AA242" s="19">
        <f>ResourceEffects[[#This Row],[∆]]</f>
        <v>1</v>
      </c>
    </row>
    <row r="243" spans="1:27" ht="14.4" customHeight="1" x14ac:dyDescent="0.3">
      <c r="A243" s="23">
        <v>0</v>
      </c>
      <c r="B243" s="18" t="s">
        <v>117</v>
      </c>
      <c r="D243" s="17" t="s">
        <v>394</v>
      </c>
      <c r="E243" s="17">
        <v>1</v>
      </c>
      <c r="F243" s="37" t="s">
        <v>387</v>
      </c>
      <c r="G243" s="18" t="s">
        <v>279</v>
      </c>
      <c r="H243" s="17" t="str">
        <f>"No"</f>
        <v>No</v>
      </c>
      <c r="I243" s="17">
        <f>0</f>
        <v>0</v>
      </c>
      <c r="J243" s="17" t="str">
        <f>"Yes"</f>
        <v>Yes</v>
      </c>
      <c r="K243" s="17" t="str">
        <f>"No"</f>
        <v>No</v>
      </c>
      <c r="L243" s="17">
        <f>INT(ResourceEffects[[#This Row],[Time Factor]]*TimeInterval/60/60/24)</f>
        <v>0</v>
      </c>
      <c r="M243" s="17">
        <f>INT(ResourceEffects[[#This Row],[Time Factor]]*TimeInterval/60/60)-ResourceEffects[[#This Row],[Days]]*24</f>
        <v>0</v>
      </c>
      <c r="N243" s="17">
        <f>INT(ResourceEffects[[#This Row],[Time Factor]]*TimeInterval/60)-ResourceEffects[[#This Row],[Hours]]*60-ResourceEffects[[#This Row],[Days]]*60*24</f>
        <v>0</v>
      </c>
      <c r="O243" s="17">
        <f>ResourceEffects[[#This Row],[Time Factor]]*TimeInterval-ResourceEffects[[#This Row],[Min]]*60-ResourceEffects[[#This Row],[Hours]]*60*60-ResourceEffects[[#This Row],[Days]]*60*60*24</f>
        <v>0</v>
      </c>
      <c r="P243" s="19">
        <f ca="1">INT(RAND()*999999999)</f>
        <v>563489824</v>
      </c>
      <c r="Q243" s="19">
        <f>_xlfn.XLOOKUP(ResourceEffects[[#This Row],[Protocol Name]],ProtocolNamesCol,ProtocolIds,"")</f>
        <v>14401</v>
      </c>
      <c r="R243" s="19">
        <f>ResourceEffects[[#This Row],[Time Factor]]</f>
        <v>0</v>
      </c>
      <c r="S243" s="19">
        <f>ResourceEffects[[#This Row],[Drone ID]]</f>
        <v>0</v>
      </c>
      <c r="T243" s="19">
        <f>_xlfn.XLOOKUP(ResourceEffects[[#This Row],[Resource Name]],ResourceNames,ResourceIds,"")</f>
        <v>4401</v>
      </c>
      <c r="U243" s="19">
        <f>_xlfn.XLOOKUP(ResourceEffects[[#This Row],[Event Type]],EventTypeNames,EventTypeIds,"")</f>
        <v>1</v>
      </c>
      <c r="V243" s="19">
        <f>IF(ResourceEffects[[#This Row],[Is Local]]="Yes",1,0)</f>
        <v>1</v>
      </c>
      <c r="W243" s="19">
        <f>IF(ResourceEffects[[#This Row],[Is Installed]]="Yes",1,0)</f>
        <v>0</v>
      </c>
      <c r="X243" s="19">
        <f>IF(ResourceEffects[[#This Row],[Status]]="Locked",1,0)</f>
        <v>0</v>
      </c>
      <c r="Y243" s="19">
        <f>IF(ResourceEffects[[#This Row],[event_type]]=1,0,1)</f>
        <v>0</v>
      </c>
      <c r="Z243" s="19">
        <f>IF(ResourceEffects[[#This Row],[Use Abundancies]]="Yes",1,0)</f>
        <v>0</v>
      </c>
      <c r="AA243" s="19">
        <f>ResourceEffects[[#This Row],[∆]]</f>
        <v>1</v>
      </c>
    </row>
    <row r="244" spans="1:27" ht="14.4" customHeight="1" x14ac:dyDescent="0.3">
      <c r="A244" s="23">
        <v>0</v>
      </c>
      <c r="B244" s="18" t="s">
        <v>119</v>
      </c>
      <c r="D244" s="17" t="s">
        <v>395</v>
      </c>
      <c r="E244" s="17">
        <v>1</v>
      </c>
      <c r="F244" s="37" t="s">
        <v>387</v>
      </c>
      <c r="G244" s="18" t="s">
        <v>239</v>
      </c>
      <c r="H244" s="17" t="str">
        <f>"No"</f>
        <v>No</v>
      </c>
      <c r="I244" s="17">
        <f>0</f>
        <v>0</v>
      </c>
      <c r="J244" s="17" t="str">
        <f>"Yes"</f>
        <v>Yes</v>
      </c>
      <c r="K244" s="17" t="str">
        <f>"No"</f>
        <v>No</v>
      </c>
      <c r="L244" s="17">
        <f>INT(ResourceEffects[[#This Row],[Time Factor]]*TimeInterval/60/60/24)</f>
        <v>0</v>
      </c>
      <c r="M244" s="17">
        <f>INT(ResourceEffects[[#This Row],[Time Factor]]*TimeInterval/60/60)-ResourceEffects[[#This Row],[Days]]*24</f>
        <v>0</v>
      </c>
      <c r="N244" s="17">
        <f>INT(ResourceEffects[[#This Row],[Time Factor]]*TimeInterval/60)-ResourceEffects[[#This Row],[Hours]]*60-ResourceEffects[[#This Row],[Days]]*60*24</f>
        <v>0</v>
      </c>
      <c r="O244" s="17">
        <f>ResourceEffects[[#This Row],[Time Factor]]*TimeInterval-ResourceEffects[[#This Row],[Min]]*60-ResourceEffects[[#This Row],[Hours]]*60*60-ResourceEffects[[#This Row],[Days]]*60*60*24</f>
        <v>0</v>
      </c>
      <c r="P244" s="19">
        <f ca="1">INT(RAND()*999999999)</f>
        <v>377663698</v>
      </c>
      <c r="Q244" s="19">
        <f>_xlfn.XLOOKUP(ResourceEffects[[#This Row],[Protocol Name]],ProtocolNamesCol,ProtocolIds,"")</f>
        <v>14411</v>
      </c>
      <c r="R244" s="19">
        <f>ResourceEffects[[#This Row],[Time Factor]]</f>
        <v>0</v>
      </c>
      <c r="S244" s="19">
        <f>ResourceEffects[[#This Row],[Drone ID]]</f>
        <v>0</v>
      </c>
      <c r="T244" s="19">
        <f>_xlfn.XLOOKUP(ResourceEffects[[#This Row],[Resource Name]],ResourceNames,ResourceIds,"")</f>
        <v>3311</v>
      </c>
      <c r="U244" s="19">
        <f>_xlfn.XLOOKUP(ResourceEffects[[#This Row],[Event Type]],EventTypeNames,EventTypeIds,"")</f>
        <v>2</v>
      </c>
      <c r="V244" s="19">
        <f>IF(ResourceEffects[[#This Row],[Is Local]]="Yes",1,0)</f>
        <v>1</v>
      </c>
      <c r="W244" s="19">
        <f>IF(ResourceEffects[[#This Row],[Is Installed]]="Yes",1,0)</f>
        <v>0</v>
      </c>
      <c r="X244" s="19">
        <f>IF(ResourceEffects[[#This Row],[Status]]="Locked",1,0)</f>
        <v>0</v>
      </c>
      <c r="Y244" s="19">
        <f>IF(ResourceEffects[[#This Row],[event_type]]=1,0,1)</f>
        <v>1</v>
      </c>
      <c r="Z244" s="19">
        <f>IF(ResourceEffects[[#This Row],[Use Abundancies]]="Yes",1,0)</f>
        <v>0</v>
      </c>
      <c r="AA244" s="19">
        <f>ResourceEffects[[#This Row],[∆]]</f>
        <v>1</v>
      </c>
    </row>
    <row r="245" spans="1:27" ht="14.4" customHeight="1" x14ac:dyDescent="0.3">
      <c r="A245" s="23">
        <v>0</v>
      </c>
      <c r="B245" s="18" t="s">
        <v>119</v>
      </c>
      <c r="D245" s="17" t="s">
        <v>395</v>
      </c>
      <c r="E245" s="17">
        <v>1</v>
      </c>
      <c r="F245" s="37" t="s">
        <v>387</v>
      </c>
      <c r="G245" s="18" t="s">
        <v>241</v>
      </c>
      <c r="H245" s="17" t="str">
        <f>"No"</f>
        <v>No</v>
      </c>
      <c r="I245" s="17">
        <f>0</f>
        <v>0</v>
      </c>
      <c r="J245" s="17" t="str">
        <f>"Yes"</f>
        <v>Yes</v>
      </c>
      <c r="K245" s="17" t="str">
        <f>"No"</f>
        <v>No</v>
      </c>
      <c r="L245" s="17">
        <f>INT(ResourceEffects[[#This Row],[Time Factor]]*TimeInterval/60/60/24)</f>
        <v>0</v>
      </c>
      <c r="M245" s="17">
        <f>INT(ResourceEffects[[#This Row],[Time Factor]]*TimeInterval/60/60)-ResourceEffects[[#This Row],[Days]]*24</f>
        <v>0</v>
      </c>
      <c r="N245" s="17">
        <f>INT(ResourceEffects[[#This Row],[Time Factor]]*TimeInterval/60)-ResourceEffects[[#This Row],[Hours]]*60-ResourceEffects[[#This Row],[Days]]*60*24</f>
        <v>0</v>
      </c>
      <c r="O245" s="17">
        <f>ResourceEffects[[#This Row],[Time Factor]]*TimeInterval-ResourceEffects[[#This Row],[Min]]*60-ResourceEffects[[#This Row],[Hours]]*60*60-ResourceEffects[[#This Row],[Days]]*60*60*24</f>
        <v>0</v>
      </c>
      <c r="P245" s="19">
        <f ca="1">INT(RAND()*999999999)</f>
        <v>825590684</v>
      </c>
      <c r="Q245" s="19">
        <f>_xlfn.XLOOKUP(ResourceEffects[[#This Row],[Protocol Name]],ProtocolNamesCol,ProtocolIds,"")</f>
        <v>14411</v>
      </c>
      <c r="R245" s="19">
        <f>ResourceEffects[[#This Row],[Time Factor]]</f>
        <v>0</v>
      </c>
      <c r="S245" s="19">
        <f>ResourceEffects[[#This Row],[Drone ID]]</f>
        <v>0</v>
      </c>
      <c r="T245" s="19">
        <f>_xlfn.XLOOKUP(ResourceEffects[[#This Row],[Resource Name]],ResourceNames,ResourceIds,"")</f>
        <v>3321</v>
      </c>
      <c r="U245" s="19">
        <f>_xlfn.XLOOKUP(ResourceEffects[[#This Row],[Event Type]],EventTypeNames,EventTypeIds,"")</f>
        <v>2</v>
      </c>
      <c r="V245" s="19">
        <f>IF(ResourceEffects[[#This Row],[Is Local]]="Yes",1,0)</f>
        <v>1</v>
      </c>
      <c r="W245" s="19">
        <f>IF(ResourceEffects[[#This Row],[Is Installed]]="Yes",1,0)</f>
        <v>0</v>
      </c>
      <c r="X245" s="19">
        <f>IF(ResourceEffects[[#This Row],[Status]]="Locked",1,0)</f>
        <v>0</v>
      </c>
      <c r="Y245" s="19">
        <f>IF(ResourceEffects[[#This Row],[event_type]]=1,0,1)</f>
        <v>1</v>
      </c>
      <c r="Z245" s="19">
        <f>IF(ResourceEffects[[#This Row],[Use Abundancies]]="Yes",1,0)</f>
        <v>0</v>
      </c>
      <c r="AA245" s="19">
        <f>ResourceEffects[[#This Row],[∆]]</f>
        <v>1</v>
      </c>
    </row>
    <row r="246" spans="1:27" ht="14.4" customHeight="1" x14ac:dyDescent="0.3">
      <c r="A246" s="23">
        <v>0</v>
      </c>
      <c r="B246" s="18" t="s">
        <v>119</v>
      </c>
      <c r="D246" s="17" t="s">
        <v>395</v>
      </c>
      <c r="E246" s="17">
        <v>1</v>
      </c>
      <c r="F246" s="37" t="s">
        <v>387</v>
      </c>
      <c r="G246" s="18" t="s">
        <v>243</v>
      </c>
      <c r="H246" s="17" t="str">
        <f>"No"</f>
        <v>No</v>
      </c>
      <c r="I246" s="17">
        <f>0</f>
        <v>0</v>
      </c>
      <c r="J246" s="17" t="str">
        <f>"Yes"</f>
        <v>Yes</v>
      </c>
      <c r="K246" s="17" t="str">
        <f>"No"</f>
        <v>No</v>
      </c>
      <c r="L246" s="17">
        <f>INT(ResourceEffects[[#This Row],[Time Factor]]*TimeInterval/60/60/24)</f>
        <v>0</v>
      </c>
      <c r="M246" s="17">
        <f>INT(ResourceEffects[[#This Row],[Time Factor]]*TimeInterval/60/60)-ResourceEffects[[#This Row],[Days]]*24</f>
        <v>0</v>
      </c>
      <c r="N246" s="17">
        <f>INT(ResourceEffects[[#This Row],[Time Factor]]*TimeInterval/60)-ResourceEffects[[#This Row],[Hours]]*60-ResourceEffects[[#This Row],[Days]]*60*24</f>
        <v>0</v>
      </c>
      <c r="O246" s="17">
        <f>ResourceEffects[[#This Row],[Time Factor]]*TimeInterval-ResourceEffects[[#This Row],[Min]]*60-ResourceEffects[[#This Row],[Hours]]*60*60-ResourceEffects[[#This Row],[Days]]*60*60*24</f>
        <v>0</v>
      </c>
      <c r="P246" s="19">
        <f ca="1">INT(RAND()*999999999)</f>
        <v>92806222</v>
      </c>
      <c r="Q246" s="19">
        <f>_xlfn.XLOOKUP(ResourceEffects[[#This Row],[Protocol Name]],ProtocolNamesCol,ProtocolIds,"")</f>
        <v>14411</v>
      </c>
      <c r="R246" s="19">
        <f>ResourceEffects[[#This Row],[Time Factor]]</f>
        <v>0</v>
      </c>
      <c r="S246" s="19">
        <f>ResourceEffects[[#This Row],[Drone ID]]</f>
        <v>0</v>
      </c>
      <c r="T246" s="19">
        <f>_xlfn.XLOOKUP(ResourceEffects[[#This Row],[Resource Name]],ResourceNames,ResourceIds,"")</f>
        <v>3331</v>
      </c>
      <c r="U246" s="19">
        <f>_xlfn.XLOOKUP(ResourceEffects[[#This Row],[Event Type]],EventTypeNames,EventTypeIds,"")</f>
        <v>2</v>
      </c>
      <c r="V246" s="19">
        <f>IF(ResourceEffects[[#This Row],[Is Local]]="Yes",1,0)</f>
        <v>1</v>
      </c>
      <c r="W246" s="19">
        <f>IF(ResourceEffects[[#This Row],[Is Installed]]="Yes",1,0)</f>
        <v>0</v>
      </c>
      <c r="X246" s="19">
        <f>IF(ResourceEffects[[#This Row],[Status]]="Locked",1,0)</f>
        <v>0</v>
      </c>
      <c r="Y246" s="19">
        <f>IF(ResourceEffects[[#This Row],[event_type]]=1,0,1)</f>
        <v>1</v>
      </c>
      <c r="Z246" s="19">
        <f>IF(ResourceEffects[[#This Row],[Use Abundancies]]="Yes",1,0)</f>
        <v>0</v>
      </c>
      <c r="AA246" s="19">
        <f>ResourceEffects[[#This Row],[∆]]</f>
        <v>1</v>
      </c>
    </row>
    <row r="247" spans="1:27" ht="14.4" customHeight="1" x14ac:dyDescent="0.3">
      <c r="A247" s="23">
        <v>0</v>
      </c>
      <c r="B247" s="18" t="s">
        <v>119</v>
      </c>
      <c r="D247" s="17" t="s">
        <v>394</v>
      </c>
      <c r="E247" s="17">
        <v>1</v>
      </c>
      <c r="F247" s="37" t="s">
        <v>387</v>
      </c>
      <c r="G247" s="18" t="s">
        <v>281</v>
      </c>
      <c r="H247" s="17" t="str">
        <f>"No"</f>
        <v>No</v>
      </c>
      <c r="I247" s="17">
        <f>0</f>
        <v>0</v>
      </c>
      <c r="J247" s="17" t="str">
        <f>"Yes"</f>
        <v>Yes</v>
      </c>
      <c r="K247" s="17" t="str">
        <f>"No"</f>
        <v>No</v>
      </c>
      <c r="L247" s="17">
        <f>INT(ResourceEffects[[#This Row],[Time Factor]]*TimeInterval/60/60/24)</f>
        <v>0</v>
      </c>
      <c r="M247" s="17">
        <f>INT(ResourceEffects[[#This Row],[Time Factor]]*TimeInterval/60/60)-ResourceEffects[[#This Row],[Days]]*24</f>
        <v>0</v>
      </c>
      <c r="N247" s="17">
        <f>INT(ResourceEffects[[#This Row],[Time Factor]]*TimeInterval/60)-ResourceEffects[[#This Row],[Hours]]*60-ResourceEffects[[#This Row],[Days]]*60*24</f>
        <v>0</v>
      </c>
      <c r="O247" s="17">
        <f>ResourceEffects[[#This Row],[Time Factor]]*TimeInterval-ResourceEffects[[#This Row],[Min]]*60-ResourceEffects[[#This Row],[Hours]]*60*60-ResourceEffects[[#This Row],[Days]]*60*60*24</f>
        <v>0</v>
      </c>
      <c r="P247" s="19">
        <f ca="1">INT(RAND()*999999999)</f>
        <v>148214418</v>
      </c>
      <c r="Q247" s="19">
        <f>_xlfn.XLOOKUP(ResourceEffects[[#This Row],[Protocol Name]],ProtocolNamesCol,ProtocolIds,"")</f>
        <v>14411</v>
      </c>
      <c r="R247" s="19">
        <f>ResourceEffects[[#This Row],[Time Factor]]</f>
        <v>0</v>
      </c>
      <c r="S247" s="19">
        <f>ResourceEffects[[#This Row],[Drone ID]]</f>
        <v>0</v>
      </c>
      <c r="T247" s="19">
        <f>_xlfn.XLOOKUP(ResourceEffects[[#This Row],[Resource Name]],ResourceNames,ResourceIds,"")</f>
        <v>4411</v>
      </c>
      <c r="U247" s="19">
        <f>_xlfn.XLOOKUP(ResourceEffects[[#This Row],[Event Type]],EventTypeNames,EventTypeIds,"")</f>
        <v>1</v>
      </c>
      <c r="V247" s="19">
        <f>IF(ResourceEffects[[#This Row],[Is Local]]="Yes",1,0)</f>
        <v>1</v>
      </c>
      <c r="W247" s="19">
        <f>IF(ResourceEffects[[#This Row],[Is Installed]]="Yes",1,0)</f>
        <v>0</v>
      </c>
      <c r="X247" s="19">
        <f>IF(ResourceEffects[[#This Row],[Status]]="Locked",1,0)</f>
        <v>0</v>
      </c>
      <c r="Y247" s="19">
        <f>IF(ResourceEffects[[#This Row],[event_type]]=1,0,1)</f>
        <v>0</v>
      </c>
      <c r="Z247" s="19">
        <f>IF(ResourceEffects[[#This Row],[Use Abundancies]]="Yes",1,0)</f>
        <v>0</v>
      </c>
      <c r="AA247" s="19">
        <f>ResourceEffects[[#This Row],[∆]]</f>
        <v>1</v>
      </c>
    </row>
    <row r="248" spans="1:27" ht="14.4" customHeight="1" x14ac:dyDescent="0.3">
      <c r="A248" s="23">
        <v>0</v>
      </c>
      <c r="B248" s="18" t="s">
        <v>121</v>
      </c>
      <c r="D248" s="17" t="s">
        <v>395</v>
      </c>
      <c r="E248" s="17">
        <v>1</v>
      </c>
      <c r="F248" s="37" t="s">
        <v>387</v>
      </c>
      <c r="G248" s="18" t="s">
        <v>215</v>
      </c>
      <c r="H248" s="17" t="str">
        <f>"No"</f>
        <v>No</v>
      </c>
      <c r="I248" s="17">
        <f>0</f>
        <v>0</v>
      </c>
      <c r="J248" s="17" t="str">
        <f>"Yes"</f>
        <v>Yes</v>
      </c>
      <c r="K248" s="17" t="str">
        <f>"No"</f>
        <v>No</v>
      </c>
      <c r="L248" s="17">
        <f>INT(ResourceEffects[[#This Row],[Time Factor]]*TimeInterval/60/60/24)</f>
        <v>0</v>
      </c>
      <c r="M248" s="17">
        <f>INT(ResourceEffects[[#This Row],[Time Factor]]*TimeInterval/60/60)-ResourceEffects[[#This Row],[Days]]*24</f>
        <v>0</v>
      </c>
      <c r="N248" s="17">
        <f>INT(ResourceEffects[[#This Row],[Time Factor]]*TimeInterval/60)-ResourceEffects[[#This Row],[Hours]]*60-ResourceEffects[[#This Row],[Days]]*60*24</f>
        <v>0</v>
      </c>
      <c r="O248" s="17">
        <f>ResourceEffects[[#This Row],[Time Factor]]*TimeInterval-ResourceEffects[[#This Row],[Min]]*60-ResourceEffects[[#This Row],[Hours]]*60*60-ResourceEffects[[#This Row],[Days]]*60*60*24</f>
        <v>0</v>
      </c>
      <c r="P248" s="19">
        <f ca="1">INT(RAND()*999999999)</f>
        <v>761239916</v>
      </c>
      <c r="Q248" s="19">
        <f>_xlfn.XLOOKUP(ResourceEffects[[#This Row],[Protocol Name]],ProtocolNamesCol,ProtocolIds,"")</f>
        <v>14421</v>
      </c>
      <c r="R248" s="19">
        <f>ResourceEffects[[#This Row],[Time Factor]]</f>
        <v>0</v>
      </c>
      <c r="S248" s="19">
        <f>ResourceEffects[[#This Row],[Drone ID]]</f>
        <v>0</v>
      </c>
      <c r="T248" s="19">
        <f>_xlfn.XLOOKUP(ResourceEffects[[#This Row],[Resource Name]],ResourceNames,ResourceIds,"")</f>
        <v>3001</v>
      </c>
      <c r="U248" s="19">
        <f>_xlfn.XLOOKUP(ResourceEffects[[#This Row],[Event Type]],EventTypeNames,EventTypeIds,"")</f>
        <v>2</v>
      </c>
      <c r="V248" s="19">
        <f>IF(ResourceEffects[[#This Row],[Is Local]]="Yes",1,0)</f>
        <v>1</v>
      </c>
      <c r="W248" s="19">
        <f>IF(ResourceEffects[[#This Row],[Is Installed]]="Yes",1,0)</f>
        <v>0</v>
      </c>
      <c r="X248" s="19">
        <f>IF(ResourceEffects[[#This Row],[Status]]="Locked",1,0)</f>
        <v>0</v>
      </c>
      <c r="Y248" s="19">
        <f>IF(ResourceEffects[[#This Row],[event_type]]=1,0,1)</f>
        <v>1</v>
      </c>
      <c r="Z248" s="19">
        <f>IF(ResourceEffects[[#This Row],[Use Abundancies]]="Yes",1,0)</f>
        <v>0</v>
      </c>
      <c r="AA248" s="19">
        <f>ResourceEffects[[#This Row],[∆]]</f>
        <v>1</v>
      </c>
    </row>
    <row r="249" spans="1:27" ht="14.4" customHeight="1" x14ac:dyDescent="0.3">
      <c r="A249" s="23">
        <v>0</v>
      </c>
      <c r="B249" s="18" t="s">
        <v>121</v>
      </c>
      <c r="D249" s="17" t="s">
        <v>395</v>
      </c>
      <c r="E249" s="17">
        <v>1</v>
      </c>
      <c r="F249" s="37" t="s">
        <v>387</v>
      </c>
      <c r="G249" s="18" t="s">
        <v>231</v>
      </c>
      <c r="H249" s="17" t="str">
        <f>"No"</f>
        <v>No</v>
      </c>
      <c r="I249" s="17">
        <f>0</f>
        <v>0</v>
      </c>
      <c r="J249" s="17" t="str">
        <f>"Yes"</f>
        <v>Yes</v>
      </c>
      <c r="K249" s="17" t="str">
        <f>"No"</f>
        <v>No</v>
      </c>
      <c r="L249" s="17">
        <f>INT(ResourceEffects[[#This Row],[Time Factor]]*TimeInterval/60/60/24)</f>
        <v>0</v>
      </c>
      <c r="M249" s="17">
        <f>INT(ResourceEffects[[#This Row],[Time Factor]]*TimeInterval/60/60)-ResourceEffects[[#This Row],[Days]]*24</f>
        <v>0</v>
      </c>
      <c r="N249" s="17">
        <f>INT(ResourceEffects[[#This Row],[Time Factor]]*TimeInterval/60)-ResourceEffects[[#This Row],[Hours]]*60-ResourceEffects[[#This Row],[Days]]*60*24</f>
        <v>0</v>
      </c>
      <c r="O249" s="17">
        <f>ResourceEffects[[#This Row],[Time Factor]]*TimeInterval-ResourceEffects[[#This Row],[Min]]*60-ResourceEffects[[#This Row],[Hours]]*60*60-ResourceEffects[[#This Row],[Days]]*60*60*24</f>
        <v>0</v>
      </c>
      <c r="P249" s="19">
        <f ca="1">INT(RAND()*999999999)</f>
        <v>755014311</v>
      </c>
      <c r="Q249" s="19">
        <f>_xlfn.XLOOKUP(ResourceEffects[[#This Row],[Protocol Name]],ProtocolNamesCol,ProtocolIds,"")</f>
        <v>14421</v>
      </c>
      <c r="R249" s="19">
        <f>ResourceEffects[[#This Row],[Time Factor]]</f>
        <v>0</v>
      </c>
      <c r="S249" s="19">
        <f>ResourceEffects[[#This Row],[Drone ID]]</f>
        <v>0</v>
      </c>
      <c r="T249" s="19">
        <f>_xlfn.XLOOKUP(ResourceEffects[[#This Row],[Resource Name]],ResourceNames,ResourceIds,"")</f>
        <v>3201</v>
      </c>
      <c r="U249" s="19">
        <f>_xlfn.XLOOKUP(ResourceEffects[[#This Row],[Event Type]],EventTypeNames,EventTypeIds,"")</f>
        <v>2</v>
      </c>
      <c r="V249" s="19">
        <f>IF(ResourceEffects[[#This Row],[Is Local]]="Yes",1,0)</f>
        <v>1</v>
      </c>
      <c r="W249" s="19">
        <f>IF(ResourceEffects[[#This Row],[Is Installed]]="Yes",1,0)</f>
        <v>0</v>
      </c>
      <c r="X249" s="19">
        <f>IF(ResourceEffects[[#This Row],[Status]]="Locked",1,0)</f>
        <v>0</v>
      </c>
      <c r="Y249" s="19">
        <f>IF(ResourceEffects[[#This Row],[event_type]]=1,0,1)</f>
        <v>1</v>
      </c>
      <c r="Z249" s="19">
        <f>IF(ResourceEffects[[#This Row],[Use Abundancies]]="Yes",1,0)</f>
        <v>0</v>
      </c>
      <c r="AA249" s="19">
        <f>ResourceEffects[[#This Row],[∆]]</f>
        <v>1</v>
      </c>
    </row>
    <row r="250" spans="1:27" ht="14.4" customHeight="1" x14ac:dyDescent="0.3">
      <c r="A250" s="23">
        <v>0</v>
      </c>
      <c r="B250" s="18" t="s">
        <v>121</v>
      </c>
      <c r="D250" s="17" t="s">
        <v>395</v>
      </c>
      <c r="E250" s="17">
        <v>1</v>
      </c>
      <c r="F250" s="37" t="s">
        <v>387</v>
      </c>
      <c r="G250" s="18" t="s">
        <v>235</v>
      </c>
      <c r="H250" s="17" t="str">
        <f>"No"</f>
        <v>No</v>
      </c>
      <c r="I250" s="17">
        <f>0</f>
        <v>0</v>
      </c>
      <c r="J250" s="17" t="str">
        <f>"Yes"</f>
        <v>Yes</v>
      </c>
      <c r="K250" s="17" t="str">
        <f>"No"</f>
        <v>No</v>
      </c>
      <c r="L250" s="17">
        <f>INT(ResourceEffects[[#This Row],[Time Factor]]*TimeInterval/60/60/24)</f>
        <v>0</v>
      </c>
      <c r="M250" s="17">
        <f>INT(ResourceEffects[[#This Row],[Time Factor]]*TimeInterval/60/60)-ResourceEffects[[#This Row],[Days]]*24</f>
        <v>0</v>
      </c>
      <c r="N250" s="17">
        <f>INT(ResourceEffects[[#This Row],[Time Factor]]*TimeInterval/60)-ResourceEffects[[#This Row],[Hours]]*60-ResourceEffects[[#This Row],[Days]]*60*24</f>
        <v>0</v>
      </c>
      <c r="O250" s="17">
        <f>ResourceEffects[[#This Row],[Time Factor]]*TimeInterval-ResourceEffects[[#This Row],[Min]]*60-ResourceEffects[[#This Row],[Hours]]*60*60-ResourceEffects[[#This Row],[Days]]*60*60*24</f>
        <v>0</v>
      </c>
      <c r="P250" s="19">
        <f ca="1">INT(RAND()*999999999)</f>
        <v>69458606</v>
      </c>
      <c r="Q250" s="19">
        <f>_xlfn.XLOOKUP(ResourceEffects[[#This Row],[Protocol Name]],ProtocolNamesCol,ProtocolIds,"")</f>
        <v>14421</v>
      </c>
      <c r="R250" s="19">
        <f>ResourceEffects[[#This Row],[Time Factor]]</f>
        <v>0</v>
      </c>
      <c r="S250" s="19">
        <f>ResourceEffects[[#This Row],[Drone ID]]</f>
        <v>0</v>
      </c>
      <c r="T250" s="19">
        <f>_xlfn.XLOOKUP(ResourceEffects[[#This Row],[Resource Name]],ResourceNames,ResourceIds,"")</f>
        <v>3221</v>
      </c>
      <c r="U250" s="19">
        <f>_xlfn.XLOOKUP(ResourceEffects[[#This Row],[Event Type]],EventTypeNames,EventTypeIds,"")</f>
        <v>2</v>
      </c>
      <c r="V250" s="19">
        <f>IF(ResourceEffects[[#This Row],[Is Local]]="Yes",1,0)</f>
        <v>1</v>
      </c>
      <c r="W250" s="19">
        <f>IF(ResourceEffects[[#This Row],[Is Installed]]="Yes",1,0)</f>
        <v>0</v>
      </c>
      <c r="X250" s="19">
        <f>IF(ResourceEffects[[#This Row],[Status]]="Locked",1,0)</f>
        <v>0</v>
      </c>
      <c r="Y250" s="19">
        <f>IF(ResourceEffects[[#This Row],[event_type]]=1,0,1)</f>
        <v>1</v>
      </c>
      <c r="Z250" s="19">
        <f>IF(ResourceEffects[[#This Row],[Use Abundancies]]="Yes",1,0)</f>
        <v>0</v>
      </c>
      <c r="AA250" s="19">
        <f>ResourceEffects[[#This Row],[∆]]</f>
        <v>1</v>
      </c>
    </row>
    <row r="251" spans="1:27" ht="14.4" customHeight="1" x14ac:dyDescent="0.3">
      <c r="A251" s="23">
        <v>0</v>
      </c>
      <c r="B251" s="18" t="s">
        <v>121</v>
      </c>
      <c r="D251" s="17" t="s">
        <v>394</v>
      </c>
      <c r="E251" s="17">
        <v>1</v>
      </c>
      <c r="F251" s="37" t="s">
        <v>387</v>
      </c>
      <c r="G251" s="18" t="s">
        <v>283</v>
      </c>
      <c r="H251" s="17" t="str">
        <f>"No"</f>
        <v>No</v>
      </c>
      <c r="I251" s="17">
        <f>0</f>
        <v>0</v>
      </c>
      <c r="J251" s="17" t="str">
        <f>"Yes"</f>
        <v>Yes</v>
      </c>
      <c r="K251" s="17" t="str">
        <f>"No"</f>
        <v>No</v>
      </c>
      <c r="L251" s="17">
        <f>INT(ResourceEffects[[#This Row],[Time Factor]]*TimeInterval/60/60/24)</f>
        <v>0</v>
      </c>
      <c r="M251" s="17">
        <f>INT(ResourceEffects[[#This Row],[Time Factor]]*TimeInterval/60/60)-ResourceEffects[[#This Row],[Days]]*24</f>
        <v>0</v>
      </c>
      <c r="N251" s="17">
        <f>INT(ResourceEffects[[#This Row],[Time Factor]]*TimeInterval/60)-ResourceEffects[[#This Row],[Hours]]*60-ResourceEffects[[#This Row],[Days]]*60*24</f>
        <v>0</v>
      </c>
      <c r="O251" s="17">
        <f>ResourceEffects[[#This Row],[Time Factor]]*TimeInterval-ResourceEffects[[#This Row],[Min]]*60-ResourceEffects[[#This Row],[Hours]]*60*60-ResourceEffects[[#This Row],[Days]]*60*60*24</f>
        <v>0</v>
      </c>
      <c r="P251" s="19">
        <f ca="1">INT(RAND()*999999999)</f>
        <v>220016807</v>
      </c>
      <c r="Q251" s="19">
        <f>_xlfn.XLOOKUP(ResourceEffects[[#This Row],[Protocol Name]],ProtocolNamesCol,ProtocolIds,"")</f>
        <v>14421</v>
      </c>
      <c r="R251" s="19">
        <f>ResourceEffects[[#This Row],[Time Factor]]</f>
        <v>0</v>
      </c>
      <c r="S251" s="19">
        <f>ResourceEffects[[#This Row],[Drone ID]]</f>
        <v>0</v>
      </c>
      <c r="T251" s="19">
        <f>_xlfn.XLOOKUP(ResourceEffects[[#This Row],[Resource Name]],ResourceNames,ResourceIds,"")</f>
        <v>4421</v>
      </c>
      <c r="U251" s="19">
        <f>_xlfn.XLOOKUP(ResourceEffects[[#This Row],[Event Type]],EventTypeNames,EventTypeIds,"")</f>
        <v>1</v>
      </c>
      <c r="V251" s="19">
        <f>IF(ResourceEffects[[#This Row],[Is Local]]="Yes",1,0)</f>
        <v>1</v>
      </c>
      <c r="W251" s="19">
        <f>IF(ResourceEffects[[#This Row],[Is Installed]]="Yes",1,0)</f>
        <v>0</v>
      </c>
      <c r="X251" s="19">
        <f>IF(ResourceEffects[[#This Row],[Status]]="Locked",1,0)</f>
        <v>0</v>
      </c>
      <c r="Y251" s="19">
        <f>IF(ResourceEffects[[#This Row],[event_type]]=1,0,1)</f>
        <v>0</v>
      </c>
      <c r="Z251" s="19">
        <f>IF(ResourceEffects[[#This Row],[Use Abundancies]]="Yes",1,0)</f>
        <v>0</v>
      </c>
      <c r="AA251" s="19">
        <f>ResourceEffects[[#This Row],[∆]]</f>
        <v>1</v>
      </c>
    </row>
    <row r="252" spans="1:27" ht="14.4" customHeight="1" x14ac:dyDescent="0.3">
      <c r="A252" s="23">
        <v>0</v>
      </c>
      <c r="B252" s="18" t="s">
        <v>123</v>
      </c>
      <c r="D252" s="17" t="s">
        <v>395</v>
      </c>
      <c r="E252" s="17">
        <v>1</v>
      </c>
      <c r="F252" s="37" t="s">
        <v>387</v>
      </c>
      <c r="G252" s="18" t="s">
        <v>237</v>
      </c>
      <c r="H252" s="17" t="str">
        <f>"No"</f>
        <v>No</v>
      </c>
      <c r="I252" s="17">
        <f>0</f>
        <v>0</v>
      </c>
      <c r="J252" s="17" t="str">
        <f>"Yes"</f>
        <v>Yes</v>
      </c>
      <c r="K252" s="17" t="str">
        <f>"No"</f>
        <v>No</v>
      </c>
      <c r="L252" s="17">
        <f>INT(ResourceEffects[[#This Row],[Time Factor]]*TimeInterval/60/60/24)</f>
        <v>0</v>
      </c>
      <c r="M252" s="17">
        <f>INT(ResourceEffects[[#This Row],[Time Factor]]*TimeInterval/60/60)-ResourceEffects[[#This Row],[Days]]*24</f>
        <v>0</v>
      </c>
      <c r="N252" s="17">
        <f>INT(ResourceEffects[[#This Row],[Time Factor]]*TimeInterval/60)-ResourceEffects[[#This Row],[Hours]]*60-ResourceEffects[[#This Row],[Days]]*60*24</f>
        <v>0</v>
      </c>
      <c r="O252" s="17">
        <f>ResourceEffects[[#This Row],[Time Factor]]*TimeInterval-ResourceEffects[[#This Row],[Min]]*60-ResourceEffects[[#This Row],[Hours]]*60*60-ResourceEffects[[#This Row],[Days]]*60*60*24</f>
        <v>0</v>
      </c>
      <c r="P252" s="19">
        <f ca="1">INT(RAND()*999999999)</f>
        <v>125306512</v>
      </c>
      <c r="Q252" s="19">
        <f>_xlfn.XLOOKUP(ResourceEffects[[#This Row],[Protocol Name]],ProtocolNamesCol,ProtocolIds,"")</f>
        <v>14431</v>
      </c>
      <c r="R252" s="19">
        <f>ResourceEffects[[#This Row],[Time Factor]]</f>
        <v>0</v>
      </c>
      <c r="S252" s="19">
        <f>ResourceEffects[[#This Row],[Drone ID]]</f>
        <v>0</v>
      </c>
      <c r="T252" s="19">
        <f>_xlfn.XLOOKUP(ResourceEffects[[#This Row],[Resource Name]],ResourceNames,ResourceIds,"")</f>
        <v>3301</v>
      </c>
      <c r="U252" s="19">
        <f>_xlfn.XLOOKUP(ResourceEffects[[#This Row],[Event Type]],EventTypeNames,EventTypeIds,"")</f>
        <v>2</v>
      </c>
      <c r="V252" s="19">
        <f>IF(ResourceEffects[[#This Row],[Is Local]]="Yes",1,0)</f>
        <v>1</v>
      </c>
      <c r="W252" s="19">
        <f>IF(ResourceEffects[[#This Row],[Is Installed]]="Yes",1,0)</f>
        <v>0</v>
      </c>
      <c r="X252" s="19">
        <f>IF(ResourceEffects[[#This Row],[Status]]="Locked",1,0)</f>
        <v>0</v>
      </c>
      <c r="Y252" s="19">
        <f>IF(ResourceEffects[[#This Row],[event_type]]=1,0,1)</f>
        <v>1</v>
      </c>
      <c r="Z252" s="19">
        <f>IF(ResourceEffects[[#This Row],[Use Abundancies]]="Yes",1,0)</f>
        <v>0</v>
      </c>
      <c r="AA252" s="19">
        <f>ResourceEffects[[#This Row],[∆]]</f>
        <v>1</v>
      </c>
    </row>
    <row r="253" spans="1:27" ht="14.4" customHeight="1" x14ac:dyDescent="0.3">
      <c r="A253" s="23">
        <v>0</v>
      </c>
      <c r="B253" s="18" t="s">
        <v>123</v>
      </c>
      <c r="D253" s="17" t="s">
        <v>395</v>
      </c>
      <c r="E253" s="17">
        <v>1</v>
      </c>
      <c r="F253" s="37" t="s">
        <v>387</v>
      </c>
      <c r="G253" s="18" t="s">
        <v>241</v>
      </c>
      <c r="H253" s="17" t="str">
        <f>"No"</f>
        <v>No</v>
      </c>
      <c r="I253" s="17">
        <f>0</f>
        <v>0</v>
      </c>
      <c r="J253" s="17" t="str">
        <f>"Yes"</f>
        <v>Yes</v>
      </c>
      <c r="K253" s="17" t="str">
        <f>"No"</f>
        <v>No</v>
      </c>
      <c r="L253" s="17">
        <f>INT(ResourceEffects[[#This Row],[Time Factor]]*TimeInterval/60/60/24)</f>
        <v>0</v>
      </c>
      <c r="M253" s="17">
        <f>INT(ResourceEffects[[#This Row],[Time Factor]]*TimeInterval/60/60)-ResourceEffects[[#This Row],[Days]]*24</f>
        <v>0</v>
      </c>
      <c r="N253" s="17">
        <f>INT(ResourceEffects[[#This Row],[Time Factor]]*TimeInterval/60)-ResourceEffects[[#This Row],[Hours]]*60-ResourceEffects[[#This Row],[Days]]*60*24</f>
        <v>0</v>
      </c>
      <c r="O253" s="17">
        <f>ResourceEffects[[#This Row],[Time Factor]]*TimeInterval-ResourceEffects[[#This Row],[Min]]*60-ResourceEffects[[#This Row],[Hours]]*60*60-ResourceEffects[[#This Row],[Days]]*60*60*24</f>
        <v>0</v>
      </c>
      <c r="P253" s="19">
        <f ca="1">INT(RAND()*999999999)</f>
        <v>297590995</v>
      </c>
      <c r="Q253" s="19">
        <f>_xlfn.XLOOKUP(ResourceEffects[[#This Row],[Protocol Name]],ProtocolNamesCol,ProtocolIds,"")</f>
        <v>14431</v>
      </c>
      <c r="R253" s="19">
        <f>ResourceEffects[[#This Row],[Time Factor]]</f>
        <v>0</v>
      </c>
      <c r="S253" s="19">
        <f>ResourceEffects[[#This Row],[Drone ID]]</f>
        <v>0</v>
      </c>
      <c r="T253" s="19">
        <f>_xlfn.XLOOKUP(ResourceEffects[[#This Row],[Resource Name]],ResourceNames,ResourceIds,"")</f>
        <v>3321</v>
      </c>
      <c r="U253" s="19">
        <f>_xlfn.XLOOKUP(ResourceEffects[[#This Row],[Event Type]],EventTypeNames,EventTypeIds,"")</f>
        <v>2</v>
      </c>
      <c r="V253" s="19">
        <f>IF(ResourceEffects[[#This Row],[Is Local]]="Yes",1,0)</f>
        <v>1</v>
      </c>
      <c r="W253" s="19">
        <f>IF(ResourceEffects[[#This Row],[Is Installed]]="Yes",1,0)</f>
        <v>0</v>
      </c>
      <c r="X253" s="19">
        <f>IF(ResourceEffects[[#This Row],[Status]]="Locked",1,0)</f>
        <v>0</v>
      </c>
      <c r="Y253" s="19">
        <f>IF(ResourceEffects[[#This Row],[event_type]]=1,0,1)</f>
        <v>1</v>
      </c>
      <c r="Z253" s="19">
        <f>IF(ResourceEffects[[#This Row],[Use Abundancies]]="Yes",1,0)</f>
        <v>0</v>
      </c>
      <c r="AA253" s="19">
        <f>ResourceEffects[[#This Row],[∆]]</f>
        <v>1</v>
      </c>
    </row>
    <row r="254" spans="1:27" x14ac:dyDescent="0.3">
      <c r="A254" s="23">
        <v>0</v>
      </c>
      <c r="B254" s="18" t="s">
        <v>123</v>
      </c>
      <c r="D254" s="17" t="s">
        <v>395</v>
      </c>
      <c r="E254" s="17">
        <v>1</v>
      </c>
      <c r="F254" s="37" t="s">
        <v>387</v>
      </c>
      <c r="G254" s="18" t="s">
        <v>243</v>
      </c>
      <c r="H254" s="17" t="str">
        <f>"No"</f>
        <v>No</v>
      </c>
      <c r="I254" s="17">
        <f>0</f>
        <v>0</v>
      </c>
      <c r="J254" s="17" t="str">
        <f>"Yes"</f>
        <v>Yes</v>
      </c>
      <c r="K254" s="17" t="str">
        <f>"No"</f>
        <v>No</v>
      </c>
      <c r="L254" s="17">
        <f>INT(ResourceEffects[[#This Row],[Time Factor]]*TimeInterval/60/60/24)</f>
        <v>0</v>
      </c>
      <c r="M254" s="17">
        <f>INT(ResourceEffects[[#This Row],[Time Factor]]*TimeInterval/60/60)-ResourceEffects[[#This Row],[Days]]*24</f>
        <v>0</v>
      </c>
      <c r="N254" s="17">
        <f>INT(ResourceEffects[[#This Row],[Time Factor]]*TimeInterval/60)-ResourceEffects[[#This Row],[Hours]]*60-ResourceEffects[[#This Row],[Days]]*60*24</f>
        <v>0</v>
      </c>
      <c r="O254" s="17">
        <f>ResourceEffects[[#This Row],[Time Factor]]*TimeInterval-ResourceEffects[[#This Row],[Min]]*60-ResourceEffects[[#This Row],[Hours]]*60*60-ResourceEffects[[#This Row],[Days]]*60*60*24</f>
        <v>0</v>
      </c>
      <c r="P254" s="19">
        <f ca="1">INT(RAND()*999999999)</f>
        <v>108290760</v>
      </c>
      <c r="Q254" s="19">
        <f>_xlfn.XLOOKUP(ResourceEffects[[#This Row],[Protocol Name]],ProtocolNamesCol,ProtocolIds,"")</f>
        <v>14431</v>
      </c>
      <c r="R254" s="19">
        <f>ResourceEffects[[#This Row],[Time Factor]]</f>
        <v>0</v>
      </c>
      <c r="S254" s="19">
        <f>ResourceEffects[[#This Row],[Drone ID]]</f>
        <v>0</v>
      </c>
      <c r="T254" s="19">
        <f>_xlfn.XLOOKUP(ResourceEffects[[#This Row],[Resource Name]],ResourceNames,ResourceIds,"")</f>
        <v>3331</v>
      </c>
      <c r="U254" s="19">
        <f>_xlfn.XLOOKUP(ResourceEffects[[#This Row],[Event Type]],EventTypeNames,EventTypeIds,"")</f>
        <v>2</v>
      </c>
      <c r="V254" s="19">
        <f>IF(ResourceEffects[[#This Row],[Is Local]]="Yes",1,0)</f>
        <v>1</v>
      </c>
      <c r="W254" s="19">
        <f>IF(ResourceEffects[[#This Row],[Is Installed]]="Yes",1,0)</f>
        <v>0</v>
      </c>
      <c r="X254" s="19">
        <f>IF(ResourceEffects[[#This Row],[Status]]="Locked",1,0)</f>
        <v>0</v>
      </c>
      <c r="Y254" s="19">
        <f>IF(ResourceEffects[[#This Row],[event_type]]=1,0,1)</f>
        <v>1</v>
      </c>
      <c r="Z254" s="19">
        <f>IF(ResourceEffects[[#This Row],[Use Abundancies]]="Yes",1,0)</f>
        <v>0</v>
      </c>
      <c r="AA254" s="19">
        <f>ResourceEffects[[#This Row],[∆]]</f>
        <v>1</v>
      </c>
    </row>
    <row r="255" spans="1:27" x14ac:dyDescent="0.3">
      <c r="A255" s="23">
        <v>0</v>
      </c>
      <c r="B255" s="18" t="s">
        <v>123</v>
      </c>
      <c r="D255" s="17" t="s">
        <v>394</v>
      </c>
      <c r="E255" s="17">
        <v>1</v>
      </c>
      <c r="F255" s="37" t="s">
        <v>387</v>
      </c>
      <c r="G255" s="18" t="s">
        <v>285</v>
      </c>
      <c r="H255" s="17" t="str">
        <f>"No"</f>
        <v>No</v>
      </c>
      <c r="I255" s="17">
        <f>0</f>
        <v>0</v>
      </c>
      <c r="J255" s="17" t="str">
        <f>"Yes"</f>
        <v>Yes</v>
      </c>
      <c r="K255" s="17" t="str">
        <f>"No"</f>
        <v>No</v>
      </c>
      <c r="L255" s="17">
        <f>INT(ResourceEffects[[#This Row],[Time Factor]]*TimeInterval/60/60/24)</f>
        <v>0</v>
      </c>
      <c r="M255" s="17">
        <f>INT(ResourceEffects[[#This Row],[Time Factor]]*TimeInterval/60/60)-ResourceEffects[[#This Row],[Days]]*24</f>
        <v>0</v>
      </c>
      <c r="N255" s="17">
        <f>INT(ResourceEffects[[#This Row],[Time Factor]]*TimeInterval/60)-ResourceEffects[[#This Row],[Hours]]*60-ResourceEffects[[#This Row],[Days]]*60*24</f>
        <v>0</v>
      </c>
      <c r="O255" s="17">
        <f>ResourceEffects[[#This Row],[Time Factor]]*TimeInterval-ResourceEffects[[#This Row],[Min]]*60-ResourceEffects[[#This Row],[Hours]]*60*60-ResourceEffects[[#This Row],[Days]]*60*60*24</f>
        <v>0</v>
      </c>
      <c r="P255" s="19">
        <f ca="1">INT(RAND()*999999999)</f>
        <v>409127840</v>
      </c>
      <c r="Q255" s="19">
        <f>_xlfn.XLOOKUP(ResourceEffects[[#This Row],[Protocol Name]],ProtocolNamesCol,ProtocolIds,"")</f>
        <v>14431</v>
      </c>
      <c r="R255" s="19">
        <f>ResourceEffects[[#This Row],[Time Factor]]</f>
        <v>0</v>
      </c>
      <c r="S255" s="19">
        <f>ResourceEffects[[#This Row],[Drone ID]]</f>
        <v>0</v>
      </c>
      <c r="T255" s="19">
        <f>_xlfn.XLOOKUP(ResourceEffects[[#This Row],[Resource Name]],ResourceNames,ResourceIds,"")</f>
        <v>4431</v>
      </c>
      <c r="U255" s="19">
        <f>_xlfn.XLOOKUP(ResourceEffects[[#This Row],[Event Type]],EventTypeNames,EventTypeIds,"")</f>
        <v>1</v>
      </c>
      <c r="V255" s="19">
        <f>IF(ResourceEffects[[#This Row],[Is Local]]="Yes",1,0)</f>
        <v>1</v>
      </c>
      <c r="W255" s="19">
        <f>IF(ResourceEffects[[#This Row],[Is Installed]]="Yes",1,0)</f>
        <v>0</v>
      </c>
      <c r="X255" s="19">
        <f>IF(ResourceEffects[[#This Row],[Status]]="Locked",1,0)</f>
        <v>0</v>
      </c>
      <c r="Y255" s="19">
        <f>IF(ResourceEffects[[#This Row],[event_type]]=1,0,1)</f>
        <v>0</v>
      </c>
      <c r="Z255" s="19">
        <f>IF(ResourceEffects[[#This Row],[Use Abundancies]]="Yes",1,0)</f>
        <v>0</v>
      </c>
      <c r="AA255" s="19">
        <f>ResourceEffects[[#This Row],[∆]]</f>
        <v>1</v>
      </c>
    </row>
    <row r="256" spans="1:27" x14ac:dyDescent="0.3">
      <c r="A256" s="23">
        <v>0</v>
      </c>
      <c r="B256" s="18" t="s">
        <v>125</v>
      </c>
      <c r="D256" s="17" t="s">
        <v>395</v>
      </c>
      <c r="E256" s="17">
        <v>1</v>
      </c>
      <c r="F256" s="37" t="s">
        <v>387</v>
      </c>
      <c r="G256" s="18" t="s">
        <v>219</v>
      </c>
      <c r="H256" s="17" t="str">
        <f>"No"</f>
        <v>No</v>
      </c>
      <c r="I256" s="17">
        <f>0</f>
        <v>0</v>
      </c>
      <c r="J256" s="17" t="str">
        <f>"Yes"</f>
        <v>Yes</v>
      </c>
      <c r="K256" s="17" t="str">
        <f>"No"</f>
        <v>No</v>
      </c>
      <c r="L256" s="17">
        <f>INT(ResourceEffects[[#This Row],[Time Factor]]*TimeInterval/60/60/24)</f>
        <v>0</v>
      </c>
      <c r="M256" s="17">
        <f>INT(ResourceEffects[[#This Row],[Time Factor]]*TimeInterval/60/60)-ResourceEffects[[#This Row],[Days]]*24</f>
        <v>0</v>
      </c>
      <c r="N256" s="17">
        <f>INT(ResourceEffects[[#This Row],[Time Factor]]*TimeInterval/60)-ResourceEffects[[#This Row],[Hours]]*60-ResourceEffects[[#This Row],[Days]]*60*24</f>
        <v>0</v>
      </c>
      <c r="O256" s="17">
        <f>ResourceEffects[[#This Row],[Time Factor]]*TimeInterval-ResourceEffects[[#This Row],[Min]]*60-ResourceEffects[[#This Row],[Hours]]*60*60-ResourceEffects[[#This Row],[Days]]*60*60*24</f>
        <v>0</v>
      </c>
      <c r="P256" s="19">
        <f ca="1">INT(RAND()*999999999)</f>
        <v>203688493</v>
      </c>
      <c r="Q256" s="19">
        <f>_xlfn.XLOOKUP(ResourceEffects[[#This Row],[Protocol Name]],ProtocolNamesCol,ProtocolIds,"")</f>
        <v>14501</v>
      </c>
      <c r="R256" s="19">
        <f>ResourceEffects[[#This Row],[Time Factor]]</f>
        <v>0</v>
      </c>
      <c r="S256" s="19">
        <f>ResourceEffects[[#This Row],[Drone ID]]</f>
        <v>0</v>
      </c>
      <c r="T256" s="19">
        <f>_xlfn.XLOOKUP(ResourceEffects[[#This Row],[Resource Name]],ResourceNames,ResourceIds,"")</f>
        <v>3021</v>
      </c>
      <c r="U256" s="19">
        <f>_xlfn.XLOOKUP(ResourceEffects[[#This Row],[Event Type]],EventTypeNames,EventTypeIds,"")</f>
        <v>2</v>
      </c>
      <c r="V256" s="19">
        <f>IF(ResourceEffects[[#This Row],[Is Local]]="Yes",1,0)</f>
        <v>1</v>
      </c>
      <c r="W256" s="19">
        <f>IF(ResourceEffects[[#This Row],[Is Installed]]="Yes",1,0)</f>
        <v>0</v>
      </c>
      <c r="X256" s="19">
        <f>IF(ResourceEffects[[#This Row],[Status]]="Locked",1,0)</f>
        <v>0</v>
      </c>
      <c r="Y256" s="19">
        <f>IF(ResourceEffects[[#This Row],[event_type]]=1,0,1)</f>
        <v>1</v>
      </c>
      <c r="Z256" s="19">
        <f>IF(ResourceEffects[[#This Row],[Use Abundancies]]="Yes",1,0)</f>
        <v>0</v>
      </c>
      <c r="AA256" s="19">
        <f>ResourceEffects[[#This Row],[∆]]</f>
        <v>1</v>
      </c>
    </row>
    <row r="257" spans="1:27" x14ac:dyDescent="0.3">
      <c r="A257" s="23">
        <v>0</v>
      </c>
      <c r="B257" s="18" t="s">
        <v>125</v>
      </c>
      <c r="D257" s="17" t="s">
        <v>395</v>
      </c>
      <c r="E257" s="17">
        <v>1</v>
      </c>
      <c r="F257" s="37" t="s">
        <v>387</v>
      </c>
      <c r="G257" s="18" t="s">
        <v>235</v>
      </c>
      <c r="H257" s="17" t="str">
        <f>"No"</f>
        <v>No</v>
      </c>
      <c r="I257" s="17">
        <f>0</f>
        <v>0</v>
      </c>
      <c r="J257" s="17" t="str">
        <f>"Yes"</f>
        <v>Yes</v>
      </c>
      <c r="K257" s="17" t="str">
        <f>"No"</f>
        <v>No</v>
      </c>
      <c r="L257" s="17">
        <f>INT(ResourceEffects[[#This Row],[Time Factor]]*TimeInterval/60/60/24)</f>
        <v>0</v>
      </c>
      <c r="M257" s="17">
        <f>INT(ResourceEffects[[#This Row],[Time Factor]]*TimeInterval/60/60)-ResourceEffects[[#This Row],[Days]]*24</f>
        <v>0</v>
      </c>
      <c r="N257" s="17">
        <f>INT(ResourceEffects[[#This Row],[Time Factor]]*TimeInterval/60)-ResourceEffects[[#This Row],[Hours]]*60-ResourceEffects[[#This Row],[Days]]*60*24</f>
        <v>0</v>
      </c>
      <c r="O257" s="17">
        <f>ResourceEffects[[#This Row],[Time Factor]]*TimeInterval-ResourceEffects[[#This Row],[Min]]*60-ResourceEffects[[#This Row],[Hours]]*60*60-ResourceEffects[[#This Row],[Days]]*60*60*24</f>
        <v>0</v>
      </c>
      <c r="P257" s="19">
        <f ca="1">INT(RAND()*999999999)</f>
        <v>774509276</v>
      </c>
      <c r="Q257" s="19">
        <f>_xlfn.XLOOKUP(ResourceEffects[[#This Row],[Protocol Name]],ProtocolNamesCol,ProtocolIds,"")</f>
        <v>14501</v>
      </c>
      <c r="R257" s="19">
        <f>ResourceEffects[[#This Row],[Time Factor]]</f>
        <v>0</v>
      </c>
      <c r="S257" s="19">
        <f>ResourceEffects[[#This Row],[Drone ID]]</f>
        <v>0</v>
      </c>
      <c r="T257" s="19">
        <f>_xlfn.XLOOKUP(ResourceEffects[[#This Row],[Resource Name]],ResourceNames,ResourceIds,"")</f>
        <v>3221</v>
      </c>
      <c r="U257" s="19">
        <f>_xlfn.XLOOKUP(ResourceEffects[[#This Row],[Event Type]],EventTypeNames,EventTypeIds,"")</f>
        <v>2</v>
      </c>
      <c r="V257" s="19">
        <f>IF(ResourceEffects[[#This Row],[Is Local]]="Yes",1,0)</f>
        <v>1</v>
      </c>
      <c r="W257" s="19">
        <f>IF(ResourceEffects[[#This Row],[Is Installed]]="Yes",1,0)</f>
        <v>0</v>
      </c>
      <c r="X257" s="19">
        <f>IF(ResourceEffects[[#This Row],[Status]]="Locked",1,0)</f>
        <v>0</v>
      </c>
      <c r="Y257" s="19">
        <f>IF(ResourceEffects[[#This Row],[event_type]]=1,0,1)</f>
        <v>1</v>
      </c>
      <c r="Z257" s="19">
        <f>IF(ResourceEffects[[#This Row],[Use Abundancies]]="Yes",1,0)</f>
        <v>0</v>
      </c>
      <c r="AA257" s="19">
        <f>ResourceEffects[[#This Row],[∆]]</f>
        <v>1</v>
      </c>
    </row>
    <row r="258" spans="1:27" x14ac:dyDescent="0.3">
      <c r="A258" s="23">
        <v>0</v>
      </c>
      <c r="B258" s="18" t="s">
        <v>125</v>
      </c>
      <c r="D258" s="17" t="s">
        <v>395</v>
      </c>
      <c r="E258" s="17">
        <v>1</v>
      </c>
      <c r="F258" s="37" t="s">
        <v>387</v>
      </c>
      <c r="G258" s="18" t="s">
        <v>241</v>
      </c>
      <c r="H258" s="17" t="str">
        <f>"No"</f>
        <v>No</v>
      </c>
      <c r="I258" s="17">
        <f>0</f>
        <v>0</v>
      </c>
      <c r="J258" s="17" t="str">
        <f>"Yes"</f>
        <v>Yes</v>
      </c>
      <c r="K258" s="17" t="str">
        <f>"No"</f>
        <v>No</v>
      </c>
      <c r="L258" s="17">
        <f>INT(ResourceEffects[[#This Row],[Time Factor]]*TimeInterval/60/60/24)</f>
        <v>0</v>
      </c>
      <c r="M258" s="17">
        <f>INT(ResourceEffects[[#This Row],[Time Factor]]*TimeInterval/60/60)-ResourceEffects[[#This Row],[Days]]*24</f>
        <v>0</v>
      </c>
      <c r="N258" s="17">
        <f>INT(ResourceEffects[[#This Row],[Time Factor]]*TimeInterval/60)-ResourceEffects[[#This Row],[Hours]]*60-ResourceEffects[[#This Row],[Days]]*60*24</f>
        <v>0</v>
      </c>
      <c r="O258" s="17">
        <f>ResourceEffects[[#This Row],[Time Factor]]*TimeInterval-ResourceEffects[[#This Row],[Min]]*60-ResourceEffects[[#This Row],[Hours]]*60*60-ResourceEffects[[#This Row],[Days]]*60*60*24</f>
        <v>0</v>
      </c>
      <c r="P258" s="19">
        <f ca="1">INT(RAND()*999999999)</f>
        <v>348385224</v>
      </c>
      <c r="Q258" s="19">
        <f>_xlfn.XLOOKUP(ResourceEffects[[#This Row],[Protocol Name]],ProtocolNamesCol,ProtocolIds,"")</f>
        <v>14501</v>
      </c>
      <c r="R258" s="19">
        <f>ResourceEffects[[#This Row],[Time Factor]]</f>
        <v>0</v>
      </c>
      <c r="S258" s="19">
        <f>ResourceEffects[[#This Row],[Drone ID]]</f>
        <v>0</v>
      </c>
      <c r="T258" s="19">
        <f>_xlfn.XLOOKUP(ResourceEffects[[#This Row],[Resource Name]],ResourceNames,ResourceIds,"")</f>
        <v>3321</v>
      </c>
      <c r="U258" s="19">
        <f>_xlfn.XLOOKUP(ResourceEffects[[#This Row],[Event Type]],EventTypeNames,EventTypeIds,"")</f>
        <v>2</v>
      </c>
      <c r="V258" s="19">
        <f>IF(ResourceEffects[[#This Row],[Is Local]]="Yes",1,0)</f>
        <v>1</v>
      </c>
      <c r="W258" s="19">
        <f>IF(ResourceEffects[[#This Row],[Is Installed]]="Yes",1,0)</f>
        <v>0</v>
      </c>
      <c r="X258" s="19">
        <f>IF(ResourceEffects[[#This Row],[Status]]="Locked",1,0)</f>
        <v>0</v>
      </c>
      <c r="Y258" s="19">
        <f>IF(ResourceEffects[[#This Row],[event_type]]=1,0,1)</f>
        <v>1</v>
      </c>
      <c r="Z258" s="19">
        <f>IF(ResourceEffects[[#This Row],[Use Abundancies]]="Yes",1,0)</f>
        <v>0</v>
      </c>
      <c r="AA258" s="19">
        <f>ResourceEffects[[#This Row],[∆]]</f>
        <v>1</v>
      </c>
    </row>
    <row r="259" spans="1:27" x14ac:dyDescent="0.3">
      <c r="A259" s="23">
        <v>0</v>
      </c>
      <c r="B259" s="18" t="s">
        <v>125</v>
      </c>
      <c r="D259" s="17" t="s">
        <v>394</v>
      </c>
      <c r="E259" s="17">
        <v>1</v>
      </c>
      <c r="F259" s="37" t="s">
        <v>387</v>
      </c>
      <c r="G259" s="18" t="s">
        <v>287</v>
      </c>
      <c r="H259" s="17" t="str">
        <f>"No"</f>
        <v>No</v>
      </c>
      <c r="I259" s="17">
        <f>0</f>
        <v>0</v>
      </c>
      <c r="J259" s="17" t="str">
        <f>"Yes"</f>
        <v>Yes</v>
      </c>
      <c r="K259" s="17" t="str">
        <f>"No"</f>
        <v>No</v>
      </c>
      <c r="L259" s="17">
        <f>INT(ResourceEffects[[#This Row],[Time Factor]]*TimeInterval/60/60/24)</f>
        <v>0</v>
      </c>
      <c r="M259" s="17">
        <f>INT(ResourceEffects[[#This Row],[Time Factor]]*TimeInterval/60/60)-ResourceEffects[[#This Row],[Days]]*24</f>
        <v>0</v>
      </c>
      <c r="N259" s="17">
        <f>INT(ResourceEffects[[#This Row],[Time Factor]]*TimeInterval/60)-ResourceEffects[[#This Row],[Hours]]*60-ResourceEffects[[#This Row],[Days]]*60*24</f>
        <v>0</v>
      </c>
      <c r="O259" s="17">
        <f>ResourceEffects[[#This Row],[Time Factor]]*TimeInterval-ResourceEffects[[#This Row],[Min]]*60-ResourceEffects[[#This Row],[Hours]]*60*60-ResourceEffects[[#This Row],[Days]]*60*60*24</f>
        <v>0</v>
      </c>
      <c r="P259" s="19">
        <f ca="1">INT(RAND()*999999999)</f>
        <v>82942611</v>
      </c>
      <c r="Q259" s="19">
        <f>_xlfn.XLOOKUP(ResourceEffects[[#This Row],[Protocol Name]],ProtocolNamesCol,ProtocolIds,"")</f>
        <v>14501</v>
      </c>
      <c r="R259" s="19">
        <f>ResourceEffects[[#This Row],[Time Factor]]</f>
        <v>0</v>
      </c>
      <c r="S259" s="19">
        <f>ResourceEffects[[#This Row],[Drone ID]]</f>
        <v>0</v>
      </c>
      <c r="T259" s="19">
        <f>_xlfn.XLOOKUP(ResourceEffects[[#This Row],[Resource Name]],ResourceNames,ResourceIds,"")</f>
        <v>4501</v>
      </c>
      <c r="U259" s="19">
        <f>_xlfn.XLOOKUP(ResourceEffects[[#This Row],[Event Type]],EventTypeNames,EventTypeIds,"")</f>
        <v>1</v>
      </c>
      <c r="V259" s="19">
        <f>IF(ResourceEffects[[#This Row],[Is Local]]="Yes",1,0)</f>
        <v>1</v>
      </c>
      <c r="W259" s="19">
        <f>IF(ResourceEffects[[#This Row],[Is Installed]]="Yes",1,0)</f>
        <v>0</v>
      </c>
      <c r="X259" s="19">
        <f>IF(ResourceEffects[[#This Row],[Status]]="Locked",1,0)</f>
        <v>0</v>
      </c>
      <c r="Y259" s="19">
        <f>IF(ResourceEffects[[#This Row],[event_type]]=1,0,1)</f>
        <v>0</v>
      </c>
      <c r="Z259" s="19">
        <f>IF(ResourceEffects[[#This Row],[Use Abundancies]]="Yes",1,0)</f>
        <v>0</v>
      </c>
      <c r="AA259" s="19">
        <f>ResourceEffects[[#This Row],[∆]]</f>
        <v>1</v>
      </c>
    </row>
    <row r="260" spans="1:27" x14ac:dyDescent="0.3">
      <c r="A260" s="43">
        <v>0</v>
      </c>
      <c r="B260" s="18" t="s">
        <v>127</v>
      </c>
      <c r="C260" s="22" t="s">
        <v>479</v>
      </c>
      <c r="D260" s="17" t="s">
        <v>395</v>
      </c>
      <c r="E260" s="17">
        <v>1</v>
      </c>
      <c r="F260" s="37" t="s">
        <v>387</v>
      </c>
      <c r="G260" s="18" t="s">
        <v>476</v>
      </c>
      <c r="H260" s="39" t="str">
        <f>"No"</f>
        <v>No</v>
      </c>
      <c r="I260" s="39">
        <f>0</f>
        <v>0</v>
      </c>
      <c r="J260" s="39" t="str">
        <f>"Yes"</f>
        <v>Yes</v>
      </c>
      <c r="K260" s="39" t="str">
        <f>"No"</f>
        <v>No</v>
      </c>
      <c r="L260" s="39">
        <f>INT(ResourceEffects[[#This Row],[Time Factor]]*TimeInterval/60/60/24)</f>
        <v>0</v>
      </c>
      <c r="M260" s="39">
        <f>INT(ResourceEffects[[#This Row],[Time Factor]]*TimeInterval/60/60)-ResourceEffects[[#This Row],[Days]]*24</f>
        <v>0</v>
      </c>
      <c r="N260" s="39">
        <f>INT(ResourceEffects[[#This Row],[Time Factor]]*TimeInterval/60)-ResourceEffects[[#This Row],[Hours]]*60-ResourceEffects[[#This Row],[Days]]*60*24</f>
        <v>0</v>
      </c>
      <c r="O260" s="39">
        <f>ResourceEffects[[#This Row],[Time Factor]]*TimeInterval-ResourceEffects[[#This Row],[Min]]*60-ResourceEffects[[#This Row],[Hours]]*60*60-ResourceEffects[[#This Row],[Days]]*60*60*24</f>
        <v>0</v>
      </c>
      <c r="P260" s="20">
        <f ca="1">INT(RAND()*999999999)</f>
        <v>305280129</v>
      </c>
      <c r="Q260" s="20">
        <f>_xlfn.XLOOKUP(ResourceEffects[[#This Row],[Protocol Name]],ProtocolNamesCol,ProtocolIds,"")</f>
        <v>21000</v>
      </c>
      <c r="R260" s="20">
        <f>ResourceEffects[[#This Row],[Time Factor]]</f>
        <v>0</v>
      </c>
      <c r="S260" s="20">
        <f>ResourceEffects[[#This Row],[Drone ID]]</f>
        <v>0</v>
      </c>
      <c r="T260" s="20">
        <f>_xlfn.XLOOKUP(ResourceEffects[[#This Row],[Resource Name]],ResourceNames,ResourceIds,"")</f>
        <v>5201</v>
      </c>
      <c r="U260" s="20">
        <f>_xlfn.XLOOKUP(ResourceEffects[[#This Row],[Event Type]],EventTypeNames,EventTypeIds,"")</f>
        <v>2</v>
      </c>
      <c r="V260" s="20">
        <f>IF(ResourceEffects[[#This Row],[Is Local]]="Yes",1,0)</f>
        <v>1</v>
      </c>
      <c r="W260" s="20">
        <f>IF(ResourceEffects[[#This Row],[Is Installed]]="Yes",1,0)</f>
        <v>0</v>
      </c>
      <c r="X260" s="20">
        <f>IF(ResourceEffects[[#This Row],[Status]]="Locked",1,0)</f>
        <v>0</v>
      </c>
      <c r="Y260" s="20">
        <f>IF(ResourceEffects[[#This Row],[event_type]]=1,0,1)</f>
        <v>1</v>
      </c>
      <c r="Z260" s="20">
        <f>IF(ResourceEffects[[#This Row],[Use Abundancies]]="Yes",1,0)</f>
        <v>0</v>
      </c>
      <c r="AA260" s="20">
        <f>ResourceEffects[[#This Row],[∆]]</f>
        <v>1</v>
      </c>
    </row>
    <row r="261" spans="1:27" x14ac:dyDescent="0.3">
      <c r="A261" s="43">
        <v>0</v>
      </c>
      <c r="B261" s="18" t="s">
        <v>127</v>
      </c>
      <c r="C261" s="22" t="s">
        <v>479</v>
      </c>
      <c r="D261" s="17" t="s">
        <v>394</v>
      </c>
      <c r="E261" s="17">
        <v>1</v>
      </c>
      <c r="F261" s="37" t="s">
        <v>387</v>
      </c>
      <c r="G261" s="18" t="s">
        <v>476</v>
      </c>
      <c r="H261" s="39" t="str">
        <f>"No"</f>
        <v>No</v>
      </c>
      <c r="I261" s="39">
        <f>0</f>
        <v>0</v>
      </c>
      <c r="J261" s="39" t="str">
        <f>"Yes"</f>
        <v>Yes</v>
      </c>
      <c r="K261" s="39" t="str">
        <f>"No"</f>
        <v>No</v>
      </c>
      <c r="L261" s="39">
        <f>INT(ResourceEffects[[#This Row],[Time Factor]]*TimeInterval/60/60/24)</f>
        <v>0</v>
      </c>
      <c r="M261" s="39">
        <f>INT(ResourceEffects[[#This Row],[Time Factor]]*TimeInterval/60/60)-ResourceEffects[[#This Row],[Days]]*24</f>
        <v>0</v>
      </c>
      <c r="N261" s="39">
        <f>INT(ResourceEffects[[#This Row],[Time Factor]]*TimeInterval/60)-ResourceEffects[[#This Row],[Hours]]*60-ResourceEffects[[#This Row],[Days]]*60*24</f>
        <v>0</v>
      </c>
      <c r="O261" s="39">
        <f>ResourceEffects[[#This Row],[Time Factor]]*TimeInterval-ResourceEffects[[#This Row],[Min]]*60-ResourceEffects[[#This Row],[Hours]]*60*60-ResourceEffects[[#This Row],[Days]]*60*60*24</f>
        <v>0</v>
      </c>
      <c r="P261" s="20">
        <f ca="1">INT(RAND()*999999999)</f>
        <v>113374139</v>
      </c>
      <c r="Q261" s="20">
        <f>_xlfn.XLOOKUP(ResourceEffects[[#This Row],[Protocol Name]],ProtocolNamesCol,ProtocolIds,"")</f>
        <v>21000</v>
      </c>
      <c r="R261" s="20">
        <f>ResourceEffects[[#This Row],[Time Factor]]</f>
        <v>0</v>
      </c>
      <c r="S261" s="20">
        <f>ResourceEffects[[#This Row],[Drone ID]]</f>
        <v>0</v>
      </c>
      <c r="T261" s="20">
        <f>_xlfn.XLOOKUP(ResourceEffects[[#This Row],[Resource Name]],ResourceNames,ResourceIds,"")</f>
        <v>5201</v>
      </c>
      <c r="U261" s="20">
        <f>_xlfn.XLOOKUP(ResourceEffects[[#This Row],[Event Type]],EventTypeNames,EventTypeIds,"")</f>
        <v>1</v>
      </c>
      <c r="V261" s="20">
        <f>IF(ResourceEffects[[#This Row],[Is Local]]="Yes",1,0)</f>
        <v>1</v>
      </c>
      <c r="W261" s="20">
        <f>IF(ResourceEffects[[#This Row],[Is Installed]]="Yes",1,0)</f>
        <v>0</v>
      </c>
      <c r="X261" s="20">
        <f>IF(ResourceEffects[[#This Row],[Status]]="Locked",1,0)</f>
        <v>0</v>
      </c>
      <c r="Y261" s="20">
        <f>IF(ResourceEffects[[#This Row],[event_type]]=1,0,1)</f>
        <v>0</v>
      </c>
      <c r="Z261" s="20">
        <f>IF(ResourceEffects[[#This Row],[Use Abundancies]]="Yes",1,0)</f>
        <v>0</v>
      </c>
      <c r="AA261" s="20">
        <f>ResourceEffects[[#This Row],[∆]]</f>
        <v>1</v>
      </c>
    </row>
    <row r="262" spans="1:27" x14ac:dyDescent="0.3">
      <c r="A262" s="23">
        <v>1</v>
      </c>
      <c r="B262" s="18" t="s">
        <v>127</v>
      </c>
      <c r="C262" s="22" t="s">
        <v>478</v>
      </c>
      <c r="D262" s="17" t="s">
        <v>395</v>
      </c>
      <c r="E262" s="17">
        <v>20</v>
      </c>
      <c r="F262" s="37" t="s">
        <v>387</v>
      </c>
      <c r="G262" s="18" t="s">
        <v>163</v>
      </c>
      <c r="H262" s="17" t="str">
        <f>"No"</f>
        <v>No</v>
      </c>
      <c r="I262" s="17">
        <f>0</f>
        <v>0</v>
      </c>
      <c r="J262" s="17" t="str">
        <f>"Yes"</f>
        <v>Yes</v>
      </c>
      <c r="K262" s="17" t="str">
        <f>"No"</f>
        <v>No</v>
      </c>
      <c r="L262" s="17">
        <f>INT(ResourceEffects[[#This Row],[Time Factor]]*TimeInterval/60/60/24)</f>
        <v>0</v>
      </c>
      <c r="M262" s="17">
        <f>INT(ResourceEffects[[#This Row],[Time Factor]]*TimeInterval/60/60)-ResourceEffects[[#This Row],[Days]]*24</f>
        <v>0</v>
      </c>
      <c r="N262" s="17">
        <f>INT(ResourceEffects[[#This Row],[Time Factor]]*TimeInterval/60)-ResourceEffects[[#This Row],[Hours]]*60-ResourceEffects[[#This Row],[Days]]*60*24</f>
        <v>0</v>
      </c>
      <c r="O262" s="17">
        <f>ResourceEffects[[#This Row],[Time Factor]]*TimeInterval-ResourceEffects[[#This Row],[Min]]*60-ResourceEffects[[#This Row],[Hours]]*60*60-ResourceEffects[[#This Row],[Days]]*60*60*24</f>
        <v>1</v>
      </c>
      <c r="P262" s="19">
        <f ca="1">INT(RAND()*999999999)</f>
        <v>817758864</v>
      </c>
      <c r="Q262" s="19">
        <f>_xlfn.XLOOKUP(ResourceEffects[[#This Row],[Protocol Name]],ProtocolNamesCol,ProtocolIds,"")</f>
        <v>21000</v>
      </c>
      <c r="R262" s="19">
        <f>ResourceEffects[[#This Row],[Time Factor]]</f>
        <v>1</v>
      </c>
      <c r="S262" s="19">
        <f>ResourceEffects[[#This Row],[Drone ID]]</f>
        <v>0</v>
      </c>
      <c r="T262" s="19">
        <f>_xlfn.XLOOKUP(ResourceEffects[[#This Row],[Resource Name]],ResourceNames,ResourceIds,"")</f>
        <v>1000</v>
      </c>
      <c r="U262" s="19">
        <f>_xlfn.XLOOKUP(ResourceEffects[[#This Row],[Event Type]],EventTypeNames,EventTypeIds,"")</f>
        <v>2</v>
      </c>
      <c r="V262" s="19">
        <f>IF(ResourceEffects[[#This Row],[Is Local]]="Yes",1,0)</f>
        <v>1</v>
      </c>
      <c r="W262" s="19">
        <f>IF(ResourceEffects[[#This Row],[Is Installed]]="Yes",1,0)</f>
        <v>0</v>
      </c>
      <c r="X262" s="19">
        <f>IF(ResourceEffects[[#This Row],[Status]]="Locked",1,0)</f>
        <v>0</v>
      </c>
      <c r="Y262" s="19">
        <f>IF(ResourceEffects[[#This Row],[event_type]]=1,0,1)</f>
        <v>1</v>
      </c>
      <c r="Z262" s="19">
        <f>IF(ResourceEffects[[#This Row],[Use Abundancies]]="Yes",1,0)</f>
        <v>0</v>
      </c>
      <c r="AA262" s="19">
        <f>ResourceEffects[[#This Row],[∆]]</f>
        <v>20</v>
      </c>
    </row>
    <row r="263" spans="1:27" x14ac:dyDescent="0.3">
      <c r="A263" s="43">
        <v>2</v>
      </c>
      <c r="B263" s="18" t="s">
        <v>127</v>
      </c>
      <c r="C263" s="22" t="s">
        <v>481</v>
      </c>
      <c r="D263" s="17" t="s">
        <v>395</v>
      </c>
      <c r="E263" s="17">
        <v>1</v>
      </c>
      <c r="F263" s="37" t="s">
        <v>387</v>
      </c>
      <c r="G263" s="18" t="s">
        <v>476</v>
      </c>
      <c r="H263" s="39" t="str">
        <f>"No"</f>
        <v>No</v>
      </c>
      <c r="I263" s="39">
        <f>0</f>
        <v>0</v>
      </c>
      <c r="J263" s="39" t="str">
        <f>"Yes"</f>
        <v>Yes</v>
      </c>
      <c r="K263" s="39" t="str">
        <f>"No"</f>
        <v>No</v>
      </c>
      <c r="L263" s="39">
        <f>INT(ResourceEffects[[#This Row],[Time Factor]]*TimeInterval/60/60/24)</f>
        <v>0</v>
      </c>
      <c r="M263" s="39">
        <f>INT(ResourceEffects[[#This Row],[Time Factor]]*TimeInterval/60/60)-ResourceEffects[[#This Row],[Days]]*24</f>
        <v>0</v>
      </c>
      <c r="N263" s="39">
        <f>INT(ResourceEffects[[#This Row],[Time Factor]]*TimeInterval/60)-ResourceEffects[[#This Row],[Hours]]*60-ResourceEffects[[#This Row],[Days]]*60*24</f>
        <v>0</v>
      </c>
      <c r="O263" s="39">
        <f>ResourceEffects[[#This Row],[Time Factor]]*TimeInterval-ResourceEffects[[#This Row],[Min]]*60-ResourceEffects[[#This Row],[Hours]]*60*60-ResourceEffects[[#This Row],[Days]]*60*60*24</f>
        <v>2</v>
      </c>
      <c r="P263" s="20">
        <f ca="1">INT(RAND()*999999999)</f>
        <v>439146536</v>
      </c>
      <c r="Q263" s="20">
        <f>_xlfn.XLOOKUP(ResourceEffects[[#This Row],[Protocol Name]],ProtocolNamesCol,ProtocolIds,"")</f>
        <v>21000</v>
      </c>
      <c r="R263" s="20">
        <f>ResourceEffects[[#This Row],[Time Factor]]</f>
        <v>2</v>
      </c>
      <c r="S263" s="20">
        <f>ResourceEffects[[#This Row],[Drone ID]]</f>
        <v>0</v>
      </c>
      <c r="T263" s="20">
        <f>_xlfn.XLOOKUP(ResourceEffects[[#This Row],[Resource Name]],ResourceNames,ResourceIds,"")</f>
        <v>5201</v>
      </c>
      <c r="U263" s="20">
        <f>_xlfn.XLOOKUP(ResourceEffects[[#This Row],[Event Type]],EventTypeNames,EventTypeIds,"")</f>
        <v>2</v>
      </c>
      <c r="V263" s="20">
        <f>IF(ResourceEffects[[#This Row],[Is Local]]="Yes",1,0)</f>
        <v>1</v>
      </c>
      <c r="W263" s="20">
        <f>IF(ResourceEffects[[#This Row],[Is Installed]]="Yes",1,0)</f>
        <v>0</v>
      </c>
      <c r="X263" s="20">
        <f>IF(ResourceEffects[[#This Row],[Status]]="Locked",1,0)</f>
        <v>0</v>
      </c>
      <c r="Y263" s="20">
        <f>IF(ResourceEffects[[#This Row],[event_type]]=1,0,1)</f>
        <v>1</v>
      </c>
      <c r="Z263" s="20">
        <f>IF(ResourceEffects[[#This Row],[Use Abundancies]]="Yes",1,0)</f>
        <v>0</v>
      </c>
      <c r="AA263" s="20">
        <f>ResourceEffects[[#This Row],[∆]]</f>
        <v>1</v>
      </c>
    </row>
    <row r="264" spans="1:27" x14ac:dyDescent="0.3">
      <c r="A264" s="43">
        <v>2</v>
      </c>
      <c r="B264" s="18" t="s">
        <v>127</v>
      </c>
      <c r="C264" s="22" t="s">
        <v>481</v>
      </c>
      <c r="D264" s="17" t="s">
        <v>394</v>
      </c>
      <c r="E264" s="17">
        <v>1</v>
      </c>
      <c r="F264" s="37" t="s">
        <v>383</v>
      </c>
      <c r="G264" s="18" t="s">
        <v>476</v>
      </c>
      <c r="H264" s="39" t="str">
        <f>"No"</f>
        <v>No</v>
      </c>
      <c r="I264" s="39">
        <f>0</f>
        <v>0</v>
      </c>
      <c r="J264" s="39" t="str">
        <f>"Yes"</f>
        <v>Yes</v>
      </c>
      <c r="K264" s="39" t="str">
        <f>"No"</f>
        <v>No</v>
      </c>
      <c r="L264" s="39">
        <f>INT(ResourceEffects[[#This Row],[Time Factor]]*TimeInterval/60/60/24)</f>
        <v>0</v>
      </c>
      <c r="M264" s="39">
        <f>INT(ResourceEffects[[#This Row],[Time Factor]]*TimeInterval/60/60)-ResourceEffects[[#This Row],[Days]]*24</f>
        <v>0</v>
      </c>
      <c r="N264" s="39">
        <f>INT(ResourceEffects[[#This Row],[Time Factor]]*TimeInterval/60)-ResourceEffects[[#This Row],[Hours]]*60-ResourceEffects[[#This Row],[Days]]*60*24</f>
        <v>0</v>
      </c>
      <c r="O264" s="39">
        <f>ResourceEffects[[#This Row],[Time Factor]]*TimeInterval-ResourceEffects[[#This Row],[Min]]*60-ResourceEffects[[#This Row],[Hours]]*60*60-ResourceEffects[[#This Row],[Days]]*60*60*24</f>
        <v>2</v>
      </c>
      <c r="P264" s="20">
        <f ca="1">INT(RAND()*999999999)</f>
        <v>338424401</v>
      </c>
      <c r="Q264" s="20">
        <f>_xlfn.XLOOKUP(ResourceEffects[[#This Row],[Protocol Name]],ProtocolNamesCol,ProtocolIds,"")</f>
        <v>21000</v>
      </c>
      <c r="R264" s="20">
        <f>ResourceEffects[[#This Row],[Time Factor]]</f>
        <v>2</v>
      </c>
      <c r="S264" s="20">
        <f>ResourceEffects[[#This Row],[Drone ID]]</f>
        <v>0</v>
      </c>
      <c r="T264" s="20">
        <f>_xlfn.XLOOKUP(ResourceEffects[[#This Row],[Resource Name]],ResourceNames,ResourceIds,"")</f>
        <v>5201</v>
      </c>
      <c r="U264" s="20">
        <f>_xlfn.XLOOKUP(ResourceEffects[[#This Row],[Event Type]],EventTypeNames,EventTypeIds,"")</f>
        <v>1</v>
      </c>
      <c r="V264" s="20">
        <f>IF(ResourceEffects[[#This Row],[Is Local]]="Yes",1,0)</f>
        <v>1</v>
      </c>
      <c r="W264" s="20">
        <f>IF(ResourceEffects[[#This Row],[Is Installed]]="Yes",1,0)</f>
        <v>0</v>
      </c>
      <c r="X264" s="20">
        <f>IF(ResourceEffects[[#This Row],[Status]]="Locked",1,0)</f>
        <v>1</v>
      </c>
      <c r="Y264" s="20">
        <f>IF(ResourceEffects[[#This Row],[event_type]]=1,0,1)</f>
        <v>0</v>
      </c>
      <c r="Z264" s="20">
        <f>IF(ResourceEffects[[#This Row],[Use Abundancies]]="Yes",1,0)</f>
        <v>0</v>
      </c>
      <c r="AA264" s="20">
        <f>ResourceEffects[[#This Row],[∆]]</f>
        <v>1</v>
      </c>
    </row>
    <row r="265" spans="1:27" x14ac:dyDescent="0.3">
      <c r="A265" s="43">
        <v>9</v>
      </c>
      <c r="B265" s="18" t="s">
        <v>127</v>
      </c>
      <c r="C265" s="22" t="s">
        <v>482</v>
      </c>
      <c r="D265" s="17" t="s">
        <v>395</v>
      </c>
      <c r="E265" s="17">
        <v>1</v>
      </c>
      <c r="F265" s="37" t="s">
        <v>383</v>
      </c>
      <c r="G265" s="18" t="s">
        <v>476</v>
      </c>
      <c r="H265" s="39" t="str">
        <f>"No"</f>
        <v>No</v>
      </c>
      <c r="I265" s="39">
        <f>0</f>
        <v>0</v>
      </c>
      <c r="J265" s="39" t="str">
        <f>"Yes"</f>
        <v>Yes</v>
      </c>
      <c r="K265" s="39" t="str">
        <f>"No"</f>
        <v>No</v>
      </c>
      <c r="L265" s="39">
        <f>INT(ResourceEffects[[#This Row],[Time Factor]]*TimeInterval/60/60/24)</f>
        <v>0</v>
      </c>
      <c r="M265" s="39">
        <f>INT(ResourceEffects[[#This Row],[Time Factor]]*TimeInterval/60/60)-ResourceEffects[[#This Row],[Days]]*24</f>
        <v>0</v>
      </c>
      <c r="N265" s="39">
        <f>INT(ResourceEffects[[#This Row],[Time Factor]]*TimeInterval/60)-ResourceEffects[[#This Row],[Hours]]*60-ResourceEffects[[#This Row],[Days]]*60*24</f>
        <v>0</v>
      </c>
      <c r="O265" s="39">
        <f>ResourceEffects[[#This Row],[Time Factor]]*TimeInterval-ResourceEffects[[#This Row],[Min]]*60-ResourceEffects[[#This Row],[Hours]]*60*60-ResourceEffects[[#This Row],[Days]]*60*60*24</f>
        <v>9</v>
      </c>
      <c r="P265" s="20">
        <f ca="1">INT(RAND()*999999999)</f>
        <v>783524000</v>
      </c>
      <c r="Q265" s="20">
        <f>_xlfn.XLOOKUP(ResourceEffects[[#This Row],[Protocol Name]],ProtocolNamesCol,ProtocolIds,"")</f>
        <v>21000</v>
      </c>
      <c r="R265" s="20">
        <f>ResourceEffects[[#This Row],[Time Factor]]</f>
        <v>9</v>
      </c>
      <c r="S265" s="20">
        <f>ResourceEffects[[#This Row],[Drone ID]]</f>
        <v>0</v>
      </c>
      <c r="T265" s="20">
        <f>_xlfn.XLOOKUP(ResourceEffects[[#This Row],[Resource Name]],ResourceNames,ResourceIds,"")</f>
        <v>5201</v>
      </c>
      <c r="U265" s="20">
        <f>_xlfn.XLOOKUP(ResourceEffects[[#This Row],[Event Type]],EventTypeNames,EventTypeIds,"")</f>
        <v>2</v>
      </c>
      <c r="V265" s="20">
        <f>IF(ResourceEffects[[#This Row],[Is Local]]="Yes",1,0)</f>
        <v>1</v>
      </c>
      <c r="W265" s="20">
        <f>IF(ResourceEffects[[#This Row],[Is Installed]]="Yes",1,0)</f>
        <v>0</v>
      </c>
      <c r="X265" s="20">
        <f>IF(ResourceEffects[[#This Row],[Status]]="Locked",1,0)</f>
        <v>1</v>
      </c>
      <c r="Y265" s="20">
        <f>IF(ResourceEffects[[#This Row],[event_type]]=1,0,1)</f>
        <v>1</v>
      </c>
      <c r="Z265" s="20">
        <f>IF(ResourceEffects[[#This Row],[Use Abundancies]]="Yes",1,0)</f>
        <v>0</v>
      </c>
      <c r="AA265" s="20">
        <f>ResourceEffects[[#This Row],[∆]]</f>
        <v>1</v>
      </c>
    </row>
    <row r="266" spans="1:27" x14ac:dyDescent="0.3">
      <c r="A266" s="43">
        <v>9</v>
      </c>
      <c r="B266" s="18" t="s">
        <v>127</v>
      </c>
      <c r="C266" s="22" t="s">
        <v>482</v>
      </c>
      <c r="D266" s="17" t="s">
        <v>394</v>
      </c>
      <c r="E266" s="17">
        <v>1</v>
      </c>
      <c r="F266" s="37" t="s">
        <v>387</v>
      </c>
      <c r="G266" s="18" t="s">
        <v>476</v>
      </c>
      <c r="H266" s="39" t="str">
        <f>"No"</f>
        <v>No</v>
      </c>
      <c r="I266" s="39">
        <f>0</f>
        <v>0</v>
      </c>
      <c r="J266" s="39" t="str">
        <f>"Yes"</f>
        <v>Yes</v>
      </c>
      <c r="K266" s="39" t="str">
        <f>"No"</f>
        <v>No</v>
      </c>
      <c r="L266" s="39">
        <f>INT(ResourceEffects[[#This Row],[Time Factor]]*TimeInterval/60/60/24)</f>
        <v>0</v>
      </c>
      <c r="M266" s="39">
        <f>INT(ResourceEffects[[#This Row],[Time Factor]]*TimeInterval/60/60)-ResourceEffects[[#This Row],[Days]]*24</f>
        <v>0</v>
      </c>
      <c r="N266" s="39">
        <f>INT(ResourceEffects[[#This Row],[Time Factor]]*TimeInterval/60)-ResourceEffects[[#This Row],[Hours]]*60-ResourceEffects[[#This Row],[Days]]*60*24</f>
        <v>0</v>
      </c>
      <c r="O266" s="39">
        <f>ResourceEffects[[#This Row],[Time Factor]]*TimeInterval-ResourceEffects[[#This Row],[Min]]*60-ResourceEffects[[#This Row],[Hours]]*60*60-ResourceEffects[[#This Row],[Days]]*60*60*24</f>
        <v>9</v>
      </c>
      <c r="P266" s="20">
        <f ca="1">INT(RAND()*999999999)</f>
        <v>894604691</v>
      </c>
      <c r="Q266" s="20">
        <f>_xlfn.XLOOKUP(ResourceEffects[[#This Row],[Protocol Name]],ProtocolNamesCol,ProtocolIds,"")</f>
        <v>21000</v>
      </c>
      <c r="R266" s="20">
        <f>ResourceEffects[[#This Row],[Time Factor]]</f>
        <v>9</v>
      </c>
      <c r="S266" s="20">
        <f>ResourceEffects[[#This Row],[Drone ID]]</f>
        <v>0</v>
      </c>
      <c r="T266" s="20">
        <f>_xlfn.XLOOKUP(ResourceEffects[[#This Row],[Resource Name]],ResourceNames,ResourceIds,"")</f>
        <v>5201</v>
      </c>
      <c r="U266" s="20">
        <f>_xlfn.XLOOKUP(ResourceEffects[[#This Row],[Event Type]],EventTypeNames,EventTypeIds,"")</f>
        <v>1</v>
      </c>
      <c r="V266" s="20">
        <f>IF(ResourceEffects[[#This Row],[Is Local]]="Yes",1,0)</f>
        <v>1</v>
      </c>
      <c r="W266" s="20">
        <f>IF(ResourceEffects[[#This Row],[Is Installed]]="Yes",1,0)</f>
        <v>0</v>
      </c>
      <c r="X266" s="20">
        <f>IF(ResourceEffects[[#This Row],[Status]]="Locked",1,0)</f>
        <v>0</v>
      </c>
      <c r="Y266" s="20">
        <f>IF(ResourceEffects[[#This Row],[event_type]]=1,0,1)</f>
        <v>0</v>
      </c>
      <c r="Z266" s="20">
        <f>IF(ResourceEffects[[#This Row],[Use Abundancies]]="Yes",1,0)</f>
        <v>0</v>
      </c>
      <c r="AA266" s="20">
        <f>ResourceEffects[[#This Row],[∆]]</f>
        <v>1</v>
      </c>
    </row>
    <row r="267" spans="1:27" x14ac:dyDescent="0.3">
      <c r="A267" s="23">
        <v>10</v>
      </c>
      <c r="B267" s="48" t="s">
        <v>127</v>
      </c>
      <c r="C267" s="22" t="s">
        <v>480</v>
      </c>
      <c r="D267" s="17" t="s">
        <v>394</v>
      </c>
      <c r="E267" s="17">
        <v>1</v>
      </c>
      <c r="F267" s="37" t="s">
        <v>387</v>
      </c>
      <c r="G267" s="18" t="s">
        <v>188</v>
      </c>
      <c r="H267" s="17" t="str">
        <f>"No"</f>
        <v>No</v>
      </c>
      <c r="I267" s="17">
        <f>0</f>
        <v>0</v>
      </c>
      <c r="J267" s="17" t="str">
        <f>"Yes"</f>
        <v>Yes</v>
      </c>
      <c r="K267" s="17" t="str">
        <f>"No"</f>
        <v>No</v>
      </c>
      <c r="L267" s="17">
        <f>INT(ResourceEffects[[#This Row],[Time Factor]]*TimeInterval/60/60/24)</f>
        <v>0</v>
      </c>
      <c r="M267" s="17">
        <f>INT(ResourceEffects[[#This Row],[Time Factor]]*TimeInterval/60/60)-ResourceEffects[[#This Row],[Days]]*24</f>
        <v>0</v>
      </c>
      <c r="N267" s="17">
        <f>INT(ResourceEffects[[#This Row],[Time Factor]]*TimeInterval/60)-ResourceEffects[[#This Row],[Hours]]*60-ResourceEffects[[#This Row],[Days]]*60*24</f>
        <v>0</v>
      </c>
      <c r="O267" s="17">
        <f>ResourceEffects[[#This Row],[Time Factor]]*TimeInterval-ResourceEffects[[#This Row],[Min]]*60-ResourceEffects[[#This Row],[Hours]]*60*60-ResourceEffects[[#This Row],[Days]]*60*60*24</f>
        <v>10</v>
      </c>
      <c r="P267" s="19">
        <f ca="1">INT(RAND()*999999999)</f>
        <v>264092357</v>
      </c>
      <c r="Q267" s="19">
        <f>_xlfn.XLOOKUP(ResourceEffects[[#This Row],[Protocol Name]],ProtocolNamesCol,ProtocolIds,"")</f>
        <v>21000</v>
      </c>
      <c r="R267" s="19">
        <f>ResourceEffects[[#This Row],[Time Factor]]</f>
        <v>10</v>
      </c>
      <c r="S267" s="19">
        <f>ResourceEffects[[#This Row],[Drone ID]]</f>
        <v>0</v>
      </c>
      <c r="T267" s="19">
        <f>_xlfn.XLOOKUP(ResourceEffects[[#This Row],[Resource Name]],ResourceNames,ResourceIds,"")</f>
        <v>2011</v>
      </c>
      <c r="U267" s="19">
        <f>_xlfn.XLOOKUP(ResourceEffects[[#This Row],[Event Type]],EventTypeNames,EventTypeIds,"")</f>
        <v>1</v>
      </c>
      <c r="V267" s="19">
        <f>IF(ResourceEffects[[#This Row],[Is Local]]="Yes",1,0)</f>
        <v>1</v>
      </c>
      <c r="W267" s="19">
        <f>IF(ResourceEffects[[#This Row],[Is Installed]]="Yes",1,0)</f>
        <v>0</v>
      </c>
      <c r="X267" s="19">
        <f>IF(ResourceEffects[[#This Row],[Status]]="Locked",1,0)</f>
        <v>0</v>
      </c>
      <c r="Y267" s="19">
        <f>IF(ResourceEffects[[#This Row],[event_type]]=1,0,1)</f>
        <v>0</v>
      </c>
      <c r="Z267" s="19">
        <f>IF(ResourceEffects[[#This Row],[Use Abundancies]]="Yes",1,0)</f>
        <v>0</v>
      </c>
      <c r="AA267" s="19">
        <f>ResourceEffects[[#This Row],[∆]]</f>
        <v>1</v>
      </c>
    </row>
    <row r="268" spans="1:27" x14ac:dyDescent="0.3">
      <c r="A268" s="23">
        <v>10</v>
      </c>
      <c r="B268" s="48" t="s">
        <v>127</v>
      </c>
      <c r="C268" s="22" t="s">
        <v>480</v>
      </c>
      <c r="D268" s="17" t="s">
        <v>394</v>
      </c>
      <c r="E268" s="17">
        <v>2</v>
      </c>
      <c r="F268" s="37" t="s">
        <v>387</v>
      </c>
      <c r="G268" s="18" t="s">
        <v>200</v>
      </c>
      <c r="H268" s="17" t="str">
        <f>"No"</f>
        <v>No</v>
      </c>
      <c r="I268" s="17">
        <f>0</f>
        <v>0</v>
      </c>
      <c r="J268" s="17" t="str">
        <f>"Yes"</f>
        <v>Yes</v>
      </c>
      <c r="K268" s="17" t="str">
        <f>"No"</f>
        <v>No</v>
      </c>
      <c r="L268" s="17">
        <f>INT(ResourceEffects[[#This Row],[Time Factor]]*TimeInterval/60/60/24)</f>
        <v>0</v>
      </c>
      <c r="M268" s="17">
        <f>INT(ResourceEffects[[#This Row],[Time Factor]]*TimeInterval/60/60)-ResourceEffects[[#This Row],[Days]]*24</f>
        <v>0</v>
      </c>
      <c r="N268" s="17">
        <f>INT(ResourceEffects[[#This Row],[Time Factor]]*TimeInterval/60)-ResourceEffects[[#This Row],[Hours]]*60-ResourceEffects[[#This Row],[Days]]*60*24</f>
        <v>0</v>
      </c>
      <c r="O268" s="17">
        <f>ResourceEffects[[#This Row],[Time Factor]]*TimeInterval-ResourceEffects[[#This Row],[Min]]*60-ResourceEffects[[#This Row],[Hours]]*60*60-ResourceEffects[[#This Row],[Days]]*60*60*24</f>
        <v>10</v>
      </c>
      <c r="P268" s="19">
        <f ca="1">INT(RAND()*999999999)</f>
        <v>72057906</v>
      </c>
      <c r="Q268" s="19">
        <f>_xlfn.XLOOKUP(ResourceEffects[[#This Row],[Protocol Name]],ProtocolNamesCol,ProtocolIds,"")</f>
        <v>21000</v>
      </c>
      <c r="R268" s="19">
        <f>ResourceEffects[[#This Row],[Time Factor]]</f>
        <v>10</v>
      </c>
      <c r="S268" s="19">
        <f>ResourceEffects[[#This Row],[Drone ID]]</f>
        <v>0</v>
      </c>
      <c r="T268" s="19">
        <f>_xlfn.XLOOKUP(ResourceEffects[[#This Row],[Resource Name]],ResourceNames,ResourceIds,"")</f>
        <v>2031</v>
      </c>
      <c r="U268" s="19">
        <f>_xlfn.XLOOKUP(ResourceEffects[[#This Row],[Event Type]],EventTypeNames,EventTypeIds,"")</f>
        <v>1</v>
      </c>
      <c r="V268" s="19">
        <f>IF(ResourceEffects[[#This Row],[Is Local]]="Yes",1,0)</f>
        <v>1</v>
      </c>
      <c r="W268" s="19">
        <f>IF(ResourceEffects[[#This Row],[Is Installed]]="Yes",1,0)</f>
        <v>0</v>
      </c>
      <c r="X268" s="19">
        <f>IF(ResourceEffects[[#This Row],[Status]]="Locked",1,0)</f>
        <v>0</v>
      </c>
      <c r="Y268" s="19">
        <f>IF(ResourceEffects[[#This Row],[event_type]]=1,0,1)</f>
        <v>0</v>
      </c>
      <c r="Z268" s="19">
        <f>IF(ResourceEffects[[#This Row],[Use Abundancies]]="Yes",1,0)</f>
        <v>0</v>
      </c>
      <c r="AA268" s="19">
        <f>ResourceEffects[[#This Row],[∆]]</f>
        <v>2</v>
      </c>
    </row>
    <row r="269" spans="1:27" x14ac:dyDescent="0.3">
      <c r="A269" s="23">
        <v>10</v>
      </c>
      <c r="B269" s="48" t="s">
        <v>127</v>
      </c>
      <c r="C269" s="22" t="s">
        <v>480</v>
      </c>
      <c r="D269" s="17" t="s">
        <v>394</v>
      </c>
      <c r="E269" s="17">
        <v>1</v>
      </c>
      <c r="F269" s="37" t="s">
        <v>387</v>
      </c>
      <c r="G269" s="18" t="s">
        <v>206</v>
      </c>
      <c r="H269" s="17" t="str">
        <f>"No"</f>
        <v>No</v>
      </c>
      <c r="I269" s="17">
        <f>0</f>
        <v>0</v>
      </c>
      <c r="J269" s="17" t="str">
        <f>"Yes"</f>
        <v>Yes</v>
      </c>
      <c r="K269" s="17" t="str">
        <f>"No"</f>
        <v>No</v>
      </c>
      <c r="L269" s="17">
        <f>INT(ResourceEffects[[#This Row],[Time Factor]]*TimeInterval/60/60/24)</f>
        <v>0</v>
      </c>
      <c r="M269" s="17">
        <f>INT(ResourceEffects[[#This Row],[Time Factor]]*TimeInterval/60/60)-ResourceEffects[[#This Row],[Days]]*24</f>
        <v>0</v>
      </c>
      <c r="N269" s="17">
        <f>INT(ResourceEffects[[#This Row],[Time Factor]]*TimeInterval/60)-ResourceEffects[[#This Row],[Hours]]*60-ResourceEffects[[#This Row],[Days]]*60*24</f>
        <v>0</v>
      </c>
      <c r="O269" s="17">
        <f>ResourceEffects[[#This Row],[Time Factor]]*TimeInterval-ResourceEffects[[#This Row],[Min]]*60-ResourceEffects[[#This Row],[Hours]]*60*60-ResourceEffects[[#This Row],[Days]]*60*60*24</f>
        <v>10</v>
      </c>
      <c r="P269" s="19">
        <f ca="1">INT(RAND()*999999999)</f>
        <v>216120915</v>
      </c>
      <c r="Q269" s="19">
        <f>_xlfn.XLOOKUP(ResourceEffects[[#This Row],[Protocol Name]],ProtocolNamesCol,ProtocolIds,"")</f>
        <v>21000</v>
      </c>
      <c r="R269" s="19">
        <f>ResourceEffects[[#This Row],[Time Factor]]</f>
        <v>10</v>
      </c>
      <c r="S269" s="19">
        <f>ResourceEffects[[#This Row],[Drone ID]]</f>
        <v>0</v>
      </c>
      <c r="T269" s="19">
        <f>_xlfn.XLOOKUP(ResourceEffects[[#This Row],[Resource Name]],ResourceNames,ResourceIds,"")</f>
        <v>2041</v>
      </c>
      <c r="U269" s="19">
        <f>_xlfn.XLOOKUP(ResourceEffects[[#This Row],[Event Type]],EventTypeNames,EventTypeIds,"")</f>
        <v>1</v>
      </c>
      <c r="V269" s="19">
        <f>IF(ResourceEffects[[#This Row],[Is Local]]="Yes",1,0)</f>
        <v>1</v>
      </c>
      <c r="W269" s="19">
        <f>IF(ResourceEffects[[#This Row],[Is Installed]]="Yes",1,0)</f>
        <v>0</v>
      </c>
      <c r="X269" s="19">
        <f>IF(ResourceEffects[[#This Row],[Status]]="Locked",1,0)</f>
        <v>0</v>
      </c>
      <c r="Y269" s="19">
        <f>IF(ResourceEffects[[#This Row],[event_type]]=1,0,1)</f>
        <v>0</v>
      </c>
      <c r="Z269" s="19">
        <f>IF(ResourceEffects[[#This Row],[Use Abundancies]]="Yes",1,0)</f>
        <v>0</v>
      </c>
      <c r="AA269" s="19">
        <f>ResourceEffects[[#This Row],[∆]]</f>
        <v>1</v>
      </c>
    </row>
    <row r="270" spans="1:27" x14ac:dyDescent="0.3">
      <c r="A270" s="43">
        <v>0</v>
      </c>
      <c r="B270" s="18" t="s">
        <v>128</v>
      </c>
      <c r="C270" s="22" t="s">
        <v>479</v>
      </c>
      <c r="D270" s="17" t="s">
        <v>395</v>
      </c>
      <c r="E270" s="17">
        <v>1</v>
      </c>
      <c r="F270" s="37" t="s">
        <v>387</v>
      </c>
      <c r="G270" s="18" t="s">
        <v>476</v>
      </c>
      <c r="H270" s="39" t="str">
        <f>"No"</f>
        <v>No</v>
      </c>
      <c r="I270" s="39">
        <f>0</f>
        <v>0</v>
      </c>
      <c r="J270" s="39" t="str">
        <f>"Yes"</f>
        <v>Yes</v>
      </c>
      <c r="K270" s="39" t="str">
        <f>"No"</f>
        <v>No</v>
      </c>
      <c r="L270" s="39">
        <f>INT(ResourceEffects[[#This Row],[Time Factor]]*TimeInterval/60/60/24)</f>
        <v>0</v>
      </c>
      <c r="M270" s="39">
        <f>INT(ResourceEffects[[#This Row],[Time Factor]]*TimeInterval/60/60)-ResourceEffects[[#This Row],[Days]]*24</f>
        <v>0</v>
      </c>
      <c r="N270" s="39">
        <f>INT(ResourceEffects[[#This Row],[Time Factor]]*TimeInterval/60)-ResourceEffects[[#This Row],[Hours]]*60-ResourceEffects[[#This Row],[Days]]*60*24</f>
        <v>0</v>
      </c>
      <c r="O270" s="39">
        <f>ResourceEffects[[#This Row],[Time Factor]]*TimeInterval-ResourceEffects[[#This Row],[Min]]*60-ResourceEffects[[#This Row],[Hours]]*60*60-ResourceEffects[[#This Row],[Days]]*60*60*24</f>
        <v>0</v>
      </c>
      <c r="P270" s="20">
        <f ca="1">INT(RAND()*999999999)</f>
        <v>159315561</v>
      </c>
      <c r="Q270" s="20">
        <f>_xlfn.XLOOKUP(ResourceEffects[[#This Row],[Protocol Name]],ProtocolNamesCol,ProtocolIds,"")</f>
        <v>21010</v>
      </c>
      <c r="R270" s="20">
        <f>ResourceEffects[[#This Row],[Time Factor]]</f>
        <v>0</v>
      </c>
      <c r="S270" s="20">
        <f>ResourceEffects[[#This Row],[Drone ID]]</f>
        <v>0</v>
      </c>
      <c r="T270" s="20">
        <f>_xlfn.XLOOKUP(ResourceEffects[[#This Row],[Resource Name]],ResourceNames,ResourceIds,"")</f>
        <v>5201</v>
      </c>
      <c r="U270" s="20">
        <f>_xlfn.XLOOKUP(ResourceEffects[[#This Row],[Event Type]],EventTypeNames,EventTypeIds,"")</f>
        <v>2</v>
      </c>
      <c r="V270" s="20">
        <f>IF(ResourceEffects[[#This Row],[Is Local]]="Yes",1,0)</f>
        <v>1</v>
      </c>
      <c r="W270" s="20">
        <f>IF(ResourceEffects[[#This Row],[Is Installed]]="Yes",1,0)</f>
        <v>0</v>
      </c>
      <c r="X270" s="20">
        <f>IF(ResourceEffects[[#This Row],[Status]]="Locked",1,0)</f>
        <v>0</v>
      </c>
      <c r="Y270" s="20">
        <f>IF(ResourceEffects[[#This Row],[event_type]]=1,0,1)</f>
        <v>1</v>
      </c>
      <c r="Z270" s="20">
        <f>IF(ResourceEffects[[#This Row],[Use Abundancies]]="Yes",1,0)</f>
        <v>0</v>
      </c>
      <c r="AA270" s="20">
        <f>ResourceEffects[[#This Row],[∆]]</f>
        <v>1</v>
      </c>
    </row>
    <row r="271" spans="1:27" x14ac:dyDescent="0.3">
      <c r="A271" s="43">
        <v>0</v>
      </c>
      <c r="B271" s="18" t="s">
        <v>128</v>
      </c>
      <c r="C271" s="22" t="s">
        <v>479</v>
      </c>
      <c r="D271" s="17" t="s">
        <v>394</v>
      </c>
      <c r="E271" s="17">
        <v>1</v>
      </c>
      <c r="F271" s="37" t="s">
        <v>387</v>
      </c>
      <c r="G271" s="18" t="s">
        <v>476</v>
      </c>
      <c r="H271" s="39" t="str">
        <f>"No"</f>
        <v>No</v>
      </c>
      <c r="I271" s="39">
        <f>0</f>
        <v>0</v>
      </c>
      <c r="J271" s="39" t="str">
        <f>"Yes"</f>
        <v>Yes</v>
      </c>
      <c r="K271" s="39" t="str">
        <f>"No"</f>
        <v>No</v>
      </c>
      <c r="L271" s="39">
        <f>INT(ResourceEffects[[#This Row],[Time Factor]]*TimeInterval/60/60/24)</f>
        <v>0</v>
      </c>
      <c r="M271" s="39">
        <f>INT(ResourceEffects[[#This Row],[Time Factor]]*TimeInterval/60/60)-ResourceEffects[[#This Row],[Days]]*24</f>
        <v>0</v>
      </c>
      <c r="N271" s="39">
        <f>INT(ResourceEffects[[#This Row],[Time Factor]]*TimeInterval/60)-ResourceEffects[[#This Row],[Hours]]*60-ResourceEffects[[#This Row],[Days]]*60*24</f>
        <v>0</v>
      </c>
      <c r="O271" s="39">
        <f>ResourceEffects[[#This Row],[Time Factor]]*TimeInterval-ResourceEffects[[#This Row],[Min]]*60-ResourceEffects[[#This Row],[Hours]]*60*60-ResourceEffects[[#This Row],[Days]]*60*60*24</f>
        <v>0</v>
      </c>
      <c r="P271" s="20">
        <f ca="1">INT(RAND()*999999999)</f>
        <v>516788275</v>
      </c>
      <c r="Q271" s="20">
        <f>_xlfn.XLOOKUP(ResourceEffects[[#This Row],[Protocol Name]],ProtocolNamesCol,ProtocolIds,"")</f>
        <v>21010</v>
      </c>
      <c r="R271" s="20">
        <f>ResourceEffects[[#This Row],[Time Factor]]</f>
        <v>0</v>
      </c>
      <c r="S271" s="20">
        <f>ResourceEffects[[#This Row],[Drone ID]]</f>
        <v>0</v>
      </c>
      <c r="T271" s="20">
        <f>_xlfn.XLOOKUP(ResourceEffects[[#This Row],[Resource Name]],ResourceNames,ResourceIds,"")</f>
        <v>5201</v>
      </c>
      <c r="U271" s="20">
        <f>_xlfn.XLOOKUP(ResourceEffects[[#This Row],[Event Type]],EventTypeNames,EventTypeIds,"")</f>
        <v>1</v>
      </c>
      <c r="V271" s="20">
        <f>IF(ResourceEffects[[#This Row],[Is Local]]="Yes",1,0)</f>
        <v>1</v>
      </c>
      <c r="W271" s="20">
        <f>IF(ResourceEffects[[#This Row],[Is Installed]]="Yes",1,0)</f>
        <v>0</v>
      </c>
      <c r="X271" s="20">
        <f>IF(ResourceEffects[[#This Row],[Status]]="Locked",1,0)</f>
        <v>0</v>
      </c>
      <c r="Y271" s="20">
        <f>IF(ResourceEffects[[#This Row],[event_type]]=1,0,1)</f>
        <v>0</v>
      </c>
      <c r="Z271" s="20">
        <f>IF(ResourceEffects[[#This Row],[Use Abundancies]]="Yes",1,0)</f>
        <v>0</v>
      </c>
      <c r="AA271" s="20">
        <f>ResourceEffects[[#This Row],[∆]]</f>
        <v>1</v>
      </c>
    </row>
    <row r="272" spans="1:27" x14ac:dyDescent="0.3">
      <c r="A272" s="23">
        <v>1</v>
      </c>
      <c r="B272" s="18" t="s">
        <v>128</v>
      </c>
      <c r="C272" s="22" t="s">
        <v>478</v>
      </c>
      <c r="D272" s="17" t="s">
        <v>395</v>
      </c>
      <c r="E272" s="17">
        <v>20</v>
      </c>
      <c r="F272" s="37" t="s">
        <v>387</v>
      </c>
      <c r="G272" s="18" t="s">
        <v>165</v>
      </c>
      <c r="H272" s="17" t="str">
        <f>"No"</f>
        <v>No</v>
      </c>
      <c r="I272" s="17">
        <f>0</f>
        <v>0</v>
      </c>
      <c r="J272" s="17" t="str">
        <f>"Yes"</f>
        <v>Yes</v>
      </c>
      <c r="K272" s="17" t="str">
        <f>"No"</f>
        <v>No</v>
      </c>
      <c r="L272" s="17">
        <f>INT(ResourceEffects[[#This Row],[Time Factor]]*TimeInterval/60/60/24)</f>
        <v>0</v>
      </c>
      <c r="M272" s="17">
        <f>INT(ResourceEffects[[#This Row],[Time Factor]]*TimeInterval/60/60)-ResourceEffects[[#This Row],[Days]]*24</f>
        <v>0</v>
      </c>
      <c r="N272" s="17">
        <f>INT(ResourceEffects[[#This Row],[Time Factor]]*TimeInterval/60)-ResourceEffects[[#This Row],[Hours]]*60-ResourceEffects[[#This Row],[Days]]*60*24</f>
        <v>0</v>
      </c>
      <c r="O272" s="17">
        <f>ResourceEffects[[#This Row],[Time Factor]]*TimeInterval-ResourceEffects[[#This Row],[Min]]*60-ResourceEffects[[#This Row],[Hours]]*60*60-ResourceEffects[[#This Row],[Days]]*60*60*24</f>
        <v>1</v>
      </c>
      <c r="P272" s="19">
        <f ca="1">INT(RAND()*999999999)</f>
        <v>727407422</v>
      </c>
      <c r="Q272" s="19">
        <f>_xlfn.XLOOKUP(ResourceEffects[[#This Row],[Protocol Name]],ProtocolNamesCol,ProtocolIds,"")</f>
        <v>21010</v>
      </c>
      <c r="R272" s="19">
        <f>ResourceEffects[[#This Row],[Time Factor]]</f>
        <v>1</v>
      </c>
      <c r="S272" s="19">
        <f>ResourceEffects[[#This Row],[Drone ID]]</f>
        <v>0</v>
      </c>
      <c r="T272" s="19">
        <f>_xlfn.XLOOKUP(ResourceEffects[[#This Row],[Resource Name]],ResourceNames,ResourceIds,"")</f>
        <v>1010</v>
      </c>
      <c r="U272" s="19">
        <f>_xlfn.XLOOKUP(ResourceEffects[[#This Row],[Event Type]],EventTypeNames,EventTypeIds,"")</f>
        <v>2</v>
      </c>
      <c r="V272" s="19">
        <f>IF(ResourceEffects[[#This Row],[Is Local]]="Yes",1,0)</f>
        <v>1</v>
      </c>
      <c r="W272" s="19">
        <f>IF(ResourceEffects[[#This Row],[Is Installed]]="Yes",1,0)</f>
        <v>0</v>
      </c>
      <c r="X272" s="19">
        <f>IF(ResourceEffects[[#This Row],[Status]]="Locked",1,0)</f>
        <v>0</v>
      </c>
      <c r="Y272" s="19">
        <f>IF(ResourceEffects[[#This Row],[event_type]]=1,0,1)</f>
        <v>1</v>
      </c>
      <c r="Z272" s="19">
        <f>IF(ResourceEffects[[#This Row],[Use Abundancies]]="Yes",1,0)</f>
        <v>0</v>
      </c>
      <c r="AA272" s="19">
        <f>ResourceEffects[[#This Row],[∆]]</f>
        <v>20</v>
      </c>
    </row>
    <row r="273" spans="1:27" x14ac:dyDescent="0.3">
      <c r="A273" s="43">
        <v>2</v>
      </c>
      <c r="B273" s="18" t="s">
        <v>128</v>
      </c>
      <c r="C273" s="22" t="s">
        <v>481</v>
      </c>
      <c r="D273" s="17" t="s">
        <v>395</v>
      </c>
      <c r="E273" s="17">
        <v>1</v>
      </c>
      <c r="F273" s="37" t="s">
        <v>387</v>
      </c>
      <c r="G273" s="18" t="s">
        <v>476</v>
      </c>
      <c r="H273" s="39" t="str">
        <f>"No"</f>
        <v>No</v>
      </c>
      <c r="I273" s="39">
        <f>0</f>
        <v>0</v>
      </c>
      <c r="J273" s="39" t="str">
        <f>"Yes"</f>
        <v>Yes</v>
      </c>
      <c r="K273" s="39" t="str">
        <f>"No"</f>
        <v>No</v>
      </c>
      <c r="L273" s="39">
        <f>INT(ResourceEffects[[#This Row],[Time Factor]]*TimeInterval/60/60/24)</f>
        <v>0</v>
      </c>
      <c r="M273" s="39">
        <f>INT(ResourceEffects[[#This Row],[Time Factor]]*TimeInterval/60/60)-ResourceEffects[[#This Row],[Days]]*24</f>
        <v>0</v>
      </c>
      <c r="N273" s="39">
        <f>INT(ResourceEffects[[#This Row],[Time Factor]]*TimeInterval/60)-ResourceEffects[[#This Row],[Hours]]*60-ResourceEffects[[#This Row],[Days]]*60*24</f>
        <v>0</v>
      </c>
      <c r="O273" s="39">
        <f>ResourceEffects[[#This Row],[Time Factor]]*TimeInterval-ResourceEffects[[#This Row],[Min]]*60-ResourceEffects[[#This Row],[Hours]]*60*60-ResourceEffects[[#This Row],[Days]]*60*60*24</f>
        <v>2</v>
      </c>
      <c r="P273" s="20">
        <f ca="1">INT(RAND()*999999999)</f>
        <v>27764920</v>
      </c>
      <c r="Q273" s="20">
        <f>_xlfn.XLOOKUP(ResourceEffects[[#This Row],[Protocol Name]],ProtocolNamesCol,ProtocolIds,"")</f>
        <v>21010</v>
      </c>
      <c r="R273" s="20">
        <f>ResourceEffects[[#This Row],[Time Factor]]</f>
        <v>2</v>
      </c>
      <c r="S273" s="20">
        <f>ResourceEffects[[#This Row],[Drone ID]]</f>
        <v>0</v>
      </c>
      <c r="T273" s="20">
        <f>_xlfn.XLOOKUP(ResourceEffects[[#This Row],[Resource Name]],ResourceNames,ResourceIds,"")</f>
        <v>5201</v>
      </c>
      <c r="U273" s="20">
        <f>_xlfn.XLOOKUP(ResourceEffects[[#This Row],[Event Type]],EventTypeNames,EventTypeIds,"")</f>
        <v>2</v>
      </c>
      <c r="V273" s="20">
        <f>IF(ResourceEffects[[#This Row],[Is Local]]="Yes",1,0)</f>
        <v>1</v>
      </c>
      <c r="W273" s="20">
        <f>IF(ResourceEffects[[#This Row],[Is Installed]]="Yes",1,0)</f>
        <v>0</v>
      </c>
      <c r="X273" s="20">
        <f>IF(ResourceEffects[[#This Row],[Status]]="Locked",1,0)</f>
        <v>0</v>
      </c>
      <c r="Y273" s="20">
        <f>IF(ResourceEffects[[#This Row],[event_type]]=1,0,1)</f>
        <v>1</v>
      </c>
      <c r="Z273" s="20">
        <f>IF(ResourceEffects[[#This Row],[Use Abundancies]]="Yes",1,0)</f>
        <v>0</v>
      </c>
      <c r="AA273" s="20">
        <f>ResourceEffects[[#This Row],[∆]]</f>
        <v>1</v>
      </c>
    </row>
    <row r="274" spans="1:27" x14ac:dyDescent="0.3">
      <c r="A274" s="43">
        <v>2</v>
      </c>
      <c r="B274" s="18" t="s">
        <v>128</v>
      </c>
      <c r="C274" s="22" t="s">
        <v>481</v>
      </c>
      <c r="D274" s="17" t="s">
        <v>394</v>
      </c>
      <c r="E274" s="17">
        <v>1</v>
      </c>
      <c r="F274" s="37" t="s">
        <v>383</v>
      </c>
      <c r="G274" s="18" t="s">
        <v>476</v>
      </c>
      <c r="H274" s="39" t="str">
        <f>"No"</f>
        <v>No</v>
      </c>
      <c r="I274" s="39">
        <f>0</f>
        <v>0</v>
      </c>
      <c r="J274" s="39" t="str">
        <f>"Yes"</f>
        <v>Yes</v>
      </c>
      <c r="K274" s="39" t="str">
        <f>"No"</f>
        <v>No</v>
      </c>
      <c r="L274" s="39">
        <f>INT(ResourceEffects[[#This Row],[Time Factor]]*TimeInterval/60/60/24)</f>
        <v>0</v>
      </c>
      <c r="M274" s="39">
        <f>INT(ResourceEffects[[#This Row],[Time Factor]]*TimeInterval/60/60)-ResourceEffects[[#This Row],[Days]]*24</f>
        <v>0</v>
      </c>
      <c r="N274" s="39">
        <f>INT(ResourceEffects[[#This Row],[Time Factor]]*TimeInterval/60)-ResourceEffects[[#This Row],[Hours]]*60-ResourceEffects[[#This Row],[Days]]*60*24</f>
        <v>0</v>
      </c>
      <c r="O274" s="39">
        <f>ResourceEffects[[#This Row],[Time Factor]]*TimeInterval-ResourceEffects[[#This Row],[Min]]*60-ResourceEffects[[#This Row],[Hours]]*60*60-ResourceEffects[[#This Row],[Days]]*60*60*24</f>
        <v>2</v>
      </c>
      <c r="P274" s="20">
        <f ca="1">INT(RAND()*999999999)</f>
        <v>303349196</v>
      </c>
      <c r="Q274" s="20">
        <f>_xlfn.XLOOKUP(ResourceEffects[[#This Row],[Protocol Name]],ProtocolNamesCol,ProtocolIds,"")</f>
        <v>21010</v>
      </c>
      <c r="R274" s="20">
        <f>ResourceEffects[[#This Row],[Time Factor]]</f>
        <v>2</v>
      </c>
      <c r="S274" s="20">
        <f>ResourceEffects[[#This Row],[Drone ID]]</f>
        <v>0</v>
      </c>
      <c r="T274" s="20">
        <f>_xlfn.XLOOKUP(ResourceEffects[[#This Row],[Resource Name]],ResourceNames,ResourceIds,"")</f>
        <v>5201</v>
      </c>
      <c r="U274" s="20">
        <f>_xlfn.XLOOKUP(ResourceEffects[[#This Row],[Event Type]],EventTypeNames,EventTypeIds,"")</f>
        <v>1</v>
      </c>
      <c r="V274" s="20">
        <f>IF(ResourceEffects[[#This Row],[Is Local]]="Yes",1,0)</f>
        <v>1</v>
      </c>
      <c r="W274" s="20">
        <f>IF(ResourceEffects[[#This Row],[Is Installed]]="Yes",1,0)</f>
        <v>0</v>
      </c>
      <c r="X274" s="20">
        <f>IF(ResourceEffects[[#This Row],[Status]]="Locked",1,0)</f>
        <v>1</v>
      </c>
      <c r="Y274" s="20">
        <f>IF(ResourceEffects[[#This Row],[event_type]]=1,0,1)</f>
        <v>0</v>
      </c>
      <c r="Z274" s="20">
        <f>IF(ResourceEffects[[#This Row],[Use Abundancies]]="Yes",1,0)</f>
        <v>0</v>
      </c>
      <c r="AA274" s="20">
        <f>ResourceEffects[[#This Row],[∆]]</f>
        <v>1</v>
      </c>
    </row>
    <row r="275" spans="1:27" x14ac:dyDescent="0.3">
      <c r="A275" s="43">
        <v>9</v>
      </c>
      <c r="B275" s="18" t="s">
        <v>128</v>
      </c>
      <c r="C275" s="22" t="s">
        <v>482</v>
      </c>
      <c r="D275" s="17" t="s">
        <v>395</v>
      </c>
      <c r="E275" s="17">
        <v>1</v>
      </c>
      <c r="F275" s="37" t="s">
        <v>383</v>
      </c>
      <c r="G275" s="18" t="s">
        <v>476</v>
      </c>
      <c r="H275" s="39" t="str">
        <f>"No"</f>
        <v>No</v>
      </c>
      <c r="I275" s="39">
        <f>0</f>
        <v>0</v>
      </c>
      <c r="J275" s="39" t="str">
        <f>"Yes"</f>
        <v>Yes</v>
      </c>
      <c r="K275" s="39" t="str">
        <f>"No"</f>
        <v>No</v>
      </c>
      <c r="L275" s="39">
        <f>INT(ResourceEffects[[#This Row],[Time Factor]]*TimeInterval/60/60/24)</f>
        <v>0</v>
      </c>
      <c r="M275" s="39">
        <f>INT(ResourceEffects[[#This Row],[Time Factor]]*TimeInterval/60/60)-ResourceEffects[[#This Row],[Days]]*24</f>
        <v>0</v>
      </c>
      <c r="N275" s="39">
        <f>INT(ResourceEffects[[#This Row],[Time Factor]]*TimeInterval/60)-ResourceEffects[[#This Row],[Hours]]*60-ResourceEffects[[#This Row],[Days]]*60*24</f>
        <v>0</v>
      </c>
      <c r="O275" s="39">
        <f>ResourceEffects[[#This Row],[Time Factor]]*TimeInterval-ResourceEffects[[#This Row],[Min]]*60-ResourceEffects[[#This Row],[Hours]]*60*60-ResourceEffects[[#This Row],[Days]]*60*60*24</f>
        <v>9</v>
      </c>
      <c r="P275" s="20">
        <f ca="1">INT(RAND()*999999999)</f>
        <v>727548150</v>
      </c>
      <c r="Q275" s="20">
        <f>_xlfn.XLOOKUP(ResourceEffects[[#This Row],[Protocol Name]],ProtocolNamesCol,ProtocolIds,"")</f>
        <v>21010</v>
      </c>
      <c r="R275" s="20">
        <f>ResourceEffects[[#This Row],[Time Factor]]</f>
        <v>9</v>
      </c>
      <c r="S275" s="20">
        <f>ResourceEffects[[#This Row],[Drone ID]]</f>
        <v>0</v>
      </c>
      <c r="T275" s="20">
        <f>_xlfn.XLOOKUP(ResourceEffects[[#This Row],[Resource Name]],ResourceNames,ResourceIds,"")</f>
        <v>5201</v>
      </c>
      <c r="U275" s="20">
        <f>_xlfn.XLOOKUP(ResourceEffects[[#This Row],[Event Type]],EventTypeNames,EventTypeIds,"")</f>
        <v>2</v>
      </c>
      <c r="V275" s="20">
        <f>IF(ResourceEffects[[#This Row],[Is Local]]="Yes",1,0)</f>
        <v>1</v>
      </c>
      <c r="W275" s="20">
        <f>IF(ResourceEffects[[#This Row],[Is Installed]]="Yes",1,0)</f>
        <v>0</v>
      </c>
      <c r="X275" s="20">
        <f>IF(ResourceEffects[[#This Row],[Status]]="Locked",1,0)</f>
        <v>1</v>
      </c>
      <c r="Y275" s="20">
        <f>IF(ResourceEffects[[#This Row],[event_type]]=1,0,1)</f>
        <v>1</v>
      </c>
      <c r="Z275" s="20">
        <f>IF(ResourceEffects[[#This Row],[Use Abundancies]]="Yes",1,0)</f>
        <v>0</v>
      </c>
      <c r="AA275" s="20">
        <f>ResourceEffects[[#This Row],[∆]]</f>
        <v>1</v>
      </c>
    </row>
    <row r="276" spans="1:27" x14ac:dyDescent="0.3">
      <c r="A276" s="43">
        <v>9</v>
      </c>
      <c r="B276" s="18" t="s">
        <v>128</v>
      </c>
      <c r="C276" s="22" t="s">
        <v>482</v>
      </c>
      <c r="D276" s="17" t="s">
        <v>394</v>
      </c>
      <c r="E276" s="17">
        <v>1</v>
      </c>
      <c r="F276" s="37" t="s">
        <v>387</v>
      </c>
      <c r="G276" s="18" t="s">
        <v>476</v>
      </c>
      <c r="H276" s="39" t="str">
        <f>"No"</f>
        <v>No</v>
      </c>
      <c r="I276" s="39">
        <f>0</f>
        <v>0</v>
      </c>
      <c r="J276" s="39" t="str">
        <f>"Yes"</f>
        <v>Yes</v>
      </c>
      <c r="K276" s="39" t="str">
        <f>"No"</f>
        <v>No</v>
      </c>
      <c r="L276" s="39">
        <f>INT(ResourceEffects[[#This Row],[Time Factor]]*TimeInterval/60/60/24)</f>
        <v>0</v>
      </c>
      <c r="M276" s="39">
        <f>INT(ResourceEffects[[#This Row],[Time Factor]]*TimeInterval/60/60)-ResourceEffects[[#This Row],[Days]]*24</f>
        <v>0</v>
      </c>
      <c r="N276" s="39">
        <f>INT(ResourceEffects[[#This Row],[Time Factor]]*TimeInterval/60)-ResourceEffects[[#This Row],[Hours]]*60-ResourceEffects[[#This Row],[Days]]*60*24</f>
        <v>0</v>
      </c>
      <c r="O276" s="39">
        <f>ResourceEffects[[#This Row],[Time Factor]]*TimeInterval-ResourceEffects[[#This Row],[Min]]*60-ResourceEffects[[#This Row],[Hours]]*60*60-ResourceEffects[[#This Row],[Days]]*60*60*24</f>
        <v>9</v>
      </c>
      <c r="P276" s="20">
        <f ca="1">INT(RAND()*999999999)</f>
        <v>811910393</v>
      </c>
      <c r="Q276" s="20">
        <f>_xlfn.XLOOKUP(ResourceEffects[[#This Row],[Protocol Name]],ProtocolNamesCol,ProtocolIds,"")</f>
        <v>21010</v>
      </c>
      <c r="R276" s="20">
        <f>ResourceEffects[[#This Row],[Time Factor]]</f>
        <v>9</v>
      </c>
      <c r="S276" s="20">
        <f>ResourceEffects[[#This Row],[Drone ID]]</f>
        <v>0</v>
      </c>
      <c r="T276" s="20">
        <f>_xlfn.XLOOKUP(ResourceEffects[[#This Row],[Resource Name]],ResourceNames,ResourceIds,"")</f>
        <v>5201</v>
      </c>
      <c r="U276" s="20">
        <f>_xlfn.XLOOKUP(ResourceEffects[[#This Row],[Event Type]],EventTypeNames,EventTypeIds,"")</f>
        <v>1</v>
      </c>
      <c r="V276" s="20">
        <f>IF(ResourceEffects[[#This Row],[Is Local]]="Yes",1,0)</f>
        <v>1</v>
      </c>
      <c r="W276" s="20">
        <f>IF(ResourceEffects[[#This Row],[Is Installed]]="Yes",1,0)</f>
        <v>0</v>
      </c>
      <c r="X276" s="20">
        <f>IF(ResourceEffects[[#This Row],[Status]]="Locked",1,0)</f>
        <v>0</v>
      </c>
      <c r="Y276" s="20">
        <f>IF(ResourceEffects[[#This Row],[event_type]]=1,0,1)</f>
        <v>0</v>
      </c>
      <c r="Z276" s="20">
        <f>IF(ResourceEffects[[#This Row],[Use Abundancies]]="Yes",1,0)</f>
        <v>0</v>
      </c>
      <c r="AA276" s="20">
        <f>ResourceEffects[[#This Row],[∆]]</f>
        <v>1</v>
      </c>
    </row>
    <row r="277" spans="1:27" x14ac:dyDescent="0.3">
      <c r="A277" s="23">
        <v>10</v>
      </c>
      <c r="B277" s="48" t="s">
        <v>128</v>
      </c>
      <c r="C277" s="22" t="s">
        <v>480</v>
      </c>
      <c r="D277" s="17" t="s">
        <v>394</v>
      </c>
      <c r="E277" s="17">
        <v>3</v>
      </c>
      <c r="F277" s="37" t="s">
        <v>387</v>
      </c>
      <c r="G277" s="18" t="s">
        <v>188</v>
      </c>
      <c r="H277" s="17" t="str">
        <f>"No"</f>
        <v>No</v>
      </c>
      <c r="I277" s="17">
        <f>0</f>
        <v>0</v>
      </c>
      <c r="J277" s="17" t="str">
        <f>"Yes"</f>
        <v>Yes</v>
      </c>
      <c r="K277" s="17" t="str">
        <f>"No"</f>
        <v>No</v>
      </c>
      <c r="L277" s="17">
        <f>INT(ResourceEffects[[#This Row],[Time Factor]]*TimeInterval/60/60/24)</f>
        <v>0</v>
      </c>
      <c r="M277" s="17">
        <f>INT(ResourceEffects[[#This Row],[Time Factor]]*TimeInterval/60/60)-ResourceEffects[[#This Row],[Days]]*24</f>
        <v>0</v>
      </c>
      <c r="N277" s="17">
        <f>INT(ResourceEffects[[#This Row],[Time Factor]]*TimeInterval/60)-ResourceEffects[[#This Row],[Hours]]*60-ResourceEffects[[#This Row],[Days]]*60*24</f>
        <v>0</v>
      </c>
      <c r="O277" s="17">
        <f>ResourceEffects[[#This Row],[Time Factor]]*TimeInterval-ResourceEffects[[#This Row],[Min]]*60-ResourceEffects[[#This Row],[Hours]]*60*60-ResourceEffects[[#This Row],[Days]]*60*60*24</f>
        <v>10</v>
      </c>
      <c r="P277" s="19">
        <f ca="1">INT(RAND()*999999999)</f>
        <v>387772863</v>
      </c>
      <c r="Q277" s="19">
        <f>_xlfn.XLOOKUP(ResourceEffects[[#This Row],[Protocol Name]],ProtocolNamesCol,ProtocolIds,"")</f>
        <v>21010</v>
      </c>
      <c r="R277" s="19">
        <f>ResourceEffects[[#This Row],[Time Factor]]</f>
        <v>10</v>
      </c>
      <c r="S277" s="19">
        <f>ResourceEffects[[#This Row],[Drone ID]]</f>
        <v>0</v>
      </c>
      <c r="T277" s="19">
        <f>_xlfn.XLOOKUP(ResourceEffects[[#This Row],[Resource Name]],ResourceNames,ResourceIds,"")</f>
        <v>2011</v>
      </c>
      <c r="U277" s="19">
        <f>_xlfn.XLOOKUP(ResourceEffects[[#This Row],[Event Type]],EventTypeNames,EventTypeIds,"")</f>
        <v>1</v>
      </c>
      <c r="V277" s="19">
        <f>IF(ResourceEffects[[#This Row],[Is Local]]="Yes",1,0)</f>
        <v>1</v>
      </c>
      <c r="W277" s="19">
        <f>IF(ResourceEffects[[#This Row],[Is Installed]]="Yes",1,0)</f>
        <v>0</v>
      </c>
      <c r="X277" s="19">
        <f>IF(ResourceEffects[[#This Row],[Status]]="Locked",1,0)</f>
        <v>0</v>
      </c>
      <c r="Y277" s="19">
        <f>IF(ResourceEffects[[#This Row],[event_type]]=1,0,1)</f>
        <v>0</v>
      </c>
      <c r="Z277" s="19">
        <f>IF(ResourceEffects[[#This Row],[Use Abundancies]]="Yes",1,0)</f>
        <v>0</v>
      </c>
      <c r="AA277" s="19">
        <f>ResourceEffects[[#This Row],[∆]]</f>
        <v>3</v>
      </c>
    </row>
    <row r="278" spans="1:27" x14ac:dyDescent="0.3">
      <c r="A278" s="23">
        <v>10</v>
      </c>
      <c r="B278" s="48" t="s">
        <v>128</v>
      </c>
      <c r="C278" s="22" t="s">
        <v>480</v>
      </c>
      <c r="D278" s="17" t="s">
        <v>394</v>
      </c>
      <c r="E278" s="17">
        <v>1</v>
      </c>
      <c r="F278" s="37" t="s">
        <v>387</v>
      </c>
      <c r="G278" s="18" t="s">
        <v>200</v>
      </c>
      <c r="H278" s="17" t="str">
        <f>"No"</f>
        <v>No</v>
      </c>
      <c r="I278" s="17">
        <f>0</f>
        <v>0</v>
      </c>
      <c r="J278" s="17" t="str">
        <f>"Yes"</f>
        <v>Yes</v>
      </c>
      <c r="K278" s="17" t="str">
        <f>"No"</f>
        <v>No</v>
      </c>
      <c r="L278" s="17">
        <f>INT(ResourceEffects[[#This Row],[Time Factor]]*TimeInterval/60/60/24)</f>
        <v>0</v>
      </c>
      <c r="M278" s="17">
        <f>INT(ResourceEffects[[#This Row],[Time Factor]]*TimeInterval/60/60)-ResourceEffects[[#This Row],[Days]]*24</f>
        <v>0</v>
      </c>
      <c r="N278" s="17">
        <f>INT(ResourceEffects[[#This Row],[Time Factor]]*TimeInterval/60)-ResourceEffects[[#This Row],[Hours]]*60-ResourceEffects[[#This Row],[Days]]*60*24</f>
        <v>0</v>
      </c>
      <c r="O278" s="17">
        <f>ResourceEffects[[#This Row],[Time Factor]]*TimeInterval-ResourceEffects[[#This Row],[Min]]*60-ResourceEffects[[#This Row],[Hours]]*60*60-ResourceEffects[[#This Row],[Days]]*60*60*24</f>
        <v>10</v>
      </c>
      <c r="P278" s="19">
        <f ca="1">INT(RAND()*999999999)</f>
        <v>670202121</v>
      </c>
      <c r="Q278" s="19">
        <f>_xlfn.XLOOKUP(ResourceEffects[[#This Row],[Protocol Name]],ProtocolNamesCol,ProtocolIds,"")</f>
        <v>21010</v>
      </c>
      <c r="R278" s="19">
        <f>ResourceEffects[[#This Row],[Time Factor]]</f>
        <v>10</v>
      </c>
      <c r="S278" s="19">
        <f>ResourceEffects[[#This Row],[Drone ID]]</f>
        <v>0</v>
      </c>
      <c r="T278" s="19">
        <f>_xlfn.XLOOKUP(ResourceEffects[[#This Row],[Resource Name]],ResourceNames,ResourceIds,"")</f>
        <v>2031</v>
      </c>
      <c r="U278" s="19">
        <f>_xlfn.XLOOKUP(ResourceEffects[[#This Row],[Event Type]],EventTypeNames,EventTypeIds,"")</f>
        <v>1</v>
      </c>
      <c r="V278" s="19">
        <f>IF(ResourceEffects[[#This Row],[Is Local]]="Yes",1,0)</f>
        <v>1</v>
      </c>
      <c r="W278" s="19">
        <f>IF(ResourceEffects[[#This Row],[Is Installed]]="Yes",1,0)</f>
        <v>0</v>
      </c>
      <c r="X278" s="19">
        <f>IF(ResourceEffects[[#This Row],[Status]]="Locked",1,0)</f>
        <v>0</v>
      </c>
      <c r="Y278" s="19">
        <f>IF(ResourceEffects[[#This Row],[event_type]]=1,0,1)</f>
        <v>0</v>
      </c>
      <c r="Z278" s="19">
        <f>IF(ResourceEffects[[#This Row],[Use Abundancies]]="Yes",1,0)</f>
        <v>0</v>
      </c>
      <c r="AA278" s="19">
        <f>ResourceEffects[[#This Row],[∆]]</f>
        <v>1</v>
      </c>
    </row>
    <row r="279" spans="1:27" x14ac:dyDescent="0.3">
      <c r="A279" s="23">
        <v>10</v>
      </c>
      <c r="B279" s="48" t="s">
        <v>128</v>
      </c>
      <c r="C279" s="22" t="s">
        <v>480</v>
      </c>
      <c r="D279" s="17" t="s">
        <v>394</v>
      </c>
      <c r="E279" s="17">
        <v>1</v>
      </c>
      <c r="F279" s="37" t="s">
        <v>387</v>
      </c>
      <c r="G279" s="18" t="s">
        <v>204</v>
      </c>
      <c r="H279" s="17" t="str">
        <f>"No"</f>
        <v>No</v>
      </c>
      <c r="I279" s="17">
        <f>0</f>
        <v>0</v>
      </c>
      <c r="J279" s="17" t="str">
        <f>"Yes"</f>
        <v>Yes</v>
      </c>
      <c r="K279" s="17" t="str">
        <f>"No"</f>
        <v>No</v>
      </c>
      <c r="L279" s="17">
        <f>INT(ResourceEffects[[#This Row],[Time Factor]]*TimeInterval/60/60/24)</f>
        <v>0</v>
      </c>
      <c r="M279" s="17">
        <f>INT(ResourceEffects[[#This Row],[Time Factor]]*TimeInterval/60/60)-ResourceEffects[[#This Row],[Days]]*24</f>
        <v>0</v>
      </c>
      <c r="N279" s="17">
        <f>INT(ResourceEffects[[#This Row],[Time Factor]]*TimeInterval/60)-ResourceEffects[[#This Row],[Hours]]*60-ResourceEffects[[#This Row],[Days]]*60*24</f>
        <v>0</v>
      </c>
      <c r="O279" s="17">
        <f>ResourceEffects[[#This Row],[Time Factor]]*TimeInterval-ResourceEffects[[#This Row],[Min]]*60-ResourceEffects[[#This Row],[Hours]]*60*60-ResourceEffects[[#This Row],[Days]]*60*60*24</f>
        <v>10</v>
      </c>
      <c r="P279" s="19">
        <f ca="1">INT(RAND()*999999999)</f>
        <v>506541811</v>
      </c>
      <c r="Q279" s="19">
        <f>_xlfn.XLOOKUP(ResourceEffects[[#This Row],[Protocol Name]],ProtocolNamesCol,ProtocolIds,"")</f>
        <v>21010</v>
      </c>
      <c r="R279" s="19">
        <f>ResourceEffects[[#This Row],[Time Factor]]</f>
        <v>10</v>
      </c>
      <c r="S279" s="19">
        <f>ResourceEffects[[#This Row],[Drone ID]]</f>
        <v>0</v>
      </c>
      <c r="T279" s="19">
        <f>_xlfn.XLOOKUP(ResourceEffects[[#This Row],[Resource Name]],ResourceNames,ResourceIds,"")</f>
        <v>2033</v>
      </c>
      <c r="U279" s="19">
        <f>_xlfn.XLOOKUP(ResourceEffects[[#This Row],[Event Type]],EventTypeNames,EventTypeIds,"")</f>
        <v>1</v>
      </c>
      <c r="V279" s="19">
        <f>IF(ResourceEffects[[#This Row],[Is Local]]="Yes",1,0)</f>
        <v>1</v>
      </c>
      <c r="W279" s="19">
        <f>IF(ResourceEffects[[#This Row],[Is Installed]]="Yes",1,0)</f>
        <v>0</v>
      </c>
      <c r="X279" s="19">
        <f>IF(ResourceEffects[[#This Row],[Status]]="Locked",1,0)</f>
        <v>0</v>
      </c>
      <c r="Y279" s="19">
        <f>IF(ResourceEffects[[#This Row],[event_type]]=1,0,1)</f>
        <v>0</v>
      </c>
      <c r="Z279" s="19">
        <f>IF(ResourceEffects[[#This Row],[Use Abundancies]]="Yes",1,0)</f>
        <v>0</v>
      </c>
      <c r="AA279" s="19">
        <f>ResourceEffects[[#This Row],[∆]]</f>
        <v>1</v>
      </c>
    </row>
    <row r="280" spans="1:27" x14ac:dyDescent="0.3">
      <c r="A280" s="43">
        <v>0</v>
      </c>
      <c r="B280" s="18" t="s">
        <v>129</v>
      </c>
      <c r="C280" s="22" t="s">
        <v>479</v>
      </c>
      <c r="D280" s="17" t="s">
        <v>395</v>
      </c>
      <c r="E280" s="17">
        <v>1</v>
      </c>
      <c r="F280" s="37" t="s">
        <v>387</v>
      </c>
      <c r="G280" s="18" t="s">
        <v>476</v>
      </c>
      <c r="H280" s="39" t="str">
        <f>"No"</f>
        <v>No</v>
      </c>
      <c r="I280" s="39">
        <f>0</f>
        <v>0</v>
      </c>
      <c r="J280" s="39" t="str">
        <f>"Yes"</f>
        <v>Yes</v>
      </c>
      <c r="K280" s="39" t="str">
        <f>"No"</f>
        <v>No</v>
      </c>
      <c r="L280" s="39">
        <f>INT(ResourceEffects[[#This Row],[Time Factor]]*TimeInterval/60/60/24)</f>
        <v>0</v>
      </c>
      <c r="M280" s="39">
        <f>INT(ResourceEffects[[#This Row],[Time Factor]]*TimeInterval/60/60)-ResourceEffects[[#This Row],[Days]]*24</f>
        <v>0</v>
      </c>
      <c r="N280" s="39">
        <f>INT(ResourceEffects[[#This Row],[Time Factor]]*TimeInterval/60)-ResourceEffects[[#This Row],[Hours]]*60-ResourceEffects[[#This Row],[Days]]*60*24</f>
        <v>0</v>
      </c>
      <c r="O280" s="39">
        <f>ResourceEffects[[#This Row],[Time Factor]]*TimeInterval-ResourceEffects[[#This Row],[Min]]*60-ResourceEffects[[#This Row],[Hours]]*60*60-ResourceEffects[[#This Row],[Days]]*60*60*24</f>
        <v>0</v>
      </c>
      <c r="P280" s="20">
        <f ca="1">INT(RAND()*999999999)</f>
        <v>489279063</v>
      </c>
      <c r="Q280" s="20">
        <f>_xlfn.XLOOKUP(ResourceEffects[[#This Row],[Protocol Name]],ProtocolNamesCol,ProtocolIds,"")</f>
        <v>21020</v>
      </c>
      <c r="R280" s="20">
        <f>ResourceEffects[[#This Row],[Time Factor]]</f>
        <v>0</v>
      </c>
      <c r="S280" s="20">
        <f>ResourceEffects[[#This Row],[Drone ID]]</f>
        <v>0</v>
      </c>
      <c r="T280" s="20">
        <f>_xlfn.XLOOKUP(ResourceEffects[[#This Row],[Resource Name]],ResourceNames,ResourceIds,"")</f>
        <v>5201</v>
      </c>
      <c r="U280" s="20">
        <f>_xlfn.XLOOKUP(ResourceEffects[[#This Row],[Event Type]],EventTypeNames,EventTypeIds,"")</f>
        <v>2</v>
      </c>
      <c r="V280" s="20">
        <f>IF(ResourceEffects[[#This Row],[Is Local]]="Yes",1,0)</f>
        <v>1</v>
      </c>
      <c r="W280" s="20">
        <f>IF(ResourceEffects[[#This Row],[Is Installed]]="Yes",1,0)</f>
        <v>0</v>
      </c>
      <c r="X280" s="20">
        <f>IF(ResourceEffects[[#This Row],[Status]]="Locked",1,0)</f>
        <v>0</v>
      </c>
      <c r="Y280" s="20">
        <f>IF(ResourceEffects[[#This Row],[event_type]]=1,0,1)</f>
        <v>1</v>
      </c>
      <c r="Z280" s="20">
        <f>IF(ResourceEffects[[#This Row],[Use Abundancies]]="Yes",1,0)</f>
        <v>0</v>
      </c>
      <c r="AA280" s="20">
        <f>ResourceEffects[[#This Row],[∆]]</f>
        <v>1</v>
      </c>
    </row>
    <row r="281" spans="1:27" x14ac:dyDescent="0.3">
      <c r="A281" s="43">
        <v>0</v>
      </c>
      <c r="B281" s="18" t="s">
        <v>129</v>
      </c>
      <c r="C281" s="22" t="s">
        <v>479</v>
      </c>
      <c r="D281" s="17" t="s">
        <v>394</v>
      </c>
      <c r="E281" s="17">
        <v>1</v>
      </c>
      <c r="F281" s="37" t="s">
        <v>387</v>
      </c>
      <c r="G281" s="18" t="s">
        <v>476</v>
      </c>
      <c r="H281" s="39" t="str">
        <f>"No"</f>
        <v>No</v>
      </c>
      <c r="I281" s="39">
        <f>0</f>
        <v>0</v>
      </c>
      <c r="J281" s="39" t="str">
        <f>"Yes"</f>
        <v>Yes</v>
      </c>
      <c r="K281" s="39" t="str">
        <f>"No"</f>
        <v>No</v>
      </c>
      <c r="L281" s="39">
        <f>INT(ResourceEffects[[#This Row],[Time Factor]]*TimeInterval/60/60/24)</f>
        <v>0</v>
      </c>
      <c r="M281" s="39">
        <f>INT(ResourceEffects[[#This Row],[Time Factor]]*TimeInterval/60/60)-ResourceEffects[[#This Row],[Days]]*24</f>
        <v>0</v>
      </c>
      <c r="N281" s="39">
        <f>INT(ResourceEffects[[#This Row],[Time Factor]]*TimeInterval/60)-ResourceEffects[[#This Row],[Hours]]*60-ResourceEffects[[#This Row],[Days]]*60*24</f>
        <v>0</v>
      </c>
      <c r="O281" s="39">
        <f>ResourceEffects[[#This Row],[Time Factor]]*TimeInterval-ResourceEffects[[#This Row],[Min]]*60-ResourceEffects[[#This Row],[Hours]]*60*60-ResourceEffects[[#This Row],[Days]]*60*60*24</f>
        <v>0</v>
      </c>
      <c r="P281" s="20">
        <f ca="1">INT(RAND()*999999999)</f>
        <v>166186645</v>
      </c>
      <c r="Q281" s="20">
        <f>_xlfn.XLOOKUP(ResourceEffects[[#This Row],[Protocol Name]],ProtocolNamesCol,ProtocolIds,"")</f>
        <v>21020</v>
      </c>
      <c r="R281" s="20">
        <f>ResourceEffects[[#This Row],[Time Factor]]</f>
        <v>0</v>
      </c>
      <c r="S281" s="20">
        <f>ResourceEffects[[#This Row],[Drone ID]]</f>
        <v>0</v>
      </c>
      <c r="T281" s="20">
        <f>_xlfn.XLOOKUP(ResourceEffects[[#This Row],[Resource Name]],ResourceNames,ResourceIds,"")</f>
        <v>5201</v>
      </c>
      <c r="U281" s="20">
        <f>_xlfn.XLOOKUP(ResourceEffects[[#This Row],[Event Type]],EventTypeNames,EventTypeIds,"")</f>
        <v>1</v>
      </c>
      <c r="V281" s="20">
        <f>IF(ResourceEffects[[#This Row],[Is Local]]="Yes",1,0)</f>
        <v>1</v>
      </c>
      <c r="W281" s="20">
        <f>IF(ResourceEffects[[#This Row],[Is Installed]]="Yes",1,0)</f>
        <v>0</v>
      </c>
      <c r="X281" s="20">
        <f>IF(ResourceEffects[[#This Row],[Status]]="Locked",1,0)</f>
        <v>0</v>
      </c>
      <c r="Y281" s="20">
        <f>IF(ResourceEffects[[#This Row],[event_type]]=1,0,1)</f>
        <v>0</v>
      </c>
      <c r="Z281" s="20">
        <f>IF(ResourceEffects[[#This Row],[Use Abundancies]]="Yes",1,0)</f>
        <v>0</v>
      </c>
      <c r="AA281" s="20">
        <f>ResourceEffects[[#This Row],[∆]]</f>
        <v>1</v>
      </c>
    </row>
    <row r="282" spans="1:27" x14ac:dyDescent="0.3">
      <c r="A282" s="23">
        <v>1</v>
      </c>
      <c r="B282" s="18" t="s">
        <v>129</v>
      </c>
      <c r="C282" s="22" t="s">
        <v>478</v>
      </c>
      <c r="D282" s="17" t="s">
        <v>395</v>
      </c>
      <c r="E282" s="17">
        <v>9</v>
      </c>
      <c r="F282" s="37" t="s">
        <v>387</v>
      </c>
      <c r="G282" s="18" t="s">
        <v>166</v>
      </c>
      <c r="H282" s="17" t="str">
        <f>"No"</f>
        <v>No</v>
      </c>
      <c r="I282" s="17">
        <f>0</f>
        <v>0</v>
      </c>
      <c r="J282" s="17" t="str">
        <f>"Yes"</f>
        <v>Yes</v>
      </c>
      <c r="K282" s="17" t="str">
        <f>"No"</f>
        <v>No</v>
      </c>
      <c r="L282" s="17">
        <f>INT(ResourceEffects[[#This Row],[Time Factor]]*TimeInterval/60/60/24)</f>
        <v>0</v>
      </c>
      <c r="M282" s="17">
        <f>INT(ResourceEffects[[#This Row],[Time Factor]]*TimeInterval/60/60)-ResourceEffects[[#This Row],[Days]]*24</f>
        <v>0</v>
      </c>
      <c r="N282" s="17">
        <f>INT(ResourceEffects[[#This Row],[Time Factor]]*TimeInterval/60)-ResourceEffects[[#This Row],[Hours]]*60-ResourceEffects[[#This Row],[Days]]*60*24</f>
        <v>0</v>
      </c>
      <c r="O282" s="17">
        <f>ResourceEffects[[#This Row],[Time Factor]]*TimeInterval-ResourceEffects[[#This Row],[Min]]*60-ResourceEffects[[#This Row],[Hours]]*60*60-ResourceEffects[[#This Row],[Days]]*60*60*24</f>
        <v>1</v>
      </c>
      <c r="P282" s="19">
        <f ca="1">INT(RAND()*999999999)</f>
        <v>478013309</v>
      </c>
      <c r="Q282" s="19">
        <f>_xlfn.XLOOKUP(ResourceEffects[[#This Row],[Protocol Name]],ProtocolNamesCol,ProtocolIds,"")</f>
        <v>21020</v>
      </c>
      <c r="R282" s="19">
        <f>ResourceEffects[[#This Row],[Time Factor]]</f>
        <v>1</v>
      </c>
      <c r="S282" s="19">
        <f>ResourceEffects[[#This Row],[Drone ID]]</f>
        <v>0</v>
      </c>
      <c r="T282" s="19">
        <f>_xlfn.XLOOKUP(ResourceEffects[[#This Row],[Resource Name]],ResourceNames,ResourceIds,"")</f>
        <v>1020</v>
      </c>
      <c r="U282" s="19">
        <f>_xlfn.XLOOKUP(ResourceEffects[[#This Row],[Event Type]],EventTypeNames,EventTypeIds,"")</f>
        <v>2</v>
      </c>
      <c r="V282" s="19">
        <f>IF(ResourceEffects[[#This Row],[Is Local]]="Yes",1,0)</f>
        <v>1</v>
      </c>
      <c r="W282" s="19">
        <f>IF(ResourceEffects[[#This Row],[Is Installed]]="Yes",1,0)</f>
        <v>0</v>
      </c>
      <c r="X282" s="19">
        <f>IF(ResourceEffects[[#This Row],[Status]]="Locked",1,0)</f>
        <v>0</v>
      </c>
      <c r="Y282" s="19">
        <f>IF(ResourceEffects[[#This Row],[event_type]]=1,0,1)</f>
        <v>1</v>
      </c>
      <c r="Z282" s="19">
        <f>IF(ResourceEffects[[#This Row],[Use Abundancies]]="Yes",1,0)</f>
        <v>0</v>
      </c>
      <c r="AA282" s="19">
        <f>ResourceEffects[[#This Row],[∆]]</f>
        <v>9</v>
      </c>
    </row>
    <row r="283" spans="1:27" x14ac:dyDescent="0.3">
      <c r="A283" s="43">
        <v>2</v>
      </c>
      <c r="B283" s="18" t="s">
        <v>129</v>
      </c>
      <c r="C283" s="22" t="s">
        <v>481</v>
      </c>
      <c r="D283" s="17" t="s">
        <v>395</v>
      </c>
      <c r="E283" s="17">
        <v>1</v>
      </c>
      <c r="F283" s="37" t="s">
        <v>387</v>
      </c>
      <c r="G283" s="18" t="s">
        <v>476</v>
      </c>
      <c r="H283" s="39" t="str">
        <f>"No"</f>
        <v>No</v>
      </c>
      <c r="I283" s="39">
        <f>0</f>
        <v>0</v>
      </c>
      <c r="J283" s="39" t="str">
        <f>"Yes"</f>
        <v>Yes</v>
      </c>
      <c r="K283" s="39" t="str">
        <f>"No"</f>
        <v>No</v>
      </c>
      <c r="L283" s="39">
        <f>INT(ResourceEffects[[#This Row],[Time Factor]]*TimeInterval/60/60/24)</f>
        <v>0</v>
      </c>
      <c r="M283" s="39">
        <f>INT(ResourceEffects[[#This Row],[Time Factor]]*TimeInterval/60/60)-ResourceEffects[[#This Row],[Days]]*24</f>
        <v>0</v>
      </c>
      <c r="N283" s="39">
        <f>INT(ResourceEffects[[#This Row],[Time Factor]]*TimeInterval/60)-ResourceEffects[[#This Row],[Hours]]*60-ResourceEffects[[#This Row],[Days]]*60*24</f>
        <v>0</v>
      </c>
      <c r="O283" s="39">
        <f>ResourceEffects[[#This Row],[Time Factor]]*TimeInterval-ResourceEffects[[#This Row],[Min]]*60-ResourceEffects[[#This Row],[Hours]]*60*60-ResourceEffects[[#This Row],[Days]]*60*60*24</f>
        <v>2</v>
      </c>
      <c r="P283" s="20">
        <f ca="1">INT(RAND()*999999999)</f>
        <v>227541381</v>
      </c>
      <c r="Q283" s="20">
        <f>_xlfn.XLOOKUP(ResourceEffects[[#This Row],[Protocol Name]],ProtocolNamesCol,ProtocolIds,"")</f>
        <v>21020</v>
      </c>
      <c r="R283" s="20">
        <f>ResourceEffects[[#This Row],[Time Factor]]</f>
        <v>2</v>
      </c>
      <c r="S283" s="20">
        <f>ResourceEffects[[#This Row],[Drone ID]]</f>
        <v>0</v>
      </c>
      <c r="T283" s="20">
        <f>_xlfn.XLOOKUP(ResourceEffects[[#This Row],[Resource Name]],ResourceNames,ResourceIds,"")</f>
        <v>5201</v>
      </c>
      <c r="U283" s="20">
        <f>_xlfn.XLOOKUP(ResourceEffects[[#This Row],[Event Type]],EventTypeNames,EventTypeIds,"")</f>
        <v>2</v>
      </c>
      <c r="V283" s="20">
        <f>IF(ResourceEffects[[#This Row],[Is Local]]="Yes",1,0)</f>
        <v>1</v>
      </c>
      <c r="W283" s="20">
        <f>IF(ResourceEffects[[#This Row],[Is Installed]]="Yes",1,0)</f>
        <v>0</v>
      </c>
      <c r="X283" s="20">
        <f>IF(ResourceEffects[[#This Row],[Status]]="Locked",1,0)</f>
        <v>0</v>
      </c>
      <c r="Y283" s="20">
        <f>IF(ResourceEffects[[#This Row],[event_type]]=1,0,1)</f>
        <v>1</v>
      </c>
      <c r="Z283" s="20">
        <f>IF(ResourceEffects[[#This Row],[Use Abundancies]]="Yes",1,0)</f>
        <v>0</v>
      </c>
      <c r="AA283" s="20">
        <f>ResourceEffects[[#This Row],[∆]]</f>
        <v>1</v>
      </c>
    </row>
    <row r="284" spans="1:27" x14ac:dyDescent="0.3">
      <c r="A284" s="43">
        <v>2</v>
      </c>
      <c r="B284" s="18" t="s">
        <v>129</v>
      </c>
      <c r="C284" s="22" t="s">
        <v>481</v>
      </c>
      <c r="D284" s="17" t="s">
        <v>394</v>
      </c>
      <c r="E284" s="17">
        <v>1</v>
      </c>
      <c r="F284" s="37" t="s">
        <v>383</v>
      </c>
      <c r="G284" s="18" t="s">
        <v>476</v>
      </c>
      <c r="H284" s="39" t="str">
        <f>"No"</f>
        <v>No</v>
      </c>
      <c r="I284" s="39">
        <f>0</f>
        <v>0</v>
      </c>
      <c r="J284" s="39" t="str">
        <f>"Yes"</f>
        <v>Yes</v>
      </c>
      <c r="K284" s="39" t="str">
        <f>"No"</f>
        <v>No</v>
      </c>
      <c r="L284" s="39">
        <f>INT(ResourceEffects[[#This Row],[Time Factor]]*TimeInterval/60/60/24)</f>
        <v>0</v>
      </c>
      <c r="M284" s="39">
        <f>INT(ResourceEffects[[#This Row],[Time Factor]]*TimeInterval/60/60)-ResourceEffects[[#This Row],[Days]]*24</f>
        <v>0</v>
      </c>
      <c r="N284" s="39">
        <f>INT(ResourceEffects[[#This Row],[Time Factor]]*TimeInterval/60)-ResourceEffects[[#This Row],[Hours]]*60-ResourceEffects[[#This Row],[Days]]*60*24</f>
        <v>0</v>
      </c>
      <c r="O284" s="39">
        <f>ResourceEffects[[#This Row],[Time Factor]]*TimeInterval-ResourceEffects[[#This Row],[Min]]*60-ResourceEffects[[#This Row],[Hours]]*60*60-ResourceEffects[[#This Row],[Days]]*60*60*24</f>
        <v>2</v>
      </c>
      <c r="P284" s="20">
        <f ca="1">INT(RAND()*999999999)</f>
        <v>218407709</v>
      </c>
      <c r="Q284" s="20">
        <f>_xlfn.XLOOKUP(ResourceEffects[[#This Row],[Protocol Name]],ProtocolNamesCol,ProtocolIds,"")</f>
        <v>21020</v>
      </c>
      <c r="R284" s="20">
        <f>ResourceEffects[[#This Row],[Time Factor]]</f>
        <v>2</v>
      </c>
      <c r="S284" s="20">
        <f>ResourceEffects[[#This Row],[Drone ID]]</f>
        <v>0</v>
      </c>
      <c r="T284" s="20">
        <f>_xlfn.XLOOKUP(ResourceEffects[[#This Row],[Resource Name]],ResourceNames,ResourceIds,"")</f>
        <v>5201</v>
      </c>
      <c r="U284" s="20">
        <f>_xlfn.XLOOKUP(ResourceEffects[[#This Row],[Event Type]],EventTypeNames,EventTypeIds,"")</f>
        <v>1</v>
      </c>
      <c r="V284" s="20">
        <f>IF(ResourceEffects[[#This Row],[Is Local]]="Yes",1,0)</f>
        <v>1</v>
      </c>
      <c r="W284" s="20">
        <f>IF(ResourceEffects[[#This Row],[Is Installed]]="Yes",1,0)</f>
        <v>0</v>
      </c>
      <c r="X284" s="20">
        <f>IF(ResourceEffects[[#This Row],[Status]]="Locked",1,0)</f>
        <v>1</v>
      </c>
      <c r="Y284" s="20">
        <f>IF(ResourceEffects[[#This Row],[event_type]]=1,0,1)</f>
        <v>0</v>
      </c>
      <c r="Z284" s="20">
        <f>IF(ResourceEffects[[#This Row],[Use Abundancies]]="Yes",1,0)</f>
        <v>0</v>
      </c>
      <c r="AA284" s="20">
        <f>ResourceEffects[[#This Row],[∆]]</f>
        <v>1</v>
      </c>
    </row>
    <row r="285" spans="1:27" x14ac:dyDescent="0.3">
      <c r="A285" s="43">
        <v>9</v>
      </c>
      <c r="B285" s="18" t="s">
        <v>129</v>
      </c>
      <c r="C285" s="22" t="s">
        <v>482</v>
      </c>
      <c r="D285" s="17" t="s">
        <v>395</v>
      </c>
      <c r="E285" s="17">
        <v>1</v>
      </c>
      <c r="F285" s="37" t="s">
        <v>383</v>
      </c>
      <c r="G285" s="18" t="s">
        <v>476</v>
      </c>
      <c r="H285" s="39" t="str">
        <f>"No"</f>
        <v>No</v>
      </c>
      <c r="I285" s="39">
        <f>0</f>
        <v>0</v>
      </c>
      <c r="J285" s="39" t="str">
        <f>"Yes"</f>
        <v>Yes</v>
      </c>
      <c r="K285" s="39" t="str">
        <f>"No"</f>
        <v>No</v>
      </c>
      <c r="L285" s="39">
        <f>INT(ResourceEffects[[#This Row],[Time Factor]]*TimeInterval/60/60/24)</f>
        <v>0</v>
      </c>
      <c r="M285" s="39">
        <f>INT(ResourceEffects[[#This Row],[Time Factor]]*TimeInterval/60/60)-ResourceEffects[[#This Row],[Days]]*24</f>
        <v>0</v>
      </c>
      <c r="N285" s="39">
        <f>INT(ResourceEffects[[#This Row],[Time Factor]]*TimeInterval/60)-ResourceEffects[[#This Row],[Hours]]*60-ResourceEffects[[#This Row],[Days]]*60*24</f>
        <v>0</v>
      </c>
      <c r="O285" s="39">
        <f>ResourceEffects[[#This Row],[Time Factor]]*TimeInterval-ResourceEffects[[#This Row],[Min]]*60-ResourceEffects[[#This Row],[Hours]]*60*60-ResourceEffects[[#This Row],[Days]]*60*60*24</f>
        <v>9</v>
      </c>
      <c r="P285" s="20">
        <f ca="1">INT(RAND()*999999999)</f>
        <v>663134657</v>
      </c>
      <c r="Q285" s="20">
        <f>_xlfn.XLOOKUP(ResourceEffects[[#This Row],[Protocol Name]],ProtocolNamesCol,ProtocolIds,"")</f>
        <v>21020</v>
      </c>
      <c r="R285" s="20">
        <f>ResourceEffects[[#This Row],[Time Factor]]</f>
        <v>9</v>
      </c>
      <c r="S285" s="20">
        <f>ResourceEffects[[#This Row],[Drone ID]]</f>
        <v>0</v>
      </c>
      <c r="T285" s="20">
        <f>_xlfn.XLOOKUP(ResourceEffects[[#This Row],[Resource Name]],ResourceNames,ResourceIds,"")</f>
        <v>5201</v>
      </c>
      <c r="U285" s="20">
        <f>_xlfn.XLOOKUP(ResourceEffects[[#This Row],[Event Type]],EventTypeNames,EventTypeIds,"")</f>
        <v>2</v>
      </c>
      <c r="V285" s="20">
        <f>IF(ResourceEffects[[#This Row],[Is Local]]="Yes",1,0)</f>
        <v>1</v>
      </c>
      <c r="W285" s="20">
        <f>IF(ResourceEffects[[#This Row],[Is Installed]]="Yes",1,0)</f>
        <v>0</v>
      </c>
      <c r="X285" s="20">
        <f>IF(ResourceEffects[[#This Row],[Status]]="Locked",1,0)</f>
        <v>1</v>
      </c>
      <c r="Y285" s="20">
        <f>IF(ResourceEffects[[#This Row],[event_type]]=1,0,1)</f>
        <v>1</v>
      </c>
      <c r="Z285" s="20">
        <f>IF(ResourceEffects[[#This Row],[Use Abundancies]]="Yes",1,0)</f>
        <v>0</v>
      </c>
      <c r="AA285" s="20">
        <f>ResourceEffects[[#This Row],[∆]]</f>
        <v>1</v>
      </c>
    </row>
    <row r="286" spans="1:27" x14ac:dyDescent="0.3">
      <c r="A286" s="43">
        <v>9</v>
      </c>
      <c r="B286" s="48" t="s">
        <v>129</v>
      </c>
      <c r="C286" s="22" t="s">
        <v>482</v>
      </c>
      <c r="D286" s="17" t="s">
        <v>394</v>
      </c>
      <c r="E286" s="17">
        <v>1</v>
      </c>
      <c r="F286" s="37" t="s">
        <v>387</v>
      </c>
      <c r="G286" s="18" t="s">
        <v>476</v>
      </c>
      <c r="H286" s="39" t="str">
        <f>"No"</f>
        <v>No</v>
      </c>
      <c r="I286" s="39">
        <f>0</f>
        <v>0</v>
      </c>
      <c r="J286" s="39" t="str">
        <f>"Yes"</f>
        <v>Yes</v>
      </c>
      <c r="K286" s="39" t="str">
        <f>"No"</f>
        <v>No</v>
      </c>
      <c r="L286" s="39">
        <f>INT(ResourceEffects[[#This Row],[Time Factor]]*TimeInterval/60/60/24)</f>
        <v>0</v>
      </c>
      <c r="M286" s="39">
        <f>INT(ResourceEffects[[#This Row],[Time Factor]]*TimeInterval/60/60)-ResourceEffects[[#This Row],[Days]]*24</f>
        <v>0</v>
      </c>
      <c r="N286" s="39">
        <f>INT(ResourceEffects[[#This Row],[Time Factor]]*TimeInterval/60)-ResourceEffects[[#This Row],[Hours]]*60-ResourceEffects[[#This Row],[Days]]*60*24</f>
        <v>0</v>
      </c>
      <c r="O286" s="39">
        <f>ResourceEffects[[#This Row],[Time Factor]]*TimeInterval-ResourceEffects[[#This Row],[Min]]*60-ResourceEffects[[#This Row],[Hours]]*60*60-ResourceEffects[[#This Row],[Days]]*60*60*24</f>
        <v>9</v>
      </c>
      <c r="P286" s="20">
        <f ca="1">INT(RAND()*999999999)</f>
        <v>413079846</v>
      </c>
      <c r="Q286" s="20">
        <f>_xlfn.XLOOKUP(ResourceEffects[[#This Row],[Protocol Name]],ProtocolNamesCol,ProtocolIds,"")</f>
        <v>21020</v>
      </c>
      <c r="R286" s="20">
        <f>ResourceEffects[[#This Row],[Time Factor]]</f>
        <v>9</v>
      </c>
      <c r="S286" s="20">
        <f>ResourceEffects[[#This Row],[Drone ID]]</f>
        <v>0</v>
      </c>
      <c r="T286" s="20">
        <f>_xlfn.XLOOKUP(ResourceEffects[[#This Row],[Resource Name]],ResourceNames,ResourceIds,"")</f>
        <v>5201</v>
      </c>
      <c r="U286" s="20">
        <f>_xlfn.XLOOKUP(ResourceEffects[[#This Row],[Event Type]],EventTypeNames,EventTypeIds,"")</f>
        <v>1</v>
      </c>
      <c r="V286" s="20">
        <f>IF(ResourceEffects[[#This Row],[Is Local]]="Yes",1,0)</f>
        <v>1</v>
      </c>
      <c r="W286" s="20">
        <f>IF(ResourceEffects[[#This Row],[Is Installed]]="Yes",1,0)</f>
        <v>0</v>
      </c>
      <c r="X286" s="20">
        <f>IF(ResourceEffects[[#This Row],[Status]]="Locked",1,0)</f>
        <v>0</v>
      </c>
      <c r="Y286" s="20">
        <f>IF(ResourceEffects[[#This Row],[event_type]]=1,0,1)</f>
        <v>0</v>
      </c>
      <c r="Z286" s="20">
        <f>IF(ResourceEffects[[#This Row],[Use Abundancies]]="Yes",1,0)</f>
        <v>0</v>
      </c>
      <c r="AA286" s="20">
        <f>ResourceEffects[[#This Row],[∆]]</f>
        <v>1</v>
      </c>
    </row>
    <row r="287" spans="1:27" x14ac:dyDescent="0.3">
      <c r="A287" s="23">
        <v>10</v>
      </c>
      <c r="B287" s="48" t="s">
        <v>129</v>
      </c>
      <c r="C287" s="22" t="s">
        <v>480</v>
      </c>
      <c r="D287" s="17" t="s">
        <v>394</v>
      </c>
      <c r="E287" s="17">
        <v>1</v>
      </c>
      <c r="F287" s="37" t="s">
        <v>387</v>
      </c>
      <c r="G287" s="18" t="s">
        <v>190</v>
      </c>
      <c r="H287" s="17" t="str">
        <f>"No"</f>
        <v>No</v>
      </c>
      <c r="I287" s="17">
        <f>0</f>
        <v>0</v>
      </c>
      <c r="J287" s="17" t="str">
        <f>"Yes"</f>
        <v>Yes</v>
      </c>
      <c r="K287" s="17" t="str">
        <f>"No"</f>
        <v>No</v>
      </c>
      <c r="L287" s="17">
        <f>INT(ResourceEffects[[#This Row],[Time Factor]]*TimeInterval/60/60/24)</f>
        <v>0</v>
      </c>
      <c r="M287" s="17">
        <f>INT(ResourceEffects[[#This Row],[Time Factor]]*TimeInterval/60/60)-ResourceEffects[[#This Row],[Days]]*24</f>
        <v>0</v>
      </c>
      <c r="N287" s="17">
        <f>INT(ResourceEffects[[#This Row],[Time Factor]]*TimeInterval/60)-ResourceEffects[[#This Row],[Hours]]*60-ResourceEffects[[#This Row],[Days]]*60*24</f>
        <v>0</v>
      </c>
      <c r="O287" s="17">
        <f>ResourceEffects[[#This Row],[Time Factor]]*TimeInterval-ResourceEffects[[#This Row],[Min]]*60-ResourceEffects[[#This Row],[Hours]]*60*60-ResourceEffects[[#This Row],[Days]]*60*60*24</f>
        <v>10</v>
      </c>
      <c r="P287" s="19">
        <f ca="1">INT(RAND()*999999999)</f>
        <v>974935656</v>
      </c>
      <c r="Q287" s="19">
        <f>_xlfn.XLOOKUP(ResourceEffects[[#This Row],[Protocol Name]],ProtocolNamesCol,ProtocolIds,"")</f>
        <v>21020</v>
      </c>
      <c r="R287" s="19">
        <f>ResourceEffects[[#This Row],[Time Factor]]</f>
        <v>10</v>
      </c>
      <c r="S287" s="19">
        <f>ResourceEffects[[#This Row],[Drone ID]]</f>
        <v>0</v>
      </c>
      <c r="T287" s="19">
        <f>_xlfn.XLOOKUP(ResourceEffects[[#This Row],[Resource Name]],ResourceNames,ResourceIds,"")</f>
        <v>2012</v>
      </c>
      <c r="U287" s="19">
        <f>_xlfn.XLOOKUP(ResourceEffects[[#This Row],[Event Type]],EventTypeNames,EventTypeIds,"")</f>
        <v>1</v>
      </c>
      <c r="V287" s="19">
        <f>IF(ResourceEffects[[#This Row],[Is Local]]="Yes",1,0)</f>
        <v>1</v>
      </c>
      <c r="W287" s="19">
        <f>IF(ResourceEffects[[#This Row],[Is Installed]]="Yes",1,0)</f>
        <v>0</v>
      </c>
      <c r="X287" s="19">
        <f>IF(ResourceEffects[[#This Row],[Status]]="Locked",1,0)</f>
        <v>0</v>
      </c>
      <c r="Y287" s="19">
        <f>IF(ResourceEffects[[#This Row],[event_type]]=1,0,1)</f>
        <v>0</v>
      </c>
      <c r="Z287" s="19">
        <f>IF(ResourceEffects[[#This Row],[Use Abundancies]]="Yes",1,0)</f>
        <v>0</v>
      </c>
      <c r="AA287" s="19">
        <f>ResourceEffects[[#This Row],[∆]]</f>
        <v>1</v>
      </c>
    </row>
    <row r="288" spans="1:27" x14ac:dyDescent="0.3">
      <c r="A288" s="23">
        <v>10</v>
      </c>
      <c r="B288" s="48" t="s">
        <v>129</v>
      </c>
      <c r="C288" s="22" t="s">
        <v>480</v>
      </c>
      <c r="D288" s="17" t="s">
        <v>394</v>
      </c>
      <c r="E288" s="17">
        <v>1</v>
      </c>
      <c r="F288" s="37" t="s">
        <v>387</v>
      </c>
      <c r="G288" s="18" t="s">
        <v>192</v>
      </c>
      <c r="H288" s="17" t="str">
        <f>"No"</f>
        <v>No</v>
      </c>
      <c r="I288" s="17">
        <f>0</f>
        <v>0</v>
      </c>
      <c r="J288" s="17" t="str">
        <f>"Yes"</f>
        <v>Yes</v>
      </c>
      <c r="K288" s="17" t="str">
        <f>"No"</f>
        <v>No</v>
      </c>
      <c r="L288" s="17">
        <f>INT(ResourceEffects[[#This Row],[Time Factor]]*TimeInterval/60/60/24)</f>
        <v>0</v>
      </c>
      <c r="M288" s="17">
        <f>INT(ResourceEffects[[#This Row],[Time Factor]]*TimeInterval/60/60)-ResourceEffects[[#This Row],[Days]]*24</f>
        <v>0</v>
      </c>
      <c r="N288" s="17">
        <f>INT(ResourceEffects[[#This Row],[Time Factor]]*TimeInterval/60)-ResourceEffects[[#This Row],[Hours]]*60-ResourceEffects[[#This Row],[Days]]*60*24</f>
        <v>0</v>
      </c>
      <c r="O288" s="17">
        <f>ResourceEffects[[#This Row],[Time Factor]]*TimeInterval-ResourceEffects[[#This Row],[Min]]*60-ResourceEffects[[#This Row],[Hours]]*60*60-ResourceEffects[[#This Row],[Days]]*60*60*24</f>
        <v>10</v>
      </c>
      <c r="P288" s="19">
        <f ca="1">INT(RAND()*999999999)</f>
        <v>666995267</v>
      </c>
      <c r="Q288" s="19">
        <f>_xlfn.XLOOKUP(ResourceEffects[[#This Row],[Protocol Name]],ProtocolNamesCol,ProtocolIds,"")</f>
        <v>21020</v>
      </c>
      <c r="R288" s="19">
        <f>ResourceEffects[[#This Row],[Time Factor]]</f>
        <v>10</v>
      </c>
      <c r="S288" s="19">
        <f>ResourceEffects[[#This Row],[Drone ID]]</f>
        <v>0</v>
      </c>
      <c r="T288" s="19">
        <f>_xlfn.XLOOKUP(ResourceEffects[[#This Row],[Resource Name]],ResourceNames,ResourceIds,"")</f>
        <v>2013</v>
      </c>
      <c r="U288" s="19">
        <f>_xlfn.XLOOKUP(ResourceEffects[[#This Row],[Event Type]],EventTypeNames,EventTypeIds,"")</f>
        <v>1</v>
      </c>
      <c r="V288" s="19">
        <f>IF(ResourceEffects[[#This Row],[Is Local]]="Yes",1,0)</f>
        <v>1</v>
      </c>
      <c r="W288" s="19">
        <f>IF(ResourceEffects[[#This Row],[Is Installed]]="Yes",1,0)</f>
        <v>0</v>
      </c>
      <c r="X288" s="19">
        <f>IF(ResourceEffects[[#This Row],[Status]]="Locked",1,0)</f>
        <v>0</v>
      </c>
      <c r="Y288" s="19">
        <f>IF(ResourceEffects[[#This Row],[event_type]]=1,0,1)</f>
        <v>0</v>
      </c>
      <c r="Z288" s="19">
        <f>IF(ResourceEffects[[#This Row],[Use Abundancies]]="Yes",1,0)</f>
        <v>0</v>
      </c>
      <c r="AA288" s="19">
        <f>ResourceEffects[[#This Row],[∆]]</f>
        <v>1</v>
      </c>
    </row>
    <row r="289" spans="1:27" x14ac:dyDescent="0.3">
      <c r="A289" s="23">
        <v>10</v>
      </c>
      <c r="B289" s="48" t="s">
        <v>129</v>
      </c>
      <c r="C289" s="22" t="s">
        <v>480</v>
      </c>
      <c r="D289" s="17" t="s">
        <v>394</v>
      </c>
      <c r="E289" s="17">
        <v>1</v>
      </c>
      <c r="F289" s="37" t="s">
        <v>387</v>
      </c>
      <c r="G289" s="18" t="s">
        <v>206</v>
      </c>
      <c r="H289" s="17" t="str">
        <f>"No"</f>
        <v>No</v>
      </c>
      <c r="I289" s="17">
        <f>0</f>
        <v>0</v>
      </c>
      <c r="J289" s="17" t="str">
        <f>"Yes"</f>
        <v>Yes</v>
      </c>
      <c r="K289" s="17" t="str">
        <f>"No"</f>
        <v>No</v>
      </c>
      <c r="L289" s="17">
        <f>INT(ResourceEffects[[#This Row],[Time Factor]]*TimeInterval/60/60/24)</f>
        <v>0</v>
      </c>
      <c r="M289" s="17">
        <f>INT(ResourceEffects[[#This Row],[Time Factor]]*TimeInterval/60/60)-ResourceEffects[[#This Row],[Days]]*24</f>
        <v>0</v>
      </c>
      <c r="N289" s="17">
        <f>INT(ResourceEffects[[#This Row],[Time Factor]]*TimeInterval/60)-ResourceEffects[[#This Row],[Hours]]*60-ResourceEffects[[#This Row],[Days]]*60*24</f>
        <v>0</v>
      </c>
      <c r="O289" s="17">
        <f>ResourceEffects[[#This Row],[Time Factor]]*TimeInterval-ResourceEffects[[#This Row],[Min]]*60-ResourceEffects[[#This Row],[Hours]]*60*60-ResourceEffects[[#This Row],[Days]]*60*60*24</f>
        <v>10</v>
      </c>
      <c r="P289" s="19">
        <f ca="1">INT(RAND()*999999999)</f>
        <v>457342055</v>
      </c>
      <c r="Q289" s="19">
        <f>_xlfn.XLOOKUP(ResourceEffects[[#This Row],[Protocol Name]],ProtocolNamesCol,ProtocolIds,"")</f>
        <v>21020</v>
      </c>
      <c r="R289" s="19">
        <f>ResourceEffects[[#This Row],[Time Factor]]</f>
        <v>10</v>
      </c>
      <c r="S289" s="19">
        <f>ResourceEffects[[#This Row],[Drone ID]]</f>
        <v>0</v>
      </c>
      <c r="T289" s="19">
        <f>_xlfn.XLOOKUP(ResourceEffects[[#This Row],[Resource Name]],ResourceNames,ResourceIds,"")</f>
        <v>2041</v>
      </c>
      <c r="U289" s="19">
        <f>_xlfn.XLOOKUP(ResourceEffects[[#This Row],[Event Type]],EventTypeNames,EventTypeIds,"")</f>
        <v>1</v>
      </c>
      <c r="V289" s="19">
        <f>IF(ResourceEffects[[#This Row],[Is Local]]="Yes",1,0)</f>
        <v>1</v>
      </c>
      <c r="W289" s="19">
        <f>IF(ResourceEffects[[#This Row],[Is Installed]]="Yes",1,0)</f>
        <v>0</v>
      </c>
      <c r="X289" s="19">
        <f>IF(ResourceEffects[[#This Row],[Status]]="Locked",1,0)</f>
        <v>0</v>
      </c>
      <c r="Y289" s="19">
        <f>IF(ResourceEffects[[#This Row],[event_type]]=1,0,1)</f>
        <v>0</v>
      </c>
      <c r="Z289" s="19">
        <f>IF(ResourceEffects[[#This Row],[Use Abundancies]]="Yes",1,0)</f>
        <v>0</v>
      </c>
      <c r="AA289" s="19">
        <f>ResourceEffects[[#This Row],[∆]]</f>
        <v>1</v>
      </c>
    </row>
    <row r="290" spans="1:27" x14ac:dyDescent="0.3">
      <c r="A290" s="43">
        <v>0</v>
      </c>
      <c r="B290" s="18" t="s">
        <v>130</v>
      </c>
      <c r="C290" s="22" t="s">
        <v>479</v>
      </c>
      <c r="D290" s="17" t="s">
        <v>395</v>
      </c>
      <c r="E290" s="17">
        <v>1</v>
      </c>
      <c r="F290" s="37" t="s">
        <v>387</v>
      </c>
      <c r="G290" s="18" t="s">
        <v>476</v>
      </c>
      <c r="H290" s="39" t="str">
        <f>"No"</f>
        <v>No</v>
      </c>
      <c r="I290" s="39">
        <f>0</f>
        <v>0</v>
      </c>
      <c r="J290" s="39" t="str">
        <f>"Yes"</f>
        <v>Yes</v>
      </c>
      <c r="K290" s="39" t="str">
        <f>"No"</f>
        <v>No</v>
      </c>
      <c r="L290" s="39">
        <f>INT(ResourceEffects[[#This Row],[Time Factor]]*TimeInterval/60/60/24)</f>
        <v>0</v>
      </c>
      <c r="M290" s="39">
        <f>INT(ResourceEffects[[#This Row],[Time Factor]]*TimeInterval/60/60)-ResourceEffects[[#This Row],[Days]]*24</f>
        <v>0</v>
      </c>
      <c r="N290" s="39">
        <f>INT(ResourceEffects[[#This Row],[Time Factor]]*TimeInterval/60)-ResourceEffects[[#This Row],[Hours]]*60-ResourceEffects[[#This Row],[Days]]*60*24</f>
        <v>0</v>
      </c>
      <c r="O290" s="39">
        <f>ResourceEffects[[#This Row],[Time Factor]]*TimeInterval-ResourceEffects[[#This Row],[Min]]*60-ResourceEffects[[#This Row],[Hours]]*60*60-ResourceEffects[[#This Row],[Days]]*60*60*24</f>
        <v>0</v>
      </c>
      <c r="P290" s="20">
        <f ca="1">INT(RAND()*999999999)</f>
        <v>747352677</v>
      </c>
      <c r="Q290" s="20">
        <f>_xlfn.XLOOKUP(ResourceEffects[[#This Row],[Protocol Name]],ProtocolNamesCol,ProtocolIds,"")</f>
        <v>21030</v>
      </c>
      <c r="R290" s="20">
        <f>ResourceEffects[[#This Row],[Time Factor]]</f>
        <v>0</v>
      </c>
      <c r="S290" s="20">
        <f>ResourceEffects[[#This Row],[Drone ID]]</f>
        <v>0</v>
      </c>
      <c r="T290" s="20">
        <f>_xlfn.XLOOKUP(ResourceEffects[[#This Row],[Resource Name]],ResourceNames,ResourceIds,"")</f>
        <v>5201</v>
      </c>
      <c r="U290" s="20">
        <f>_xlfn.XLOOKUP(ResourceEffects[[#This Row],[Event Type]],EventTypeNames,EventTypeIds,"")</f>
        <v>2</v>
      </c>
      <c r="V290" s="20">
        <f>IF(ResourceEffects[[#This Row],[Is Local]]="Yes",1,0)</f>
        <v>1</v>
      </c>
      <c r="W290" s="20">
        <f>IF(ResourceEffects[[#This Row],[Is Installed]]="Yes",1,0)</f>
        <v>0</v>
      </c>
      <c r="X290" s="20">
        <f>IF(ResourceEffects[[#This Row],[Status]]="Locked",1,0)</f>
        <v>0</v>
      </c>
      <c r="Y290" s="20">
        <f>IF(ResourceEffects[[#This Row],[event_type]]=1,0,1)</f>
        <v>1</v>
      </c>
      <c r="Z290" s="20">
        <f>IF(ResourceEffects[[#This Row],[Use Abundancies]]="Yes",1,0)</f>
        <v>0</v>
      </c>
      <c r="AA290" s="20">
        <f>ResourceEffects[[#This Row],[∆]]</f>
        <v>1</v>
      </c>
    </row>
    <row r="291" spans="1:27" x14ac:dyDescent="0.3">
      <c r="A291" s="43">
        <v>0</v>
      </c>
      <c r="B291" s="18" t="s">
        <v>130</v>
      </c>
      <c r="C291" s="22" t="s">
        <v>479</v>
      </c>
      <c r="D291" s="17" t="s">
        <v>394</v>
      </c>
      <c r="E291" s="17">
        <v>1</v>
      </c>
      <c r="F291" s="37" t="s">
        <v>387</v>
      </c>
      <c r="G291" s="18" t="s">
        <v>476</v>
      </c>
      <c r="H291" s="39" t="str">
        <f>"No"</f>
        <v>No</v>
      </c>
      <c r="I291" s="39">
        <f>0</f>
        <v>0</v>
      </c>
      <c r="J291" s="39" t="str">
        <f>"Yes"</f>
        <v>Yes</v>
      </c>
      <c r="K291" s="39" t="str">
        <f>"No"</f>
        <v>No</v>
      </c>
      <c r="L291" s="39">
        <f>INT(ResourceEffects[[#This Row],[Time Factor]]*TimeInterval/60/60/24)</f>
        <v>0</v>
      </c>
      <c r="M291" s="39">
        <f>INT(ResourceEffects[[#This Row],[Time Factor]]*TimeInterval/60/60)-ResourceEffects[[#This Row],[Days]]*24</f>
        <v>0</v>
      </c>
      <c r="N291" s="39">
        <f>INT(ResourceEffects[[#This Row],[Time Factor]]*TimeInterval/60)-ResourceEffects[[#This Row],[Hours]]*60-ResourceEffects[[#This Row],[Days]]*60*24</f>
        <v>0</v>
      </c>
      <c r="O291" s="39">
        <f>ResourceEffects[[#This Row],[Time Factor]]*TimeInterval-ResourceEffects[[#This Row],[Min]]*60-ResourceEffects[[#This Row],[Hours]]*60*60-ResourceEffects[[#This Row],[Days]]*60*60*24</f>
        <v>0</v>
      </c>
      <c r="P291" s="20">
        <f ca="1">INT(RAND()*999999999)</f>
        <v>689143273</v>
      </c>
      <c r="Q291" s="20">
        <f>_xlfn.XLOOKUP(ResourceEffects[[#This Row],[Protocol Name]],ProtocolNamesCol,ProtocolIds,"")</f>
        <v>21030</v>
      </c>
      <c r="R291" s="20">
        <f>ResourceEffects[[#This Row],[Time Factor]]</f>
        <v>0</v>
      </c>
      <c r="S291" s="20">
        <f>ResourceEffects[[#This Row],[Drone ID]]</f>
        <v>0</v>
      </c>
      <c r="T291" s="20">
        <f>_xlfn.XLOOKUP(ResourceEffects[[#This Row],[Resource Name]],ResourceNames,ResourceIds,"")</f>
        <v>5201</v>
      </c>
      <c r="U291" s="20">
        <f>_xlfn.XLOOKUP(ResourceEffects[[#This Row],[Event Type]],EventTypeNames,EventTypeIds,"")</f>
        <v>1</v>
      </c>
      <c r="V291" s="20">
        <f>IF(ResourceEffects[[#This Row],[Is Local]]="Yes",1,0)</f>
        <v>1</v>
      </c>
      <c r="W291" s="20">
        <f>IF(ResourceEffects[[#This Row],[Is Installed]]="Yes",1,0)</f>
        <v>0</v>
      </c>
      <c r="X291" s="20">
        <f>IF(ResourceEffects[[#This Row],[Status]]="Locked",1,0)</f>
        <v>0</v>
      </c>
      <c r="Y291" s="20">
        <f>IF(ResourceEffects[[#This Row],[event_type]]=1,0,1)</f>
        <v>0</v>
      </c>
      <c r="Z291" s="20">
        <f>IF(ResourceEffects[[#This Row],[Use Abundancies]]="Yes",1,0)</f>
        <v>0</v>
      </c>
      <c r="AA291" s="20">
        <f>ResourceEffects[[#This Row],[∆]]</f>
        <v>1</v>
      </c>
    </row>
    <row r="292" spans="1:27" x14ac:dyDescent="0.3">
      <c r="A292" s="23">
        <v>1</v>
      </c>
      <c r="B292" s="18" t="s">
        <v>130</v>
      </c>
      <c r="C292" s="22" t="s">
        <v>478</v>
      </c>
      <c r="D292" s="17" t="s">
        <v>395</v>
      </c>
      <c r="E292" s="17">
        <v>8</v>
      </c>
      <c r="F292" s="37" t="s">
        <v>387</v>
      </c>
      <c r="G292" s="18" t="s">
        <v>167</v>
      </c>
      <c r="H292" s="17" t="str">
        <f>"No"</f>
        <v>No</v>
      </c>
      <c r="I292" s="17">
        <f>0</f>
        <v>0</v>
      </c>
      <c r="J292" s="17" t="str">
        <f>"Yes"</f>
        <v>Yes</v>
      </c>
      <c r="K292" s="17" t="str">
        <f>"No"</f>
        <v>No</v>
      </c>
      <c r="L292" s="17">
        <f>INT(ResourceEffects[[#This Row],[Time Factor]]*TimeInterval/60/60/24)</f>
        <v>0</v>
      </c>
      <c r="M292" s="17">
        <f>INT(ResourceEffects[[#This Row],[Time Factor]]*TimeInterval/60/60)-ResourceEffects[[#This Row],[Days]]*24</f>
        <v>0</v>
      </c>
      <c r="N292" s="17">
        <f>INT(ResourceEffects[[#This Row],[Time Factor]]*TimeInterval/60)-ResourceEffects[[#This Row],[Hours]]*60-ResourceEffects[[#This Row],[Days]]*60*24</f>
        <v>0</v>
      </c>
      <c r="O292" s="17">
        <f>ResourceEffects[[#This Row],[Time Factor]]*TimeInterval-ResourceEffects[[#This Row],[Min]]*60-ResourceEffects[[#This Row],[Hours]]*60*60-ResourceEffects[[#This Row],[Days]]*60*60*24</f>
        <v>1</v>
      </c>
      <c r="P292" s="19">
        <f ca="1">INT(RAND()*999999999)</f>
        <v>523005967</v>
      </c>
      <c r="Q292" s="19">
        <f>_xlfn.XLOOKUP(ResourceEffects[[#This Row],[Protocol Name]],ProtocolNamesCol,ProtocolIds,"")</f>
        <v>21030</v>
      </c>
      <c r="R292" s="19">
        <f>ResourceEffects[[#This Row],[Time Factor]]</f>
        <v>1</v>
      </c>
      <c r="S292" s="19">
        <f>ResourceEffects[[#This Row],[Drone ID]]</f>
        <v>0</v>
      </c>
      <c r="T292" s="19">
        <f>_xlfn.XLOOKUP(ResourceEffects[[#This Row],[Resource Name]],ResourceNames,ResourceIds,"")</f>
        <v>1030</v>
      </c>
      <c r="U292" s="19">
        <f>_xlfn.XLOOKUP(ResourceEffects[[#This Row],[Event Type]],EventTypeNames,EventTypeIds,"")</f>
        <v>2</v>
      </c>
      <c r="V292" s="19">
        <f>IF(ResourceEffects[[#This Row],[Is Local]]="Yes",1,0)</f>
        <v>1</v>
      </c>
      <c r="W292" s="19">
        <f>IF(ResourceEffects[[#This Row],[Is Installed]]="Yes",1,0)</f>
        <v>0</v>
      </c>
      <c r="X292" s="19">
        <f>IF(ResourceEffects[[#This Row],[Status]]="Locked",1,0)</f>
        <v>0</v>
      </c>
      <c r="Y292" s="19">
        <f>IF(ResourceEffects[[#This Row],[event_type]]=1,0,1)</f>
        <v>1</v>
      </c>
      <c r="Z292" s="19">
        <f>IF(ResourceEffects[[#This Row],[Use Abundancies]]="Yes",1,0)</f>
        <v>0</v>
      </c>
      <c r="AA292" s="19">
        <f>ResourceEffects[[#This Row],[∆]]</f>
        <v>8</v>
      </c>
    </row>
    <row r="293" spans="1:27" x14ac:dyDescent="0.3">
      <c r="A293" s="43">
        <v>2</v>
      </c>
      <c r="B293" s="18" t="s">
        <v>130</v>
      </c>
      <c r="C293" s="22" t="s">
        <v>481</v>
      </c>
      <c r="D293" s="17" t="s">
        <v>395</v>
      </c>
      <c r="E293" s="17">
        <v>1</v>
      </c>
      <c r="F293" s="37" t="s">
        <v>387</v>
      </c>
      <c r="G293" s="18" t="s">
        <v>476</v>
      </c>
      <c r="H293" s="39" t="s">
        <v>429</v>
      </c>
      <c r="I293" s="39">
        <v>0</v>
      </c>
      <c r="J293" s="39" t="s">
        <v>386</v>
      </c>
      <c r="K293" s="39" t="s">
        <v>429</v>
      </c>
      <c r="L293" s="39">
        <v>0</v>
      </c>
      <c r="M293" s="39">
        <v>0</v>
      </c>
      <c r="N293" s="39">
        <v>0</v>
      </c>
      <c r="O293" s="39">
        <v>2</v>
      </c>
      <c r="P293" s="20">
        <f ca="1">INT(RAND()*999999999)</f>
        <v>890990004</v>
      </c>
      <c r="Q293" s="20">
        <f>_xlfn.XLOOKUP(ResourceEffects[[#This Row],[Protocol Name]],ProtocolNamesCol,ProtocolIds,"")</f>
        <v>21030</v>
      </c>
      <c r="R293" s="20">
        <f>ResourceEffects[[#This Row],[Time Factor]]</f>
        <v>2</v>
      </c>
      <c r="S293" s="20">
        <f>ResourceEffects[[#This Row],[Drone ID]]</f>
        <v>0</v>
      </c>
      <c r="T293" s="20">
        <f>_xlfn.XLOOKUP(ResourceEffects[[#This Row],[Resource Name]],ResourceNames,ResourceIds,"")</f>
        <v>5201</v>
      </c>
      <c r="U293" s="20">
        <f>_xlfn.XLOOKUP(ResourceEffects[[#This Row],[Event Type]],EventTypeNames,EventTypeIds,"")</f>
        <v>2</v>
      </c>
      <c r="V293" s="20">
        <f>IF(ResourceEffects[[#This Row],[Is Local]]="Yes",1,0)</f>
        <v>1</v>
      </c>
      <c r="W293" s="20">
        <f>IF(ResourceEffects[[#This Row],[Is Installed]]="Yes",1,0)</f>
        <v>0</v>
      </c>
      <c r="X293" s="20">
        <f>IF(ResourceEffects[[#This Row],[Status]]="Locked",1,0)</f>
        <v>0</v>
      </c>
      <c r="Y293" s="20">
        <f>IF(ResourceEffects[[#This Row],[event_type]]=1,0,1)</f>
        <v>1</v>
      </c>
      <c r="Z293" s="20">
        <f>IF(ResourceEffects[[#This Row],[Use Abundancies]]="Yes",1,0)</f>
        <v>0</v>
      </c>
      <c r="AA293" s="20">
        <f>ResourceEffects[[#This Row],[∆]]</f>
        <v>1</v>
      </c>
    </row>
    <row r="294" spans="1:27" x14ac:dyDescent="0.3">
      <c r="A294" s="43">
        <v>2</v>
      </c>
      <c r="B294" s="18" t="s">
        <v>130</v>
      </c>
      <c r="C294" s="22" t="s">
        <v>481</v>
      </c>
      <c r="D294" s="17" t="s">
        <v>394</v>
      </c>
      <c r="E294" s="17">
        <v>1</v>
      </c>
      <c r="F294" s="37" t="s">
        <v>383</v>
      </c>
      <c r="G294" s="18" t="s">
        <v>476</v>
      </c>
      <c r="H294" s="39" t="s">
        <v>429</v>
      </c>
      <c r="I294" s="39">
        <v>0</v>
      </c>
      <c r="J294" s="39" t="s">
        <v>386</v>
      </c>
      <c r="K294" s="39" t="s">
        <v>429</v>
      </c>
      <c r="L294" s="39">
        <v>0</v>
      </c>
      <c r="M294" s="39">
        <v>0</v>
      </c>
      <c r="N294" s="39">
        <v>0</v>
      </c>
      <c r="O294" s="39">
        <v>2</v>
      </c>
      <c r="P294" s="20">
        <f ca="1">INT(RAND()*999999999)</f>
        <v>106484754</v>
      </c>
      <c r="Q294" s="20">
        <f>_xlfn.XLOOKUP(ResourceEffects[[#This Row],[Protocol Name]],ProtocolNamesCol,ProtocolIds,"")</f>
        <v>21030</v>
      </c>
      <c r="R294" s="20">
        <f>ResourceEffects[[#This Row],[Time Factor]]</f>
        <v>2</v>
      </c>
      <c r="S294" s="20">
        <f>ResourceEffects[[#This Row],[Drone ID]]</f>
        <v>0</v>
      </c>
      <c r="T294" s="20">
        <f>_xlfn.XLOOKUP(ResourceEffects[[#This Row],[Resource Name]],ResourceNames,ResourceIds,"")</f>
        <v>5201</v>
      </c>
      <c r="U294" s="20">
        <f>_xlfn.XLOOKUP(ResourceEffects[[#This Row],[Event Type]],EventTypeNames,EventTypeIds,"")</f>
        <v>1</v>
      </c>
      <c r="V294" s="20">
        <f>IF(ResourceEffects[[#This Row],[Is Local]]="Yes",1,0)</f>
        <v>1</v>
      </c>
      <c r="W294" s="20">
        <f>IF(ResourceEffects[[#This Row],[Is Installed]]="Yes",1,0)</f>
        <v>0</v>
      </c>
      <c r="X294" s="20">
        <f>IF(ResourceEffects[[#This Row],[Status]]="Locked",1,0)</f>
        <v>1</v>
      </c>
      <c r="Y294" s="20">
        <f>IF(ResourceEffects[[#This Row],[event_type]]=1,0,1)</f>
        <v>0</v>
      </c>
      <c r="Z294" s="20">
        <f>IF(ResourceEffects[[#This Row],[Use Abundancies]]="Yes",1,0)</f>
        <v>0</v>
      </c>
      <c r="AA294" s="20">
        <f>ResourceEffects[[#This Row],[∆]]</f>
        <v>1</v>
      </c>
    </row>
    <row r="295" spans="1:27" x14ac:dyDescent="0.3">
      <c r="A295" s="43">
        <v>9</v>
      </c>
      <c r="B295" s="48" t="s">
        <v>130</v>
      </c>
      <c r="C295" s="22" t="s">
        <v>482</v>
      </c>
      <c r="D295" s="17" t="s">
        <v>395</v>
      </c>
      <c r="E295" s="17">
        <v>1</v>
      </c>
      <c r="F295" s="37" t="s">
        <v>383</v>
      </c>
      <c r="G295" s="18" t="s">
        <v>476</v>
      </c>
      <c r="H295" s="39" t="str">
        <f>"No"</f>
        <v>No</v>
      </c>
      <c r="I295" s="39">
        <f>0</f>
        <v>0</v>
      </c>
      <c r="J295" s="39" t="str">
        <f>"Yes"</f>
        <v>Yes</v>
      </c>
      <c r="K295" s="39" t="str">
        <f>"No"</f>
        <v>No</v>
      </c>
      <c r="L295" s="39">
        <f>INT(ResourceEffects[[#This Row],[Time Factor]]*TimeInterval/60/60/24)</f>
        <v>0</v>
      </c>
      <c r="M295" s="39">
        <f>INT(ResourceEffects[[#This Row],[Time Factor]]*TimeInterval/60/60)-ResourceEffects[[#This Row],[Days]]*24</f>
        <v>0</v>
      </c>
      <c r="N295" s="39">
        <f>INT(ResourceEffects[[#This Row],[Time Factor]]*TimeInterval/60)-ResourceEffects[[#This Row],[Hours]]*60-ResourceEffects[[#This Row],[Days]]*60*24</f>
        <v>0</v>
      </c>
      <c r="O295" s="39">
        <f>ResourceEffects[[#This Row],[Time Factor]]*TimeInterval-ResourceEffects[[#This Row],[Min]]*60-ResourceEffects[[#This Row],[Hours]]*60*60-ResourceEffects[[#This Row],[Days]]*60*60*24</f>
        <v>9</v>
      </c>
      <c r="P295" s="20">
        <f ca="1">INT(RAND()*999999999)</f>
        <v>985413672</v>
      </c>
      <c r="Q295" s="20">
        <f>_xlfn.XLOOKUP(ResourceEffects[[#This Row],[Protocol Name]],ProtocolNamesCol,ProtocolIds,"")</f>
        <v>21030</v>
      </c>
      <c r="R295" s="20">
        <f>ResourceEffects[[#This Row],[Time Factor]]</f>
        <v>9</v>
      </c>
      <c r="S295" s="20">
        <f>ResourceEffects[[#This Row],[Drone ID]]</f>
        <v>0</v>
      </c>
      <c r="T295" s="20">
        <f>_xlfn.XLOOKUP(ResourceEffects[[#This Row],[Resource Name]],ResourceNames,ResourceIds,"")</f>
        <v>5201</v>
      </c>
      <c r="U295" s="20">
        <f>_xlfn.XLOOKUP(ResourceEffects[[#This Row],[Event Type]],EventTypeNames,EventTypeIds,"")</f>
        <v>2</v>
      </c>
      <c r="V295" s="20">
        <f>IF(ResourceEffects[[#This Row],[Is Local]]="Yes",1,0)</f>
        <v>1</v>
      </c>
      <c r="W295" s="20">
        <f>IF(ResourceEffects[[#This Row],[Is Installed]]="Yes",1,0)</f>
        <v>0</v>
      </c>
      <c r="X295" s="20">
        <f>IF(ResourceEffects[[#This Row],[Status]]="Locked",1,0)</f>
        <v>1</v>
      </c>
      <c r="Y295" s="20">
        <f>IF(ResourceEffects[[#This Row],[event_type]]=1,0,1)</f>
        <v>1</v>
      </c>
      <c r="Z295" s="20">
        <f>IF(ResourceEffects[[#This Row],[Use Abundancies]]="Yes",1,0)</f>
        <v>0</v>
      </c>
      <c r="AA295" s="20">
        <f>ResourceEffects[[#This Row],[∆]]</f>
        <v>1</v>
      </c>
    </row>
    <row r="296" spans="1:27" x14ac:dyDescent="0.3">
      <c r="A296" s="43">
        <v>9</v>
      </c>
      <c r="B296" s="48" t="s">
        <v>130</v>
      </c>
      <c r="C296" s="22" t="s">
        <v>482</v>
      </c>
      <c r="D296" s="17" t="s">
        <v>394</v>
      </c>
      <c r="E296" s="17">
        <v>1</v>
      </c>
      <c r="F296" s="37" t="s">
        <v>387</v>
      </c>
      <c r="G296" s="18" t="s">
        <v>476</v>
      </c>
      <c r="H296" s="39" t="str">
        <f>"No"</f>
        <v>No</v>
      </c>
      <c r="I296" s="39">
        <f>0</f>
        <v>0</v>
      </c>
      <c r="J296" s="39" t="str">
        <f>"Yes"</f>
        <v>Yes</v>
      </c>
      <c r="K296" s="39" t="str">
        <f>"No"</f>
        <v>No</v>
      </c>
      <c r="L296" s="39">
        <f>INT(ResourceEffects[[#This Row],[Time Factor]]*TimeInterval/60/60/24)</f>
        <v>0</v>
      </c>
      <c r="M296" s="39">
        <f>INT(ResourceEffects[[#This Row],[Time Factor]]*TimeInterval/60/60)-ResourceEffects[[#This Row],[Days]]*24</f>
        <v>0</v>
      </c>
      <c r="N296" s="39">
        <f>INT(ResourceEffects[[#This Row],[Time Factor]]*TimeInterval/60)-ResourceEffects[[#This Row],[Hours]]*60-ResourceEffects[[#This Row],[Days]]*60*24</f>
        <v>0</v>
      </c>
      <c r="O296" s="39">
        <f>ResourceEffects[[#This Row],[Time Factor]]*TimeInterval-ResourceEffects[[#This Row],[Min]]*60-ResourceEffects[[#This Row],[Hours]]*60*60-ResourceEffects[[#This Row],[Days]]*60*60*24</f>
        <v>9</v>
      </c>
      <c r="P296" s="20">
        <f ca="1">INT(RAND()*999999999)</f>
        <v>549407112</v>
      </c>
      <c r="Q296" s="20">
        <f>_xlfn.XLOOKUP(ResourceEffects[[#This Row],[Protocol Name]],ProtocolNamesCol,ProtocolIds,"")</f>
        <v>21030</v>
      </c>
      <c r="R296" s="20">
        <f>ResourceEffects[[#This Row],[Time Factor]]</f>
        <v>9</v>
      </c>
      <c r="S296" s="20">
        <f>ResourceEffects[[#This Row],[Drone ID]]</f>
        <v>0</v>
      </c>
      <c r="T296" s="20">
        <f>_xlfn.XLOOKUP(ResourceEffects[[#This Row],[Resource Name]],ResourceNames,ResourceIds,"")</f>
        <v>5201</v>
      </c>
      <c r="U296" s="20">
        <f>_xlfn.XLOOKUP(ResourceEffects[[#This Row],[Event Type]],EventTypeNames,EventTypeIds,"")</f>
        <v>1</v>
      </c>
      <c r="V296" s="20">
        <f>IF(ResourceEffects[[#This Row],[Is Local]]="Yes",1,0)</f>
        <v>1</v>
      </c>
      <c r="W296" s="20">
        <f>IF(ResourceEffects[[#This Row],[Is Installed]]="Yes",1,0)</f>
        <v>0</v>
      </c>
      <c r="X296" s="20">
        <f>IF(ResourceEffects[[#This Row],[Status]]="Locked",1,0)</f>
        <v>0</v>
      </c>
      <c r="Y296" s="20">
        <f>IF(ResourceEffects[[#This Row],[event_type]]=1,0,1)</f>
        <v>0</v>
      </c>
      <c r="Z296" s="20">
        <f>IF(ResourceEffects[[#This Row],[Use Abundancies]]="Yes",1,0)</f>
        <v>0</v>
      </c>
      <c r="AA296" s="20">
        <f>ResourceEffects[[#This Row],[∆]]</f>
        <v>1</v>
      </c>
    </row>
    <row r="297" spans="1:27" x14ac:dyDescent="0.3">
      <c r="A297" s="23">
        <v>10</v>
      </c>
      <c r="B297" s="48" t="s">
        <v>130</v>
      </c>
      <c r="C297" s="22" t="s">
        <v>480</v>
      </c>
      <c r="D297" s="17" t="s">
        <v>394</v>
      </c>
      <c r="E297" s="17">
        <v>2</v>
      </c>
      <c r="F297" s="37" t="s">
        <v>387</v>
      </c>
      <c r="G297" s="18" t="s">
        <v>188</v>
      </c>
      <c r="H297" s="17" t="str">
        <f>"No"</f>
        <v>No</v>
      </c>
      <c r="I297" s="17">
        <f>0</f>
        <v>0</v>
      </c>
      <c r="J297" s="17" t="str">
        <f>"Yes"</f>
        <v>Yes</v>
      </c>
      <c r="K297" s="17" t="str">
        <f>"No"</f>
        <v>No</v>
      </c>
      <c r="L297" s="17">
        <f>INT(ResourceEffects[[#This Row],[Time Factor]]*TimeInterval/60/60/24)</f>
        <v>0</v>
      </c>
      <c r="M297" s="17">
        <f>INT(ResourceEffects[[#This Row],[Time Factor]]*TimeInterval/60/60)-ResourceEffects[[#This Row],[Days]]*24</f>
        <v>0</v>
      </c>
      <c r="N297" s="17">
        <f>INT(ResourceEffects[[#This Row],[Time Factor]]*TimeInterval/60)-ResourceEffects[[#This Row],[Hours]]*60-ResourceEffects[[#This Row],[Days]]*60*24</f>
        <v>0</v>
      </c>
      <c r="O297" s="17">
        <f>ResourceEffects[[#This Row],[Time Factor]]*TimeInterval-ResourceEffects[[#This Row],[Min]]*60-ResourceEffects[[#This Row],[Hours]]*60*60-ResourceEffects[[#This Row],[Days]]*60*60*24</f>
        <v>10</v>
      </c>
      <c r="P297" s="19">
        <f ca="1">INT(RAND()*999999999)</f>
        <v>225079925</v>
      </c>
      <c r="Q297" s="19">
        <f>_xlfn.XLOOKUP(ResourceEffects[[#This Row],[Protocol Name]],ProtocolNamesCol,ProtocolIds,"")</f>
        <v>21030</v>
      </c>
      <c r="R297" s="19">
        <f>ResourceEffects[[#This Row],[Time Factor]]</f>
        <v>10</v>
      </c>
      <c r="S297" s="19">
        <f>ResourceEffects[[#This Row],[Drone ID]]</f>
        <v>0</v>
      </c>
      <c r="T297" s="19">
        <f>_xlfn.XLOOKUP(ResourceEffects[[#This Row],[Resource Name]],ResourceNames,ResourceIds,"")</f>
        <v>2011</v>
      </c>
      <c r="U297" s="19">
        <f>_xlfn.XLOOKUP(ResourceEffects[[#This Row],[Event Type]],EventTypeNames,EventTypeIds,"")</f>
        <v>1</v>
      </c>
      <c r="V297" s="19">
        <f>IF(ResourceEffects[[#This Row],[Is Local]]="Yes",1,0)</f>
        <v>1</v>
      </c>
      <c r="W297" s="19">
        <f>IF(ResourceEffects[[#This Row],[Is Installed]]="Yes",1,0)</f>
        <v>0</v>
      </c>
      <c r="X297" s="19">
        <f>IF(ResourceEffects[[#This Row],[Status]]="Locked",1,0)</f>
        <v>0</v>
      </c>
      <c r="Y297" s="19">
        <f>IF(ResourceEffects[[#This Row],[event_type]]=1,0,1)</f>
        <v>0</v>
      </c>
      <c r="Z297" s="19">
        <f>IF(ResourceEffects[[#This Row],[Use Abundancies]]="Yes",1,0)</f>
        <v>0</v>
      </c>
      <c r="AA297" s="19">
        <f>ResourceEffects[[#This Row],[∆]]</f>
        <v>2</v>
      </c>
    </row>
    <row r="298" spans="1:27" x14ac:dyDescent="0.3">
      <c r="A298" s="23">
        <v>10</v>
      </c>
      <c r="B298" s="48" t="s">
        <v>130</v>
      </c>
      <c r="C298" s="22" t="s">
        <v>480</v>
      </c>
      <c r="D298" s="17" t="s">
        <v>394</v>
      </c>
      <c r="E298" s="17">
        <v>1</v>
      </c>
      <c r="F298" s="37" t="s">
        <v>387</v>
      </c>
      <c r="G298" s="18" t="s">
        <v>192</v>
      </c>
      <c r="H298" s="17" t="str">
        <f>"No"</f>
        <v>No</v>
      </c>
      <c r="I298" s="17">
        <f>0</f>
        <v>0</v>
      </c>
      <c r="J298" s="17" t="str">
        <f>"Yes"</f>
        <v>Yes</v>
      </c>
      <c r="K298" s="17" t="str">
        <f>"No"</f>
        <v>No</v>
      </c>
      <c r="L298" s="17">
        <f>INT(ResourceEffects[[#This Row],[Time Factor]]*TimeInterval/60/60/24)</f>
        <v>0</v>
      </c>
      <c r="M298" s="17">
        <f>INT(ResourceEffects[[#This Row],[Time Factor]]*TimeInterval/60/60)-ResourceEffects[[#This Row],[Days]]*24</f>
        <v>0</v>
      </c>
      <c r="N298" s="17">
        <f>INT(ResourceEffects[[#This Row],[Time Factor]]*TimeInterval/60)-ResourceEffects[[#This Row],[Hours]]*60-ResourceEffects[[#This Row],[Days]]*60*24</f>
        <v>0</v>
      </c>
      <c r="O298" s="17">
        <f>ResourceEffects[[#This Row],[Time Factor]]*TimeInterval-ResourceEffects[[#This Row],[Min]]*60-ResourceEffects[[#This Row],[Hours]]*60*60-ResourceEffects[[#This Row],[Days]]*60*60*24</f>
        <v>10</v>
      </c>
      <c r="P298" s="19">
        <f ca="1">INT(RAND()*999999999)</f>
        <v>979658053</v>
      </c>
      <c r="Q298" s="19">
        <f>_xlfn.XLOOKUP(ResourceEffects[[#This Row],[Protocol Name]],ProtocolNamesCol,ProtocolIds,"")</f>
        <v>21030</v>
      </c>
      <c r="R298" s="19">
        <f>ResourceEffects[[#This Row],[Time Factor]]</f>
        <v>10</v>
      </c>
      <c r="S298" s="19">
        <f>ResourceEffects[[#This Row],[Drone ID]]</f>
        <v>0</v>
      </c>
      <c r="T298" s="19">
        <f>_xlfn.XLOOKUP(ResourceEffects[[#This Row],[Resource Name]],ResourceNames,ResourceIds,"")</f>
        <v>2013</v>
      </c>
      <c r="U298" s="19">
        <f>_xlfn.XLOOKUP(ResourceEffects[[#This Row],[Event Type]],EventTypeNames,EventTypeIds,"")</f>
        <v>1</v>
      </c>
      <c r="V298" s="19">
        <f>IF(ResourceEffects[[#This Row],[Is Local]]="Yes",1,0)</f>
        <v>1</v>
      </c>
      <c r="W298" s="19">
        <f>IF(ResourceEffects[[#This Row],[Is Installed]]="Yes",1,0)</f>
        <v>0</v>
      </c>
      <c r="X298" s="19">
        <f>IF(ResourceEffects[[#This Row],[Status]]="Locked",1,0)</f>
        <v>0</v>
      </c>
      <c r="Y298" s="19">
        <f>IF(ResourceEffects[[#This Row],[event_type]]=1,0,1)</f>
        <v>0</v>
      </c>
      <c r="Z298" s="19">
        <f>IF(ResourceEffects[[#This Row],[Use Abundancies]]="Yes",1,0)</f>
        <v>0</v>
      </c>
      <c r="AA298" s="19">
        <f>ResourceEffects[[#This Row],[∆]]</f>
        <v>1</v>
      </c>
    </row>
    <row r="299" spans="1:27" x14ac:dyDescent="0.3">
      <c r="A299" s="23">
        <v>10</v>
      </c>
      <c r="B299" s="48" t="s">
        <v>130</v>
      </c>
      <c r="C299" s="22" t="s">
        <v>480</v>
      </c>
      <c r="D299" s="17" t="s">
        <v>394</v>
      </c>
      <c r="E299" s="17">
        <v>1</v>
      </c>
      <c r="F299" s="37" t="s">
        <v>387</v>
      </c>
      <c r="G299" s="18" t="s">
        <v>206</v>
      </c>
      <c r="H299" s="17" t="str">
        <f>"No"</f>
        <v>No</v>
      </c>
      <c r="I299" s="17">
        <f>0</f>
        <v>0</v>
      </c>
      <c r="J299" s="17" t="str">
        <f>"Yes"</f>
        <v>Yes</v>
      </c>
      <c r="K299" s="17" t="str">
        <f>"No"</f>
        <v>No</v>
      </c>
      <c r="L299" s="17">
        <f>INT(ResourceEffects[[#This Row],[Time Factor]]*TimeInterval/60/60/24)</f>
        <v>0</v>
      </c>
      <c r="M299" s="17">
        <f>INT(ResourceEffects[[#This Row],[Time Factor]]*TimeInterval/60/60)-ResourceEffects[[#This Row],[Days]]*24</f>
        <v>0</v>
      </c>
      <c r="N299" s="17">
        <f>INT(ResourceEffects[[#This Row],[Time Factor]]*TimeInterval/60)-ResourceEffects[[#This Row],[Hours]]*60-ResourceEffects[[#This Row],[Days]]*60*24</f>
        <v>0</v>
      </c>
      <c r="O299" s="17">
        <f>ResourceEffects[[#This Row],[Time Factor]]*TimeInterval-ResourceEffects[[#This Row],[Min]]*60-ResourceEffects[[#This Row],[Hours]]*60*60-ResourceEffects[[#This Row],[Days]]*60*60*24</f>
        <v>10</v>
      </c>
      <c r="P299" s="19">
        <f ca="1">INT(RAND()*999999999)</f>
        <v>680743763</v>
      </c>
      <c r="Q299" s="19">
        <f>_xlfn.XLOOKUP(ResourceEffects[[#This Row],[Protocol Name]],ProtocolNamesCol,ProtocolIds,"")</f>
        <v>21030</v>
      </c>
      <c r="R299" s="19">
        <f>ResourceEffects[[#This Row],[Time Factor]]</f>
        <v>10</v>
      </c>
      <c r="S299" s="19">
        <f>ResourceEffects[[#This Row],[Drone ID]]</f>
        <v>0</v>
      </c>
      <c r="T299" s="19">
        <f>_xlfn.XLOOKUP(ResourceEffects[[#This Row],[Resource Name]],ResourceNames,ResourceIds,"")</f>
        <v>2041</v>
      </c>
      <c r="U299" s="19">
        <f>_xlfn.XLOOKUP(ResourceEffects[[#This Row],[Event Type]],EventTypeNames,EventTypeIds,"")</f>
        <v>1</v>
      </c>
      <c r="V299" s="19">
        <f>IF(ResourceEffects[[#This Row],[Is Local]]="Yes",1,0)</f>
        <v>1</v>
      </c>
      <c r="W299" s="19">
        <f>IF(ResourceEffects[[#This Row],[Is Installed]]="Yes",1,0)</f>
        <v>0</v>
      </c>
      <c r="X299" s="19">
        <f>IF(ResourceEffects[[#This Row],[Status]]="Locked",1,0)</f>
        <v>0</v>
      </c>
      <c r="Y299" s="19">
        <f>IF(ResourceEffects[[#This Row],[event_type]]=1,0,1)</f>
        <v>0</v>
      </c>
      <c r="Z299" s="19">
        <f>IF(ResourceEffects[[#This Row],[Use Abundancies]]="Yes",1,0)</f>
        <v>0</v>
      </c>
      <c r="AA299" s="19">
        <f>ResourceEffects[[#This Row],[∆]]</f>
        <v>1</v>
      </c>
    </row>
    <row r="300" spans="1:27" x14ac:dyDescent="0.3">
      <c r="A300" s="43">
        <v>0</v>
      </c>
      <c r="B300" s="18" t="s">
        <v>131</v>
      </c>
      <c r="C300" s="22" t="s">
        <v>479</v>
      </c>
      <c r="D300" s="17" t="s">
        <v>395</v>
      </c>
      <c r="E300" s="17">
        <v>1</v>
      </c>
      <c r="F300" s="37" t="s">
        <v>387</v>
      </c>
      <c r="G300" s="18" t="s">
        <v>476</v>
      </c>
      <c r="H300" s="39" t="str">
        <f>"No"</f>
        <v>No</v>
      </c>
      <c r="I300" s="39">
        <f>0</f>
        <v>0</v>
      </c>
      <c r="J300" s="39" t="str">
        <f>"Yes"</f>
        <v>Yes</v>
      </c>
      <c r="K300" s="39" t="str">
        <f>"No"</f>
        <v>No</v>
      </c>
      <c r="L300" s="39">
        <f>INT(ResourceEffects[[#This Row],[Time Factor]]*TimeInterval/60/60/24)</f>
        <v>0</v>
      </c>
      <c r="M300" s="39">
        <f>INT(ResourceEffects[[#This Row],[Time Factor]]*TimeInterval/60/60)-ResourceEffects[[#This Row],[Days]]*24</f>
        <v>0</v>
      </c>
      <c r="N300" s="39">
        <f>INT(ResourceEffects[[#This Row],[Time Factor]]*TimeInterval/60)-ResourceEffects[[#This Row],[Hours]]*60-ResourceEffects[[#This Row],[Days]]*60*24</f>
        <v>0</v>
      </c>
      <c r="O300" s="39">
        <f>ResourceEffects[[#This Row],[Time Factor]]*TimeInterval-ResourceEffects[[#This Row],[Min]]*60-ResourceEffects[[#This Row],[Hours]]*60*60-ResourceEffects[[#This Row],[Days]]*60*60*24</f>
        <v>0</v>
      </c>
      <c r="P300" s="20">
        <f ca="1">INT(RAND()*999999999)</f>
        <v>547400733</v>
      </c>
      <c r="Q300" s="20">
        <f>_xlfn.XLOOKUP(ResourceEffects[[#This Row],[Protocol Name]],ProtocolNamesCol,ProtocolIds,"")</f>
        <v>21100</v>
      </c>
      <c r="R300" s="20">
        <f>ResourceEffects[[#This Row],[Time Factor]]</f>
        <v>0</v>
      </c>
      <c r="S300" s="20">
        <f>ResourceEffects[[#This Row],[Drone ID]]</f>
        <v>0</v>
      </c>
      <c r="T300" s="20">
        <f>_xlfn.XLOOKUP(ResourceEffects[[#This Row],[Resource Name]],ResourceNames,ResourceIds,"")</f>
        <v>5201</v>
      </c>
      <c r="U300" s="20">
        <f>_xlfn.XLOOKUP(ResourceEffects[[#This Row],[Event Type]],EventTypeNames,EventTypeIds,"")</f>
        <v>2</v>
      </c>
      <c r="V300" s="20">
        <f>IF(ResourceEffects[[#This Row],[Is Local]]="Yes",1,0)</f>
        <v>1</v>
      </c>
      <c r="W300" s="20">
        <f>IF(ResourceEffects[[#This Row],[Is Installed]]="Yes",1,0)</f>
        <v>0</v>
      </c>
      <c r="X300" s="20">
        <f>IF(ResourceEffects[[#This Row],[Status]]="Locked",1,0)</f>
        <v>0</v>
      </c>
      <c r="Y300" s="20">
        <f>IF(ResourceEffects[[#This Row],[event_type]]=1,0,1)</f>
        <v>1</v>
      </c>
      <c r="Z300" s="20">
        <f>IF(ResourceEffects[[#This Row],[Use Abundancies]]="Yes",1,0)</f>
        <v>0</v>
      </c>
      <c r="AA300" s="20">
        <f>ResourceEffects[[#This Row],[∆]]</f>
        <v>1</v>
      </c>
    </row>
    <row r="301" spans="1:27" x14ac:dyDescent="0.3">
      <c r="A301" s="43">
        <v>0</v>
      </c>
      <c r="B301" s="18" t="s">
        <v>131</v>
      </c>
      <c r="C301" s="22" t="s">
        <v>479</v>
      </c>
      <c r="D301" s="17" t="s">
        <v>394</v>
      </c>
      <c r="E301" s="17">
        <v>1</v>
      </c>
      <c r="F301" s="37" t="s">
        <v>387</v>
      </c>
      <c r="G301" s="18" t="s">
        <v>476</v>
      </c>
      <c r="H301" s="39" t="str">
        <f>"No"</f>
        <v>No</v>
      </c>
      <c r="I301" s="39">
        <f>0</f>
        <v>0</v>
      </c>
      <c r="J301" s="39" t="str">
        <f>"Yes"</f>
        <v>Yes</v>
      </c>
      <c r="K301" s="39" t="str">
        <f>"No"</f>
        <v>No</v>
      </c>
      <c r="L301" s="39">
        <f>INT(ResourceEffects[[#This Row],[Time Factor]]*TimeInterval/60/60/24)</f>
        <v>0</v>
      </c>
      <c r="M301" s="39">
        <f>INT(ResourceEffects[[#This Row],[Time Factor]]*TimeInterval/60/60)-ResourceEffects[[#This Row],[Days]]*24</f>
        <v>0</v>
      </c>
      <c r="N301" s="39">
        <f>INT(ResourceEffects[[#This Row],[Time Factor]]*TimeInterval/60)-ResourceEffects[[#This Row],[Hours]]*60-ResourceEffects[[#This Row],[Days]]*60*24</f>
        <v>0</v>
      </c>
      <c r="O301" s="39">
        <f>ResourceEffects[[#This Row],[Time Factor]]*TimeInterval-ResourceEffects[[#This Row],[Min]]*60-ResourceEffects[[#This Row],[Hours]]*60*60-ResourceEffects[[#This Row],[Days]]*60*60*24</f>
        <v>0</v>
      </c>
      <c r="P301" s="20">
        <f ca="1">INT(RAND()*999999999)</f>
        <v>436118819</v>
      </c>
      <c r="Q301" s="20">
        <f>_xlfn.XLOOKUP(ResourceEffects[[#This Row],[Protocol Name]],ProtocolNamesCol,ProtocolIds,"")</f>
        <v>21100</v>
      </c>
      <c r="R301" s="20">
        <f>ResourceEffects[[#This Row],[Time Factor]]</f>
        <v>0</v>
      </c>
      <c r="S301" s="20">
        <f>ResourceEffects[[#This Row],[Drone ID]]</f>
        <v>0</v>
      </c>
      <c r="T301" s="20">
        <f>_xlfn.XLOOKUP(ResourceEffects[[#This Row],[Resource Name]],ResourceNames,ResourceIds,"")</f>
        <v>5201</v>
      </c>
      <c r="U301" s="20">
        <f>_xlfn.XLOOKUP(ResourceEffects[[#This Row],[Event Type]],EventTypeNames,EventTypeIds,"")</f>
        <v>1</v>
      </c>
      <c r="V301" s="20">
        <f>IF(ResourceEffects[[#This Row],[Is Local]]="Yes",1,0)</f>
        <v>1</v>
      </c>
      <c r="W301" s="20">
        <f>IF(ResourceEffects[[#This Row],[Is Installed]]="Yes",1,0)</f>
        <v>0</v>
      </c>
      <c r="X301" s="20">
        <f>IF(ResourceEffects[[#This Row],[Status]]="Locked",1,0)</f>
        <v>0</v>
      </c>
      <c r="Y301" s="20">
        <f>IF(ResourceEffects[[#This Row],[event_type]]=1,0,1)</f>
        <v>0</v>
      </c>
      <c r="Z301" s="20">
        <f>IF(ResourceEffects[[#This Row],[Use Abundancies]]="Yes",1,0)</f>
        <v>0</v>
      </c>
      <c r="AA301" s="20">
        <f>ResourceEffects[[#This Row],[∆]]</f>
        <v>1</v>
      </c>
    </row>
    <row r="302" spans="1:27" x14ac:dyDescent="0.3">
      <c r="A302" s="23">
        <v>1</v>
      </c>
      <c r="B302" s="18" t="s">
        <v>131</v>
      </c>
      <c r="C302" s="22" t="s">
        <v>478</v>
      </c>
      <c r="D302" s="17" t="s">
        <v>395</v>
      </c>
      <c r="E302" s="17">
        <v>20</v>
      </c>
      <c r="F302" s="37" t="s">
        <v>387</v>
      </c>
      <c r="G302" s="18" t="s">
        <v>168</v>
      </c>
      <c r="H302" s="17" t="str">
        <f>"No"</f>
        <v>No</v>
      </c>
      <c r="I302" s="17">
        <f>0</f>
        <v>0</v>
      </c>
      <c r="J302" s="17" t="str">
        <f>"Yes"</f>
        <v>Yes</v>
      </c>
      <c r="K302" s="17" t="str">
        <f>"No"</f>
        <v>No</v>
      </c>
      <c r="L302" s="17">
        <f>INT(ResourceEffects[[#This Row],[Time Factor]]*TimeInterval/60/60/24)</f>
        <v>0</v>
      </c>
      <c r="M302" s="17">
        <f>INT(ResourceEffects[[#This Row],[Time Factor]]*TimeInterval/60/60)-ResourceEffects[[#This Row],[Days]]*24</f>
        <v>0</v>
      </c>
      <c r="N302" s="17">
        <f>INT(ResourceEffects[[#This Row],[Time Factor]]*TimeInterval/60)-ResourceEffects[[#This Row],[Hours]]*60-ResourceEffects[[#This Row],[Days]]*60*24</f>
        <v>0</v>
      </c>
      <c r="O302" s="17">
        <f>ResourceEffects[[#This Row],[Time Factor]]*TimeInterval-ResourceEffects[[#This Row],[Min]]*60-ResourceEffects[[#This Row],[Hours]]*60*60-ResourceEffects[[#This Row],[Days]]*60*60*24</f>
        <v>1</v>
      </c>
      <c r="P302" s="19">
        <f ca="1">INT(RAND()*999999999)</f>
        <v>561222343</v>
      </c>
      <c r="Q302" s="19">
        <f>_xlfn.XLOOKUP(ResourceEffects[[#This Row],[Protocol Name]],ProtocolNamesCol,ProtocolIds,"")</f>
        <v>21100</v>
      </c>
      <c r="R302" s="19">
        <f>ResourceEffects[[#This Row],[Time Factor]]</f>
        <v>1</v>
      </c>
      <c r="S302" s="19">
        <f>ResourceEffects[[#This Row],[Drone ID]]</f>
        <v>0</v>
      </c>
      <c r="T302" s="19">
        <f>_xlfn.XLOOKUP(ResourceEffects[[#This Row],[Resource Name]],ResourceNames,ResourceIds,"")</f>
        <v>1100</v>
      </c>
      <c r="U302" s="19">
        <f>_xlfn.XLOOKUP(ResourceEffects[[#This Row],[Event Type]],EventTypeNames,EventTypeIds,"")</f>
        <v>2</v>
      </c>
      <c r="V302" s="19">
        <f>IF(ResourceEffects[[#This Row],[Is Local]]="Yes",1,0)</f>
        <v>1</v>
      </c>
      <c r="W302" s="19">
        <f>IF(ResourceEffects[[#This Row],[Is Installed]]="Yes",1,0)</f>
        <v>0</v>
      </c>
      <c r="X302" s="19">
        <f>IF(ResourceEffects[[#This Row],[Status]]="Locked",1,0)</f>
        <v>0</v>
      </c>
      <c r="Y302" s="19">
        <f>IF(ResourceEffects[[#This Row],[event_type]]=1,0,1)</f>
        <v>1</v>
      </c>
      <c r="Z302" s="19">
        <f>IF(ResourceEffects[[#This Row],[Use Abundancies]]="Yes",1,0)</f>
        <v>0</v>
      </c>
      <c r="AA302" s="19">
        <f>ResourceEffects[[#This Row],[∆]]</f>
        <v>20</v>
      </c>
    </row>
    <row r="303" spans="1:27" x14ac:dyDescent="0.3">
      <c r="A303" s="43">
        <v>2</v>
      </c>
      <c r="B303" s="18" t="s">
        <v>131</v>
      </c>
      <c r="C303" s="22" t="s">
        <v>481</v>
      </c>
      <c r="D303" s="17" t="s">
        <v>395</v>
      </c>
      <c r="E303" s="17">
        <v>1</v>
      </c>
      <c r="F303" s="37" t="s">
        <v>387</v>
      </c>
      <c r="G303" s="18" t="s">
        <v>476</v>
      </c>
      <c r="H303" s="39" t="s">
        <v>429</v>
      </c>
      <c r="I303" s="39">
        <v>0</v>
      </c>
      <c r="J303" s="39" t="s">
        <v>386</v>
      </c>
      <c r="K303" s="39" t="s">
        <v>429</v>
      </c>
      <c r="L303" s="39">
        <v>0</v>
      </c>
      <c r="M303" s="39">
        <v>0</v>
      </c>
      <c r="N303" s="39">
        <v>0</v>
      </c>
      <c r="O303" s="39">
        <v>2</v>
      </c>
      <c r="P303" s="20">
        <f ca="1">INT(RAND()*999999999)</f>
        <v>400755017</v>
      </c>
      <c r="Q303" s="20">
        <f>_xlfn.XLOOKUP(ResourceEffects[[#This Row],[Protocol Name]],ProtocolNamesCol,ProtocolIds,"")</f>
        <v>21100</v>
      </c>
      <c r="R303" s="20">
        <f>ResourceEffects[[#This Row],[Time Factor]]</f>
        <v>2</v>
      </c>
      <c r="S303" s="20">
        <f>ResourceEffects[[#This Row],[Drone ID]]</f>
        <v>0</v>
      </c>
      <c r="T303" s="20">
        <f>_xlfn.XLOOKUP(ResourceEffects[[#This Row],[Resource Name]],ResourceNames,ResourceIds,"")</f>
        <v>5201</v>
      </c>
      <c r="U303" s="20">
        <f>_xlfn.XLOOKUP(ResourceEffects[[#This Row],[Event Type]],EventTypeNames,EventTypeIds,"")</f>
        <v>2</v>
      </c>
      <c r="V303" s="20">
        <f>IF(ResourceEffects[[#This Row],[Is Local]]="Yes",1,0)</f>
        <v>1</v>
      </c>
      <c r="W303" s="20">
        <f>IF(ResourceEffects[[#This Row],[Is Installed]]="Yes",1,0)</f>
        <v>0</v>
      </c>
      <c r="X303" s="20">
        <f>IF(ResourceEffects[[#This Row],[Status]]="Locked",1,0)</f>
        <v>0</v>
      </c>
      <c r="Y303" s="20">
        <f>IF(ResourceEffects[[#This Row],[event_type]]=1,0,1)</f>
        <v>1</v>
      </c>
      <c r="Z303" s="20">
        <f>IF(ResourceEffects[[#This Row],[Use Abundancies]]="Yes",1,0)</f>
        <v>0</v>
      </c>
      <c r="AA303" s="20">
        <f>ResourceEffects[[#This Row],[∆]]</f>
        <v>1</v>
      </c>
    </row>
    <row r="304" spans="1:27" x14ac:dyDescent="0.3">
      <c r="A304" s="43">
        <v>2</v>
      </c>
      <c r="B304" s="18" t="s">
        <v>131</v>
      </c>
      <c r="C304" s="22" t="s">
        <v>481</v>
      </c>
      <c r="D304" s="17" t="s">
        <v>394</v>
      </c>
      <c r="E304" s="17">
        <v>1</v>
      </c>
      <c r="F304" s="37" t="s">
        <v>383</v>
      </c>
      <c r="G304" s="18" t="s">
        <v>476</v>
      </c>
      <c r="H304" s="39" t="s">
        <v>429</v>
      </c>
      <c r="I304" s="39">
        <v>0</v>
      </c>
      <c r="J304" s="39" t="s">
        <v>386</v>
      </c>
      <c r="K304" s="39" t="s">
        <v>429</v>
      </c>
      <c r="L304" s="39">
        <v>0</v>
      </c>
      <c r="M304" s="39">
        <v>0</v>
      </c>
      <c r="N304" s="39">
        <v>0</v>
      </c>
      <c r="O304" s="39">
        <v>2</v>
      </c>
      <c r="P304" s="20">
        <f ca="1">INT(RAND()*999999999)</f>
        <v>481403088</v>
      </c>
      <c r="Q304" s="20">
        <f>_xlfn.XLOOKUP(ResourceEffects[[#This Row],[Protocol Name]],ProtocolNamesCol,ProtocolIds,"")</f>
        <v>21100</v>
      </c>
      <c r="R304" s="20">
        <f>ResourceEffects[[#This Row],[Time Factor]]</f>
        <v>2</v>
      </c>
      <c r="S304" s="20">
        <f>ResourceEffects[[#This Row],[Drone ID]]</f>
        <v>0</v>
      </c>
      <c r="T304" s="20">
        <f>_xlfn.XLOOKUP(ResourceEffects[[#This Row],[Resource Name]],ResourceNames,ResourceIds,"")</f>
        <v>5201</v>
      </c>
      <c r="U304" s="20">
        <f>_xlfn.XLOOKUP(ResourceEffects[[#This Row],[Event Type]],EventTypeNames,EventTypeIds,"")</f>
        <v>1</v>
      </c>
      <c r="V304" s="20">
        <f>IF(ResourceEffects[[#This Row],[Is Local]]="Yes",1,0)</f>
        <v>1</v>
      </c>
      <c r="W304" s="20">
        <f>IF(ResourceEffects[[#This Row],[Is Installed]]="Yes",1,0)</f>
        <v>0</v>
      </c>
      <c r="X304" s="20">
        <f>IF(ResourceEffects[[#This Row],[Status]]="Locked",1,0)</f>
        <v>1</v>
      </c>
      <c r="Y304" s="20">
        <f>IF(ResourceEffects[[#This Row],[event_type]]=1,0,1)</f>
        <v>0</v>
      </c>
      <c r="Z304" s="20">
        <f>IF(ResourceEffects[[#This Row],[Use Abundancies]]="Yes",1,0)</f>
        <v>0</v>
      </c>
      <c r="AA304" s="20">
        <f>ResourceEffects[[#This Row],[∆]]</f>
        <v>1</v>
      </c>
    </row>
    <row r="305" spans="1:27" x14ac:dyDescent="0.3">
      <c r="A305" s="43">
        <v>9</v>
      </c>
      <c r="B305" s="48" t="s">
        <v>131</v>
      </c>
      <c r="C305" s="22" t="s">
        <v>482</v>
      </c>
      <c r="D305" s="17" t="s">
        <v>395</v>
      </c>
      <c r="E305" s="17">
        <v>1</v>
      </c>
      <c r="F305" s="37" t="s">
        <v>383</v>
      </c>
      <c r="G305" s="18" t="s">
        <v>476</v>
      </c>
      <c r="H305" s="39" t="str">
        <f>"No"</f>
        <v>No</v>
      </c>
      <c r="I305" s="39">
        <f>0</f>
        <v>0</v>
      </c>
      <c r="J305" s="39" t="str">
        <f>"Yes"</f>
        <v>Yes</v>
      </c>
      <c r="K305" s="39" t="str">
        <f>"No"</f>
        <v>No</v>
      </c>
      <c r="L305" s="39">
        <f>INT(ResourceEffects[[#This Row],[Time Factor]]*TimeInterval/60/60/24)</f>
        <v>0</v>
      </c>
      <c r="M305" s="39">
        <f>INT(ResourceEffects[[#This Row],[Time Factor]]*TimeInterval/60/60)-ResourceEffects[[#This Row],[Days]]*24</f>
        <v>0</v>
      </c>
      <c r="N305" s="39">
        <f>INT(ResourceEffects[[#This Row],[Time Factor]]*TimeInterval/60)-ResourceEffects[[#This Row],[Hours]]*60-ResourceEffects[[#This Row],[Days]]*60*24</f>
        <v>0</v>
      </c>
      <c r="O305" s="39">
        <f>ResourceEffects[[#This Row],[Time Factor]]*TimeInterval-ResourceEffects[[#This Row],[Min]]*60-ResourceEffects[[#This Row],[Hours]]*60*60-ResourceEffects[[#This Row],[Days]]*60*60*24</f>
        <v>9</v>
      </c>
      <c r="P305" s="20">
        <f ca="1">INT(RAND()*999999999)</f>
        <v>957138420</v>
      </c>
      <c r="Q305" s="20">
        <f>_xlfn.XLOOKUP(ResourceEffects[[#This Row],[Protocol Name]],ProtocolNamesCol,ProtocolIds,"")</f>
        <v>21100</v>
      </c>
      <c r="R305" s="20">
        <f>ResourceEffects[[#This Row],[Time Factor]]</f>
        <v>9</v>
      </c>
      <c r="S305" s="20">
        <f>ResourceEffects[[#This Row],[Drone ID]]</f>
        <v>0</v>
      </c>
      <c r="T305" s="20">
        <f>_xlfn.XLOOKUP(ResourceEffects[[#This Row],[Resource Name]],ResourceNames,ResourceIds,"")</f>
        <v>5201</v>
      </c>
      <c r="U305" s="20">
        <f>_xlfn.XLOOKUP(ResourceEffects[[#This Row],[Event Type]],EventTypeNames,EventTypeIds,"")</f>
        <v>2</v>
      </c>
      <c r="V305" s="20">
        <f>IF(ResourceEffects[[#This Row],[Is Local]]="Yes",1,0)</f>
        <v>1</v>
      </c>
      <c r="W305" s="20">
        <f>IF(ResourceEffects[[#This Row],[Is Installed]]="Yes",1,0)</f>
        <v>0</v>
      </c>
      <c r="X305" s="20">
        <f>IF(ResourceEffects[[#This Row],[Status]]="Locked",1,0)</f>
        <v>1</v>
      </c>
      <c r="Y305" s="20">
        <f>IF(ResourceEffects[[#This Row],[event_type]]=1,0,1)</f>
        <v>1</v>
      </c>
      <c r="Z305" s="20">
        <f>IF(ResourceEffects[[#This Row],[Use Abundancies]]="Yes",1,0)</f>
        <v>0</v>
      </c>
      <c r="AA305" s="20">
        <f>ResourceEffects[[#This Row],[∆]]</f>
        <v>1</v>
      </c>
    </row>
    <row r="306" spans="1:27" x14ac:dyDescent="0.3">
      <c r="A306" s="43">
        <v>9</v>
      </c>
      <c r="B306" s="48" t="s">
        <v>131</v>
      </c>
      <c r="C306" s="22" t="s">
        <v>482</v>
      </c>
      <c r="D306" s="17" t="s">
        <v>394</v>
      </c>
      <c r="E306" s="17">
        <v>1</v>
      </c>
      <c r="F306" s="37" t="s">
        <v>387</v>
      </c>
      <c r="G306" s="18" t="s">
        <v>476</v>
      </c>
      <c r="H306" s="39" t="str">
        <f>"No"</f>
        <v>No</v>
      </c>
      <c r="I306" s="39">
        <f>0</f>
        <v>0</v>
      </c>
      <c r="J306" s="39" t="str">
        <f>"Yes"</f>
        <v>Yes</v>
      </c>
      <c r="K306" s="39" t="str">
        <f>"No"</f>
        <v>No</v>
      </c>
      <c r="L306" s="39">
        <f>INT(ResourceEffects[[#This Row],[Time Factor]]*TimeInterval/60/60/24)</f>
        <v>0</v>
      </c>
      <c r="M306" s="39">
        <f>INT(ResourceEffects[[#This Row],[Time Factor]]*TimeInterval/60/60)-ResourceEffects[[#This Row],[Days]]*24</f>
        <v>0</v>
      </c>
      <c r="N306" s="39">
        <f>INT(ResourceEffects[[#This Row],[Time Factor]]*TimeInterval/60)-ResourceEffects[[#This Row],[Hours]]*60-ResourceEffects[[#This Row],[Days]]*60*24</f>
        <v>0</v>
      </c>
      <c r="O306" s="39">
        <f>ResourceEffects[[#This Row],[Time Factor]]*TimeInterval-ResourceEffects[[#This Row],[Min]]*60-ResourceEffects[[#This Row],[Hours]]*60*60-ResourceEffects[[#This Row],[Days]]*60*60*24</f>
        <v>9</v>
      </c>
      <c r="P306" s="20">
        <f ca="1">INT(RAND()*999999999)</f>
        <v>830270696</v>
      </c>
      <c r="Q306" s="20">
        <f>_xlfn.XLOOKUP(ResourceEffects[[#This Row],[Protocol Name]],ProtocolNamesCol,ProtocolIds,"")</f>
        <v>21100</v>
      </c>
      <c r="R306" s="20">
        <f>ResourceEffects[[#This Row],[Time Factor]]</f>
        <v>9</v>
      </c>
      <c r="S306" s="20">
        <f>ResourceEffects[[#This Row],[Drone ID]]</f>
        <v>0</v>
      </c>
      <c r="T306" s="20">
        <f>_xlfn.XLOOKUP(ResourceEffects[[#This Row],[Resource Name]],ResourceNames,ResourceIds,"")</f>
        <v>5201</v>
      </c>
      <c r="U306" s="20">
        <f>_xlfn.XLOOKUP(ResourceEffects[[#This Row],[Event Type]],EventTypeNames,EventTypeIds,"")</f>
        <v>1</v>
      </c>
      <c r="V306" s="20">
        <f>IF(ResourceEffects[[#This Row],[Is Local]]="Yes",1,0)</f>
        <v>1</v>
      </c>
      <c r="W306" s="20">
        <f>IF(ResourceEffects[[#This Row],[Is Installed]]="Yes",1,0)</f>
        <v>0</v>
      </c>
      <c r="X306" s="20">
        <f>IF(ResourceEffects[[#This Row],[Status]]="Locked",1,0)</f>
        <v>0</v>
      </c>
      <c r="Y306" s="20">
        <f>IF(ResourceEffects[[#This Row],[event_type]]=1,0,1)</f>
        <v>0</v>
      </c>
      <c r="Z306" s="20">
        <f>IF(ResourceEffects[[#This Row],[Use Abundancies]]="Yes",1,0)</f>
        <v>0</v>
      </c>
      <c r="AA306" s="20">
        <f>ResourceEffects[[#This Row],[∆]]</f>
        <v>1</v>
      </c>
    </row>
    <row r="307" spans="1:27" x14ac:dyDescent="0.3">
      <c r="A307" s="23">
        <v>10</v>
      </c>
      <c r="B307" s="48" t="s">
        <v>131</v>
      </c>
      <c r="C307" s="22" t="s">
        <v>480</v>
      </c>
      <c r="D307" s="17" t="s">
        <v>394</v>
      </c>
      <c r="E307" s="17">
        <v>1</v>
      </c>
      <c r="F307" s="37" t="s">
        <v>387</v>
      </c>
      <c r="G307" s="18" t="s">
        <v>188</v>
      </c>
      <c r="H307" s="17" t="str">
        <f>"No"</f>
        <v>No</v>
      </c>
      <c r="I307" s="17">
        <f>0</f>
        <v>0</v>
      </c>
      <c r="J307" s="17" t="str">
        <f>"Yes"</f>
        <v>Yes</v>
      </c>
      <c r="K307" s="17" t="str">
        <f>"No"</f>
        <v>No</v>
      </c>
      <c r="L307" s="17">
        <f>INT(ResourceEffects[[#This Row],[Time Factor]]*TimeInterval/60/60/24)</f>
        <v>0</v>
      </c>
      <c r="M307" s="17">
        <f>INT(ResourceEffects[[#This Row],[Time Factor]]*TimeInterval/60/60)-ResourceEffects[[#This Row],[Days]]*24</f>
        <v>0</v>
      </c>
      <c r="N307" s="17">
        <f>INT(ResourceEffects[[#This Row],[Time Factor]]*TimeInterval/60)-ResourceEffects[[#This Row],[Hours]]*60-ResourceEffects[[#This Row],[Days]]*60*24</f>
        <v>0</v>
      </c>
      <c r="O307" s="17">
        <f>ResourceEffects[[#This Row],[Time Factor]]*TimeInterval-ResourceEffects[[#This Row],[Min]]*60-ResourceEffects[[#This Row],[Hours]]*60*60-ResourceEffects[[#This Row],[Days]]*60*60*24</f>
        <v>10</v>
      </c>
      <c r="P307" s="19">
        <f ca="1">INT(RAND()*999999999)</f>
        <v>589214283</v>
      </c>
      <c r="Q307" s="19">
        <f>_xlfn.XLOOKUP(ResourceEffects[[#This Row],[Protocol Name]],ProtocolNamesCol,ProtocolIds,"")</f>
        <v>21100</v>
      </c>
      <c r="R307" s="19">
        <f>ResourceEffects[[#This Row],[Time Factor]]</f>
        <v>10</v>
      </c>
      <c r="S307" s="19">
        <f>ResourceEffects[[#This Row],[Drone ID]]</f>
        <v>0</v>
      </c>
      <c r="T307" s="19">
        <f>_xlfn.XLOOKUP(ResourceEffects[[#This Row],[Resource Name]],ResourceNames,ResourceIds,"")</f>
        <v>2011</v>
      </c>
      <c r="U307" s="19">
        <f>_xlfn.XLOOKUP(ResourceEffects[[#This Row],[Event Type]],EventTypeNames,EventTypeIds,"")</f>
        <v>1</v>
      </c>
      <c r="V307" s="19">
        <f>IF(ResourceEffects[[#This Row],[Is Local]]="Yes",1,0)</f>
        <v>1</v>
      </c>
      <c r="W307" s="19">
        <f>IF(ResourceEffects[[#This Row],[Is Installed]]="Yes",1,0)</f>
        <v>0</v>
      </c>
      <c r="X307" s="19">
        <f>IF(ResourceEffects[[#This Row],[Status]]="Locked",1,0)</f>
        <v>0</v>
      </c>
      <c r="Y307" s="19">
        <f>IF(ResourceEffects[[#This Row],[event_type]]=1,0,1)</f>
        <v>0</v>
      </c>
      <c r="Z307" s="19">
        <f>IF(ResourceEffects[[#This Row],[Use Abundancies]]="Yes",1,0)</f>
        <v>0</v>
      </c>
      <c r="AA307" s="19">
        <f>ResourceEffects[[#This Row],[∆]]</f>
        <v>1</v>
      </c>
    </row>
    <row r="308" spans="1:27" x14ac:dyDescent="0.3">
      <c r="A308" s="23">
        <v>10</v>
      </c>
      <c r="B308" s="48" t="s">
        <v>131</v>
      </c>
      <c r="C308" s="22" t="s">
        <v>480</v>
      </c>
      <c r="D308" s="17" t="s">
        <v>394</v>
      </c>
      <c r="E308" s="17">
        <v>2</v>
      </c>
      <c r="F308" s="37" t="s">
        <v>387</v>
      </c>
      <c r="G308" s="18" t="s">
        <v>190</v>
      </c>
      <c r="H308" s="17" t="str">
        <f>"No"</f>
        <v>No</v>
      </c>
      <c r="I308" s="17">
        <f>0</f>
        <v>0</v>
      </c>
      <c r="J308" s="17" t="str">
        <f>"Yes"</f>
        <v>Yes</v>
      </c>
      <c r="K308" s="17" t="str">
        <f>"No"</f>
        <v>No</v>
      </c>
      <c r="L308" s="17">
        <f>INT(ResourceEffects[[#This Row],[Time Factor]]*TimeInterval/60/60/24)</f>
        <v>0</v>
      </c>
      <c r="M308" s="17">
        <f>INT(ResourceEffects[[#This Row],[Time Factor]]*TimeInterval/60/60)-ResourceEffects[[#This Row],[Days]]*24</f>
        <v>0</v>
      </c>
      <c r="N308" s="17">
        <f>INT(ResourceEffects[[#This Row],[Time Factor]]*TimeInterval/60)-ResourceEffects[[#This Row],[Hours]]*60-ResourceEffects[[#This Row],[Days]]*60*24</f>
        <v>0</v>
      </c>
      <c r="O308" s="17">
        <f>ResourceEffects[[#This Row],[Time Factor]]*TimeInterval-ResourceEffects[[#This Row],[Min]]*60-ResourceEffects[[#This Row],[Hours]]*60*60-ResourceEffects[[#This Row],[Days]]*60*60*24</f>
        <v>10</v>
      </c>
      <c r="P308" s="19">
        <f ca="1">INT(RAND()*999999999)</f>
        <v>568534956</v>
      </c>
      <c r="Q308" s="19">
        <f>_xlfn.XLOOKUP(ResourceEffects[[#This Row],[Protocol Name]],ProtocolNamesCol,ProtocolIds,"")</f>
        <v>21100</v>
      </c>
      <c r="R308" s="19">
        <f>ResourceEffects[[#This Row],[Time Factor]]</f>
        <v>10</v>
      </c>
      <c r="S308" s="19">
        <f>ResourceEffects[[#This Row],[Drone ID]]</f>
        <v>0</v>
      </c>
      <c r="T308" s="19">
        <f>_xlfn.XLOOKUP(ResourceEffects[[#This Row],[Resource Name]],ResourceNames,ResourceIds,"")</f>
        <v>2012</v>
      </c>
      <c r="U308" s="19">
        <f>_xlfn.XLOOKUP(ResourceEffects[[#This Row],[Event Type]],EventTypeNames,EventTypeIds,"")</f>
        <v>1</v>
      </c>
      <c r="V308" s="19">
        <f>IF(ResourceEffects[[#This Row],[Is Local]]="Yes",1,0)</f>
        <v>1</v>
      </c>
      <c r="W308" s="19">
        <f>IF(ResourceEffects[[#This Row],[Is Installed]]="Yes",1,0)</f>
        <v>0</v>
      </c>
      <c r="X308" s="19">
        <f>IF(ResourceEffects[[#This Row],[Status]]="Locked",1,0)</f>
        <v>0</v>
      </c>
      <c r="Y308" s="19">
        <f>IF(ResourceEffects[[#This Row],[event_type]]=1,0,1)</f>
        <v>0</v>
      </c>
      <c r="Z308" s="19">
        <f>IF(ResourceEffects[[#This Row],[Use Abundancies]]="Yes",1,0)</f>
        <v>0</v>
      </c>
      <c r="AA308" s="19">
        <f>ResourceEffects[[#This Row],[∆]]</f>
        <v>2</v>
      </c>
    </row>
    <row r="309" spans="1:27" x14ac:dyDescent="0.3">
      <c r="A309" s="23">
        <v>10</v>
      </c>
      <c r="B309" s="48" t="s">
        <v>131</v>
      </c>
      <c r="C309" s="22" t="s">
        <v>480</v>
      </c>
      <c r="D309" s="17" t="s">
        <v>394</v>
      </c>
      <c r="E309" s="17">
        <v>1</v>
      </c>
      <c r="F309" s="37" t="s">
        <v>387</v>
      </c>
      <c r="G309" s="18" t="s">
        <v>192</v>
      </c>
      <c r="H309" s="17" t="str">
        <f>"No"</f>
        <v>No</v>
      </c>
      <c r="I309" s="17">
        <f>0</f>
        <v>0</v>
      </c>
      <c r="J309" s="17" t="str">
        <f>"Yes"</f>
        <v>Yes</v>
      </c>
      <c r="K309" s="17" t="str">
        <f>"No"</f>
        <v>No</v>
      </c>
      <c r="L309" s="17">
        <f>INT(ResourceEffects[[#This Row],[Time Factor]]*TimeInterval/60/60/24)</f>
        <v>0</v>
      </c>
      <c r="M309" s="17">
        <f>INT(ResourceEffects[[#This Row],[Time Factor]]*TimeInterval/60/60)-ResourceEffects[[#This Row],[Days]]*24</f>
        <v>0</v>
      </c>
      <c r="N309" s="17">
        <f>INT(ResourceEffects[[#This Row],[Time Factor]]*TimeInterval/60)-ResourceEffects[[#This Row],[Hours]]*60-ResourceEffects[[#This Row],[Days]]*60*24</f>
        <v>0</v>
      </c>
      <c r="O309" s="17">
        <f>ResourceEffects[[#This Row],[Time Factor]]*TimeInterval-ResourceEffects[[#This Row],[Min]]*60-ResourceEffects[[#This Row],[Hours]]*60*60-ResourceEffects[[#This Row],[Days]]*60*60*24</f>
        <v>10</v>
      </c>
      <c r="P309" s="19">
        <f ca="1">INT(RAND()*999999999)</f>
        <v>797186809</v>
      </c>
      <c r="Q309" s="19">
        <f>_xlfn.XLOOKUP(ResourceEffects[[#This Row],[Protocol Name]],ProtocolNamesCol,ProtocolIds,"")</f>
        <v>21100</v>
      </c>
      <c r="R309" s="19">
        <f>ResourceEffects[[#This Row],[Time Factor]]</f>
        <v>10</v>
      </c>
      <c r="S309" s="19">
        <f>ResourceEffects[[#This Row],[Drone ID]]</f>
        <v>0</v>
      </c>
      <c r="T309" s="19">
        <f>_xlfn.XLOOKUP(ResourceEffects[[#This Row],[Resource Name]],ResourceNames,ResourceIds,"")</f>
        <v>2013</v>
      </c>
      <c r="U309" s="19">
        <f>_xlfn.XLOOKUP(ResourceEffects[[#This Row],[Event Type]],EventTypeNames,EventTypeIds,"")</f>
        <v>1</v>
      </c>
      <c r="V309" s="19">
        <f>IF(ResourceEffects[[#This Row],[Is Local]]="Yes",1,0)</f>
        <v>1</v>
      </c>
      <c r="W309" s="19">
        <f>IF(ResourceEffects[[#This Row],[Is Installed]]="Yes",1,0)</f>
        <v>0</v>
      </c>
      <c r="X309" s="19">
        <f>IF(ResourceEffects[[#This Row],[Status]]="Locked",1,0)</f>
        <v>0</v>
      </c>
      <c r="Y309" s="19">
        <f>IF(ResourceEffects[[#This Row],[event_type]]=1,0,1)</f>
        <v>0</v>
      </c>
      <c r="Z309" s="19">
        <f>IF(ResourceEffects[[#This Row],[Use Abundancies]]="Yes",1,0)</f>
        <v>0</v>
      </c>
      <c r="AA309" s="19">
        <f>ResourceEffects[[#This Row],[∆]]</f>
        <v>1</v>
      </c>
    </row>
    <row r="310" spans="1:27" x14ac:dyDescent="0.3">
      <c r="A310" s="43">
        <v>0</v>
      </c>
      <c r="B310" s="51" t="s">
        <v>132</v>
      </c>
      <c r="C310" s="22" t="s">
        <v>479</v>
      </c>
      <c r="D310" s="17" t="s">
        <v>395</v>
      </c>
      <c r="E310" s="17">
        <v>1</v>
      </c>
      <c r="F310" s="37" t="s">
        <v>387</v>
      </c>
      <c r="G310" s="18" t="s">
        <v>476</v>
      </c>
      <c r="H310" s="39" t="str">
        <f>"No"</f>
        <v>No</v>
      </c>
      <c r="I310" s="39">
        <f>0</f>
        <v>0</v>
      </c>
      <c r="J310" s="39" t="str">
        <f>"Yes"</f>
        <v>Yes</v>
      </c>
      <c r="K310" s="39" t="str">
        <f>"No"</f>
        <v>No</v>
      </c>
      <c r="L310" s="39">
        <f>INT(ResourceEffects[[#This Row],[Time Factor]]*TimeInterval/60/60/24)</f>
        <v>0</v>
      </c>
      <c r="M310" s="39">
        <f>INT(ResourceEffects[[#This Row],[Time Factor]]*TimeInterval/60/60)-ResourceEffects[[#This Row],[Days]]*24</f>
        <v>0</v>
      </c>
      <c r="N310" s="39">
        <f>INT(ResourceEffects[[#This Row],[Time Factor]]*TimeInterval/60)-ResourceEffects[[#This Row],[Hours]]*60-ResourceEffects[[#This Row],[Days]]*60*24</f>
        <v>0</v>
      </c>
      <c r="O310" s="39">
        <f>ResourceEffects[[#This Row],[Time Factor]]*TimeInterval-ResourceEffects[[#This Row],[Min]]*60-ResourceEffects[[#This Row],[Hours]]*60*60-ResourceEffects[[#This Row],[Days]]*60*60*24</f>
        <v>0</v>
      </c>
      <c r="P310" s="20">
        <f ca="1">INT(RAND()*999999999)</f>
        <v>630022619</v>
      </c>
      <c r="Q310" s="20">
        <f>_xlfn.XLOOKUP(ResourceEffects[[#This Row],[Protocol Name]],ProtocolNamesCol,ProtocolIds,"")</f>
        <v>21110</v>
      </c>
      <c r="R310" s="20">
        <f>ResourceEffects[[#This Row],[Time Factor]]</f>
        <v>0</v>
      </c>
      <c r="S310" s="20">
        <f>ResourceEffects[[#This Row],[Drone ID]]</f>
        <v>0</v>
      </c>
      <c r="T310" s="20">
        <f>_xlfn.XLOOKUP(ResourceEffects[[#This Row],[Resource Name]],ResourceNames,ResourceIds,"")</f>
        <v>5201</v>
      </c>
      <c r="U310" s="20">
        <f>_xlfn.XLOOKUP(ResourceEffects[[#This Row],[Event Type]],EventTypeNames,EventTypeIds,"")</f>
        <v>2</v>
      </c>
      <c r="V310" s="20">
        <f>IF(ResourceEffects[[#This Row],[Is Local]]="Yes",1,0)</f>
        <v>1</v>
      </c>
      <c r="W310" s="20">
        <f>IF(ResourceEffects[[#This Row],[Is Installed]]="Yes",1,0)</f>
        <v>0</v>
      </c>
      <c r="X310" s="20">
        <f>IF(ResourceEffects[[#This Row],[Status]]="Locked",1,0)</f>
        <v>0</v>
      </c>
      <c r="Y310" s="20">
        <f>IF(ResourceEffects[[#This Row],[event_type]]=1,0,1)</f>
        <v>1</v>
      </c>
      <c r="Z310" s="20">
        <f>IF(ResourceEffects[[#This Row],[Use Abundancies]]="Yes",1,0)</f>
        <v>0</v>
      </c>
      <c r="AA310" s="20">
        <f>ResourceEffects[[#This Row],[∆]]</f>
        <v>1</v>
      </c>
    </row>
    <row r="311" spans="1:27" x14ac:dyDescent="0.3">
      <c r="A311" s="43">
        <v>0</v>
      </c>
      <c r="B311" s="51" t="s">
        <v>132</v>
      </c>
      <c r="C311" s="22" t="s">
        <v>479</v>
      </c>
      <c r="D311" s="17" t="s">
        <v>394</v>
      </c>
      <c r="E311" s="17">
        <v>1</v>
      </c>
      <c r="F311" s="37" t="s">
        <v>387</v>
      </c>
      <c r="G311" s="18" t="s">
        <v>476</v>
      </c>
      <c r="H311" s="39" t="str">
        <f>"No"</f>
        <v>No</v>
      </c>
      <c r="I311" s="39">
        <f>0</f>
        <v>0</v>
      </c>
      <c r="J311" s="39" t="str">
        <f>"Yes"</f>
        <v>Yes</v>
      </c>
      <c r="K311" s="39" t="str">
        <f>"No"</f>
        <v>No</v>
      </c>
      <c r="L311" s="39">
        <f>INT(ResourceEffects[[#This Row],[Time Factor]]*TimeInterval/60/60/24)</f>
        <v>0</v>
      </c>
      <c r="M311" s="39">
        <f>INT(ResourceEffects[[#This Row],[Time Factor]]*TimeInterval/60/60)-ResourceEffects[[#This Row],[Days]]*24</f>
        <v>0</v>
      </c>
      <c r="N311" s="39">
        <f>INT(ResourceEffects[[#This Row],[Time Factor]]*TimeInterval/60)-ResourceEffects[[#This Row],[Hours]]*60-ResourceEffects[[#This Row],[Days]]*60*24</f>
        <v>0</v>
      </c>
      <c r="O311" s="39">
        <f>ResourceEffects[[#This Row],[Time Factor]]*TimeInterval-ResourceEffects[[#This Row],[Min]]*60-ResourceEffects[[#This Row],[Hours]]*60*60-ResourceEffects[[#This Row],[Days]]*60*60*24</f>
        <v>0</v>
      </c>
      <c r="P311" s="20">
        <f ca="1">INT(RAND()*999999999)</f>
        <v>352891032</v>
      </c>
      <c r="Q311" s="20">
        <f>_xlfn.XLOOKUP(ResourceEffects[[#This Row],[Protocol Name]],ProtocolNamesCol,ProtocolIds,"")</f>
        <v>21110</v>
      </c>
      <c r="R311" s="20">
        <f>ResourceEffects[[#This Row],[Time Factor]]</f>
        <v>0</v>
      </c>
      <c r="S311" s="20">
        <f>ResourceEffects[[#This Row],[Drone ID]]</f>
        <v>0</v>
      </c>
      <c r="T311" s="20">
        <f>_xlfn.XLOOKUP(ResourceEffects[[#This Row],[Resource Name]],ResourceNames,ResourceIds,"")</f>
        <v>5201</v>
      </c>
      <c r="U311" s="20">
        <f>_xlfn.XLOOKUP(ResourceEffects[[#This Row],[Event Type]],EventTypeNames,EventTypeIds,"")</f>
        <v>1</v>
      </c>
      <c r="V311" s="20">
        <f>IF(ResourceEffects[[#This Row],[Is Local]]="Yes",1,0)</f>
        <v>1</v>
      </c>
      <c r="W311" s="20">
        <f>IF(ResourceEffects[[#This Row],[Is Installed]]="Yes",1,0)</f>
        <v>0</v>
      </c>
      <c r="X311" s="20">
        <f>IF(ResourceEffects[[#This Row],[Status]]="Locked",1,0)</f>
        <v>0</v>
      </c>
      <c r="Y311" s="20">
        <f>IF(ResourceEffects[[#This Row],[event_type]]=1,0,1)</f>
        <v>0</v>
      </c>
      <c r="Z311" s="20">
        <f>IF(ResourceEffects[[#This Row],[Use Abundancies]]="Yes",1,0)</f>
        <v>0</v>
      </c>
      <c r="AA311" s="20">
        <f>ResourceEffects[[#This Row],[∆]]</f>
        <v>1</v>
      </c>
    </row>
    <row r="312" spans="1:27" x14ac:dyDescent="0.3">
      <c r="A312" s="23">
        <v>1</v>
      </c>
      <c r="B312" s="18" t="s">
        <v>132</v>
      </c>
      <c r="C312" s="22" t="s">
        <v>478</v>
      </c>
      <c r="D312" s="17" t="s">
        <v>395</v>
      </c>
      <c r="E312" s="17">
        <v>16</v>
      </c>
      <c r="F312" s="37" t="s">
        <v>387</v>
      </c>
      <c r="G312" s="18" t="s">
        <v>170</v>
      </c>
      <c r="H312" s="17" t="str">
        <f>"No"</f>
        <v>No</v>
      </c>
      <c r="I312" s="17">
        <f>0</f>
        <v>0</v>
      </c>
      <c r="J312" s="17" t="str">
        <f>"Yes"</f>
        <v>Yes</v>
      </c>
      <c r="K312" s="17" t="str">
        <f>"No"</f>
        <v>No</v>
      </c>
      <c r="L312" s="17">
        <f>INT(ResourceEffects[[#This Row],[Time Factor]]*TimeInterval/60/60/24)</f>
        <v>0</v>
      </c>
      <c r="M312" s="17">
        <f>INT(ResourceEffects[[#This Row],[Time Factor]]*TimeInterval/60/60)-ResourceEffects[[#This Row],[Days]]*24</f>
        <v>0</v>
      </c>
      <c r="N312" s="17">
        <f>INT(ResourceEffects[[#This Row],[Time Factor]]*TimeInterval/60)-ResourceEffects[[#This Row],[Hours]]*60-ResourceEffects[[#This Row],[Days]]*60*24</f>
        <v>0</v>
      </c>
      <c r="O312" s="17">
        <f>ResourceEffects[[#This Row],[Time Factor]]*TimeInterval-ResourceEffects[[#This Row],[Min]]*60-ResourceEffects[[#This Row],[Hours]]*60*60-ResourceEffects[[#This Row],[Days]]*60*60*24</f>
        <v>1</v>
      </c>
      <c r="P312" s="19">
        <f ca="1">INT(RAND()*999999999)</f>
        <v>432889285</v>
      </c>
      <c r="Q312" s="19">
        <f>_xlfn.XLOOKUP(ResourceEffects[[#This Row],[Protocol Name]],ProtocolNamesCol,ProtocolIds,"")</f>
        <v>21110</v>
      </c>
      <c r="R312" s="19">
        <f>ResourceEffects[[#This Row],[Time Factor]]</f>
        <v>1</v>
      </c>
      <c r="S312" s="19">
        <f>ResourceEffects[[#This Row],[Drone ID]]</f>
        <v>0</v>
      </c>
      <c r="T312" s="19">
        <f>_xlfn.XLOOKUP(ResourceEffects[[#This Row],[Resource Name]],ResourceNames,ResourceIds,"")</f>
        <v>1110</v>
      </c>
      <c r="U312" s="19">
        <f>_xlfn.XLOOKUP(ResourceEffects[[#This Row],[Event Type]],EventTypeNames,EventTypeIds,"")</f>
        <v>2</v>
      </c>
      <c r="V312" s="19">
        <f>IF(ResourceEffects[[#This Row],[Is Local]]="Yes",1,0)</f>
        <v>1</v>
      </c>
      <c r="W312" s="19">
        <f>IF(ResourceEffects[[#This Row],[Is Installed]]="Yes",1,0)</f>
        <v>0</v>
      </c>
      <c r="X312" s="19">
        <f>IF(ResourceEffects[[#This Row],[Status]]="Locked",1,0)</f>
        <v>0</v>
      </c>
      <c r="Y312" s="19">
        <f>IF(ResourceEffects[[#This Row],[event_type]]=1,0,1)</f>
        <v>1</v>
      </c>
      <c r="Z312" s="19">
        <f>IF(ResourceEffects[[#This Row],[Use Abundancies]]="Yes",1,0)</f>
        <v>0</v>
      </c>
      <c r="AA312" s="19">
        <f>ResourceEffects[[#This Row],[∆]]</f>
        <v>16</v>
      </c>
    </row>
    <row r="313" spans="1:27" x14ac:dyDescent="0.3">
      <c r="A313" s="43">
        <v>2</v>
      </c>
      <c r="B313" s="51" t="s">
        <v>132</v>
      </c>
      <c r="C313" s="22" t="s">
        <v>481</v>
      </c>
      <c r="D313" s="17" t="s">
        <v>395</v>
      </c>
      <c r="E313" s="17">
        <v>1</v>
      </c>
      <c r="F313" s="37" t="s">
        <v>387</v>
      </c>
      <c r="G313" s="18" t="s">
        <v>476</v>
      </c>
      <c r="H313" s="39" t="s">
        <v>429</v>
      </c>
      <c r="I313" s="39">
        <v>0</v>
      </c>
      <c r="J313" s="39" t="s">
        <v>386</v>
      </c>
      <c r="K313" s="39" t="s">
        <v>429</v>
      </c>
      <c r="L313" s="39">
        <v>0</v>
      </c>
      <c r="M313" s="39">
        <v>0</v>
      </c>
      <c r="N313" s="39">
        <v>0</v>
      </c>
      <c r="O313" s="39">
        <v>2</v>
      </c>
      <c r="P313" s="20">
        <f ca="1">INT(RAND()*999999999)</f>
        <v>614097323</v>
      </c>
      <c r="Q313" s="20">
        <f>_xlfn.XLOOKUP(ResourceEffects[[#This Row],[Protocol Name]],ProtocolNamesCol,ProtocolIds,"")</f>
        <v>21110</v>
      </c>
      <c r="R313" s="20">
        <f>ResourceEffects[[#This Row],[Time Factor]]</f>
        <v>2</v>
      </c>
      <c r="S313" s="20">
        <f>ResourceEffects[[#This Row],[Drone ID]]</f>
        <v>0</v>
      </c>
      <c r="T313" s="20">
        <f>_xlfn.XLOOKUP(ResourceEffects[[#This Row],[Resource Name]],ResourceNames,ResourceIds,"")</f>
        <v>5201</v>
      </c>
      <c r="U313" s="20">
        <f>_xlfn.XLOOKUP(ResourceEffects[[#This Row],[Event Type]],EventTypeNames,EventTypeIds,"")</f>
        <v>2</v>
      </c>
      <c r="V313" s="20">
        <f>IF(ResourceEffects[[#This Row],[Is Local]]="Yes",1,0)</f>
        <v>1</v>
      </c>
      <c r="W313" s="20">
        <f>IF(ResourceEffects[[#This Row],[Is Installed]]="Yes",1,0)</f>
        <v>0</v>
      </c>
      <c r="X313" s="20">
        <f>IF(ResourceEffects[[#This Row],[Status]]="Locked",1,0)</f>
        <v>0</v>
      </c>
      <c r="Y313" s="20">
        <f>IF(ResourceEffects[[#This Row],[event_type]]=1,0,1)</f>
        <v>1</v>
      </c>
      <c r="Z313" s="20">
        <f>IF(ResourceEffects[[#This Row],[Use Abundancies]]="Yes",1,0)</f>
        <v>0</v>
      </c>
      <c r="AA313" s="20">
        <f>ResourceEffects[[#This Row],[∆]]</f>
        <v>1</v>
      </c>
    </row>
    <row r="314" spans="1:27" x14ac:dyDescent="0.3">
      <c r="A314" s="43">
        <v>2</v>
      </c>
      <c r="B314" s="51" t="s">
        <v>132</v>
      </c>
      <c r="C314" s="22" t="s">
        <v>481</v>
      </c>
      <c r="D314" s="17" t="s">
        <v>394</v>
      </c>
      <c r="E314" s="17">
        <v>1</v>
      </c>
      <c r="F314" s="37" t="s">
        <v>383</v>
      </c>
      <c r="G314" s="18" t="s">
        <v>476</v>
      </c>
      <c r="H314" s="39" t="s">
        <v>429</v>
      </c>
      <c r="I314" s="39">
        <v>0</v>
      </c>
      <c r="J314" s="39" t="s">
        <v>386</v>
      </c>
      <c r="K314" s="39" t="s">
        <v>429</v>
      </c>
      <c r="L314" s="39">
        <v>0</v>
      </c>
      <c r="M314" s="39">
        <v>0</v>
      </c>
      <c r="N314" s="39">
        <v>0</v>
      </c>
      <c r="O314" s="39">
        <v>2</v>
      </c>
      <c r="P314" s="20">
        <f ca="1">INT(RAND()*999999999)</f>
        <v>635179435</v>
      </c>
      <c r="Q314" s="20">
        <f>_xlfn.XLOOKUP(ResourceEffects[[#This Row],[Protocol Name]],ProtocolNamesCol,ProtocolIds,"")</f>
        <v>21110</v>
      </c>
      <c r="R314" s="20">
        <f>ResourceEffects[[#This Row],[Time Factor]]</f>
        <v>2</v>
      </c>
      <c r="S314" s="20">
        <f>ResourceEffects[[#This Row],[Drone ID]]</f>
        <v>0</v>
      </c>
      <c r="T314" s="20">
        <f>_xlfn.XLOOKUP(ResourceEffects[[#This Row],[Resource Name]],ResourceNames,ResourceIds,"")</f>
        <v>5201</v>
      </c>
      <c r="U314" s="20">
        <f>_xlfn.XLOOKUP(ResourceEffects[[#This Row],[Event Type]],EventTypeNames,EventTypeIds,"")</f>
        <v>1</v>
      </c>
      <c r="V314" s="20">
        <f>IF(ResourceEffects[[#This Row],[Is Local]]="Yes",1,0)</f>
        <v>1</v>
      </c>
      <c r="W314" s="20">
        <f>IF(ResourceEffects[[#This Row],[Is Installed]]="Yes",1,0)</f>
        <v>0</v>
      </c>
      <c r="X314" s="20">
        <f>IF(ResourceEffects[[#This Row],[Status]]="Locked",1,0)</f>
        <v>1</v>
      </c>
      <c r="Y314" s="20">
        <f>IF(ResourceEffects[[#This Row],[event_type]]=1,0,1)</f>
        <v>0</v>
      </c>
      <c r="Z314" s="20">
        <f>IF(ResourceEffects[[#This Row],[Use Abundancies]]="Yes",1,0)</f>
        <v>0</v>
      </c>
      <c r="AA314" s="20">
        <f>ResourceEffects[[#This Row],[∆]]</f>
        <v>1</v>
      </c>
    </row>
    <row r="315" spans="1:27" x14ac:dyDescent="0.3">
      <c r="A315" s="43">
        <v>9</v>
      </c>
      <c r="B315" s="51" t="s">
        <v>132</v>
      </c>
      <c r="C315" s="22" t="s">
        <v>482</v>
      </c>
      <c r="D315" s="17" t="s">
        <v>395</v>
      </c>
      <c r="E315" s="17">
        <v>1</v>
      </c>
      <c r="F315" s="37" t="s">
        <v>383</v>
      </c>
      <c r="G315" s="18" t="s">
        <v>476</v>
      </c>
      <c r="H315" s="39" t="str">
        <f>"No"</f>
        <v>No</v>
      </c>
      <c r="I315" s="39">
        <f>0</f>
        <v>0</v>
      </c>
      <c r="J315" s="39" t="str">
        <f>"Yes"</f>
        <v>Yes</v>
      </c>
      <c r="K315" s="39" t="str">
        <f>"No"</f>
        <v>No</v>
      </c>
      <c r="L315" s="39">
        <f>INT(ResourceEffects[[#This Row],[Time Factor]]*TimeInterval/60/60/24)</f>
        <v>0</v>
      </c>
      <c r="M315" s="39">
        <f>INT(ResourceEffects[[#This Row],[Time Factor]]*TimeInterval/60/60)-ResourceEffects[[#This Row],[Days]]*24</f>
        <v>0</v>
      </c>
      <c r="N315" s="39">
        <f>INT(ResourceEffects[[#This Row],[Time Factor]]*TimeInterval/60)-ResourceEffects[[#This Row],[Hours]]*60-ResourceEffects[[#This Row],[Days]]*60*24</f>
        <v>0</v>
      </c>
      <c r="O315" s="39">
        <f>ResourceEffects[[#This Row],[Time Factor]]*TimeInterval-ResourceEffects[[#This Row],[Min]]*60-ResourceEffects[[#This Row],[Hours]]*60*60-ResourceEffects[[#This Row],[Days]]*60*60*24</f>
        <v>9</v>
      </c>
      <c r="P315" s="20">
        <f ca="1">INT(RAND()*999999999)</f>
        <v>115694848</v>
      </c>
      <c r="Q315" s="20">
        <f>_xlfn.XLOOKUP(ResourceEffects[[#This Row],[Protocol Name]],ProtocolNamesCol,ProtocolIds,"")</f>
        <v>21110</v>
      </c>
      <c r="R315" s="20">
        <f>ResourceEffects[[#This Row],[Time Factor]]</f>
        <v>9</v>
      </c>
      <c r="S315" s="20">
        <f>ResourceEffects[[#This Row],[Drone ID]]</f>
        <v>0</v>
      </c>
      <c r="T315" s="20">
        <f>_xlfn.XLOOKUP(ResourceEffects[[#This Row],[Resource Name]],ResourceNames,ResourceIds,"")</f>
        <v>5201</v>
      </c>
      <c r="U315" s="20">
        <f>_xlfn.XLOOKUP(ResourceEffects[[#This Row],[Event Type]],EventTypeNames,EventTypeIds,"")</f>
        <v>2</v>
      </c>
      <c r="V315" s="20">
        <f>IF(ResourceEffects[[#This Row],[Is Local]]="Yes",1,0)</f>
        <v>1</v>
      </c>
      <c r="W315" s="20">
        <f>IF(ResourceEffects[[#This Row],[Is Installed]]="Yes",1,0)</f>
        <v>0</v>
      </c>
      <c r="X315" s="20">
        <f>IF(ResourceEffects[[#This Row],[Status]]="Locked",1,0)</f>
        <v>1</v>
      </c>
      <c r="Y315" s="20">
        <f>IF(ResourceEffects[[#This Row],[event_type]]=1,0,1)</f>
        <v>1</v>
      </c>
      <c r="Z315" s="20">
        <f>IF(ResourceEffects[[#This Row],[Use Abundancies]]="Yes",1,0)</f>
        <v>0</v>
      </c>
      <c r="AA315" s="20">
        <f>ResourceEffects[[#This Row],[∆]]</f>
        <v>1</v>
      </c>
    </row>
    <row r="316" spans="1:27" x14ac:dyDescent="0.3">
      <c r="A316" s="43">
        <v>9</v>
      </c>
      <c r="B316" s="51" t="s">
        <v>132</v>
      </c>
      <c r="C316" s="22" t="s">
        <v>482</v>
      </c>
      <c r="D316" s="17" t="s">
        <v>394</v>
      </c>
      <c r="E316" s="17">
        <v>1</v>
      </c>
      <c r="F316" s="37" t="s">
        <v>387</v>
      </c>
      <c r="G316" s="18" t="s">
        <v>476</v>
      </c>
      <c r="H316" s="39" t="str">
        <f>"No"</f>
        <v>No</v>
      </c>
      <c r="I316" s="39">
        <f>0</f>
        <v>0</v>
      </c>
      <c r="J316" s="39" t="str">
        <f>"Yes"</f>
        <v>Yes</v>
      </c>
      <c r="K316" s="39" t="str">
        <f>"No"</f>
        <v>No</v>
      </c>
      <c r="L316" s="39">
        <f>INT(ResourceEffects[[#This Row],[Time Factor]]*TimeInterval/60/60/24)</f>
        <v>0</v>
      </c>
      <c r="M316" s="39">
        <f>INT(ResourceEffects[[#This Row],[Time Factor]]*TimeInterval/60/60)-ResourceEffects[[#This Row],[Days]]*24</f>
        <v>0</v>
      </c>
      <c r="N316" s="39">
        <f>INT(ResourceEffects[[#This Row],[Time Factor]]*TimeInterval/60)-ResourceEffects[[#This Row],[Hours]]*60-ResourceEffects[[#This Row],[Days]]*60*24</f>
        <v>0</v>
      </c>
      <c r="O316" s="39">
        <f>ResourceEffects[[#This Row],[Time Factor]]*TimeInterval-ResourceEffects[[#This Row],[Min]]*60-ResourceEffects[[#This Row],[Hours]]*60*60-ResourceEffects[[#This Row],[Days]]*60*60*24</f>
        <v>9</v>
      </c>
      <c r="P316" s="20">
        <f ca="1">INT(RAND()*999999999)</f>
        <v>288465431</v>
      </c>
      <c r="Q316" s="20">
        <f>_xlfn.XLOOKUP(ResourceEffects[[#This Row],[Protocol Name]],ProtocolNamesCol,ProtocolIds,"")</f>
        <v>21110</v>
      </c>
      <c r="R316" s="20">
        <f>ResourceEffects[[#This Row],[Time Factor]]</f>
        <v>9</v>
      </c>
      <c r="S316" s="20">
        <f>ResourceEffects[[#This Row],[Drone ID]]</f>
        <v>0</v>
      </c>
      <c r="T316" s="20">
        <f>_xlfn.XLOOKUP(ResourceEffects[[#This Row],[Resource Name]],ResourceNames,ResourceIds,"")</f>
        <v>5201</v>
      </c>
      <c r="U316" s="20">
        <f>_xlfn.XLOOKUP(ResourceEffects[[#This Row],[Event Type]],EventTypeNames,EventTypeIds,"")</f>
        <v>1</v>
      </c>
      <c r="V316" s="20">
        <f>IF(ResourceEffects[[#This Row],[Is Local]]="Yes",1,0)</f>
        <v>1</v>
      </c>
      <c r="W316" s="20">
        <f>IF(ResourceEffects[[#This Row],[Is Installed]]="Yes",1,0)</f>
        <v>0</v>
      </c>
      <c r="X316" s="20">
        <f>IF(ResourceEffects[[#This Row],[Status]]="Locked",1,0)</f>
        <v>0</v>
      </c>
      <c r="Y316" s="20">
        <f>IF(ResourceEffects[[#This Row],[event_type]]=1,0,1)</f>
        <v>0</v>
      </c>
      <c r="Z316" s="20">
        <f>IF(ResourceEffects[[#This Row],[Use Abundancies]]="Yes",1,0)</f>
        <v>0</v>
      </c>
      <c r="AA316" s="20">
        <f>ResourceEffects[[#This Row],[∆]]</f>
        <v>1</v>
      </c>
    </row>
    <row r="317" spans="1:27" x14ac:dyDescent="0.3">
      <c r="A317" s="23">
        <v>10</v>
      </c>
      <c r="B317" s="48" t="s">
        <v>132</v>
      </c>
      <c r="C317" s="22" t="s">
        <v>480</v>
      </c>
      <c r="D317" s="17" t="s">
        <v>394</v>
      </c>
      <c r="E317" s="17">
        <v>3</v>
      </c>
      <c r="F317" s="37" t="s">
        <v>387</v>
      </c>
      <c r="G317" s="18" t="s">
        <v>188</v>
      </c>
      <c r="H317" s="17" t="str">
        <f>"No"</f>
        <v>No</v>
      </c>
      <c r="I317" s="17">
        <f>0</f>
        <v>0</v>
      </c>
      <c r="J317" s="17" t="str">
        <f>"Yes"</f>
        <v>Yes</v>
      </c>
      <c r="K317" s="17" t="str">
        <f>"No"</f>
        <v>No</v>
      </c>
      <c r="L317" s="17">
        <f>INT(ResourceEffects[[#This Row],[Time Factor]]*TimeInterval/60/60/24)</f>
        <v>0</v>
      </c>
      <c r="M317" s="17">
        <f>INT(ResourceEffects[[#This Row],[Time Factor]]*TimeInterval/60/60)-ResourceEffects[[#This Row],[Days]]*24</f>
        <v>0</v>
      </c>
      <c r="N317" s="17">
        <f>INT(ResourceEffects[[#This Row],[Time Factor]]*TimeInterval/60)-ResourceEffects[[#This Row],[Hours]]*60-ResourceEffects[[#This Row],[Days]]*60*24</f>
        <v>0</v>
      </c>
      <c r="O317" s="17">
        <f>ResourceEffects[[#This Row],[Time Factor]]*TimeInterval-ResourceEffects[[#This Row],[Min]]*60-ResourceEffects[[#This Row],[Hours]]*60*60-ResourceEffects[[#This Row],[Days]]*60*60*24</f>
        <v>10</v>
      </c>
      <c r="P317" s="19">
        <f ca="1">INT(RAND()*999999999)</f>
        <v>244498321</v>
      </c>
      <c r="Q317" s="19">
        <f>_xlfn.XLOOKUP(ResourceEffects[[#This Row],[Protocol Name]],ProtocolNamesCol,ProtocolIds,"")</f>
        <v>21110</v>
      </c>
      <c r="R317" s="19">
        <f>ResourceEffects[[#This Row],[Time Factor]]</f>
        <v>10</v>
      </c>
      <c r="S317" s="19">
        <f>ResourceEffects[[#This Row],[Drone ID]]</f>
        <v>0</v>
      </c>
      <c r="T317" s="19">
        <f>_xlfn.XLOOKUP(ResourceEffects[[#This Row],[Resource Name]],ResourceNames,ResourceIds,"")</f>
        <v>2011</v>
      </c>
      <c r="U317" s="19">
        <f>_xlfn.XLOOKUP(ResourceEffects[[#This Row],[Event Type]],EventTypeNames,EventTypeIds,"")</f>
        <v>1</v>
      </c>
      <c r="V317" s="19">
        <f>IF(ResourceEffects[[#This Row],[Is Local]]="Yes",1,0)</f>
        <v>1</v>
      </c>
      <c r="W317" s="19">
        <f>IF(ResourceEffects[[#This Row],[Is Installed]]="Yes",1,0)</f>
        <v>0</v>
      </c>
      <c r="X317" s="19">
        <f>IF(ResourceEffects[[#This Row],[Status]]="Locked",1,0)</f>
        <v>0</v>
      </c>
      <c r="Y317" s="19">
        <f>IF(ResourceEffects[[#This Row],[event_type]]=1,0,1)</f>
        <v>0</v>
      </c>
      <c r="Z317" s="19">
        <f>IF(ResourceEffects[[#This Row],[Use Abundancies]]="Yes",1,0)</f>
        <v>0</v>
      </c>
      <c r="AA317" s="19">
        <f>ResourceEffects[[#This Row],[∆]]</f>
        <v>3</v>
      </c>
    </row>
    <row r="318" spans="1:27" x14ac:dyDescent="0.3">
      <c r="A318" s="23">
        <v>10</v>
      </c>
      <c r="B318" s="48" t="s">
        <v>132</v>
      </c>
      <c r="C318" s="22" t="s">
        <v>480</v>
      </c>
      <c r="D318" s="17" t="s">
        <v>394</v>
      </c>
      <c r="E318" s="17">
        <v>1</v>
      </c>
      <c r="F318" s="37" t="s">
        <v>387</v>
      </c>
      <c r="G318" s="18" t="s">
        <v>206</v>
      </c>
      <c r="H318" s="17" t="str">
        <f>"No"</f>
        <v>No</v>
      </c>
      <c r="I318" s="17">
        <f>0</f>
        <v>0</v>
      </c>
      <c r="J318" s="17" t="str">
        <f>"Yes"</f>
        <v>Yes</v>
      </c>
      <c r="K318" s="17" t="str">
        <f>"No"</f>
        <v>No</v>
      </c>
      <c r="L318" s="17">
        <f>INT(ResourceEffects[[#This Row],[Time Factor]]*TimeInterval/60/60/24)</f>
        <v>0</v>
      </c>
      <c r="M318" s="17">
        <f>INT(ResourceEffects[[#This Row],[Time Factor]]*TimeInterval/60/60)-ResourceEffects[[#This Row],[Days]]*24</f>
        <v>0</v>
      </c>
      <c r="N318" s="17">
        <f>INT(ResourceEffects[[#This Row],[Time Factor]]*TimeInterval/60)-ResourceEffects[[#This Row],[Hours]]*60-ResourceEffects[[#This Row],[Days]]*60*24</f>
        <v>0</v>
      </c>
      <c r="O318" s="17">
        <f>ResourceEffects[[#This Row],[Time Factor]]*TimeInterval-ResourceEffects[[#This Row],[Min]]*60-ResourceEffects[[#This Row],[Hours]]*60*60-ResourceEffects[[#This Row],[Days]]*60*60*24</f>
        <v>10</v>
      </c>
      <c r="P318" s="19">
        <f ca="1">INT(RAND()*999999999)</f>
        <v>96658412</v>
      </c>
      <c r="Q318" s="19">
        <f>_xlfn.XLOOKUP(ResourceEffects[[#This Row],[Protocol Name]],ProtocolNamesCol,ProtocolIds,"")</f>
        <v>21110</v>
      </c>
      <c r="R318" s="19">
        <f>ResourceEffects[[#This Row],[Time Factor]]</f>
        <v>10</v>
      </c>
      <c r="S318" s="19">
        <f>ResourceEffects[[#This Row],[Drone ID]]</f>
        <v>0</v>
      </c>
      <c r="T318" s="19">
        <f>_xlfn.XLOOKUP(ResourceEffects[[#This Row],[Resource Name]],ResourceNames,ResourceIds,"")</f>
        <v>2041</v>
      </c>
      <c r="U318" s="19">
        <f>_xlfn.XLOOKUP(ResourceEffects[[#This Row],[Event Type]],EventTypeNames,EventTypeIds,"")</f>
        <v>1</v>
      </c>
      <c r="V318" s="19">
        <f>IF(ResourceEffects[[#This Row],[Is Local]]="Yes",1,0)</f>
        <v>1</v>
      </c>
      <c r="W318" s="19">
        <f>IF(ResourceEffects[[#This Row],[Is Installed]]="Yes",1,0)</f>
        <v>0</v>
      </c>
      <c r="X318" s="19">
        <f>IF(ResourceEffects[[#This Row],[Status]]="Locked",1,0)</f>
        <v>0</v>
      </c>
      <c r="Y318" s="19">
        <f>IF(ResourceEffects[[#This Row],[event_type]]=1,0,1)</f>
        <v>0</v>
      </c>
      <c r="Z318" s="19">
        <f>IF(ResourceEffects[[#This Row],[Use Abundancies]]="Yes",1,0)</f>
        <v>0</v>
      </c>
      <c r="AA318" s="19">
        <f>ResourceEffects[[#This Row],[∆]]</f>
        <v>1</v>
      </c>
    </row>
    <row r="319" spans="1:27" x14ac:dyDescent="0.3">
      <c r="A319" s="43">
        <v>0</v>
      </c>
      <c r="B319" s="51" t="s">
        <v>133</v>
      </c>
      <c r="C319" s="22" t="s">
        <v>479</v>
      </c>
      <c r="D319" s="17" t="s">
        <v>395</v>
      </c>
      <c r="E319" s="17">
        <v>1</v>
      </c>
      <c r="F319" s="37" t="s">
        <v>387</v>
      </c>
      <c r="G319" s="18" t="s">
        <v>476</v>
      </c>
      <c r="H319" s="39" t="str">
        <f>"No"</f>
        <v>No</v>
      </c>
      <c r="I319" s="39">
        <f>0</f>
        <v>0</v>
      </c>
      <c r="J319" s="39" t="str">
        <f>"Yes"</f>
        <v>Yes</v>
      </c>
      <c r="K319" s="39" t="str">
        <f>"No"</f>
        <v>No</v>
      </c>
      <c r="L319" s="39">
        <f>INT(ResourceEffects[[#This Row],[Time Factor]]*TimeInterval/60/60/24)</f>
        <v>0</v>
      </c>
      <c r="M319" s="39">
        <f>INT(ResourceEffects[[#This Row],[Time Factor]]*TimeInterval/60/60)-ResourceEffects[[#This Row],[Days]]*24</f>
        <v>0</v>
      </c>
      <c r="N319" s="39">
        <f>INT(ResourceEffects[[#This Row],[Time Factor]]*TimeInterval/60)-ResourceEffects[[#This Row],[Hours]]*60-ResourceEffects[[#This Row],[Days]]*60*24</f>
        <v>0</v>
      </c>
      <c r="O319" s="39">
        <f>ResourceEffects[[#This Row],[Time Factor]]*TimeInterval-ResourceEffects[[#This Row],[Min]]*60-ResourceEffects[[#This Row],[Hours]]*60*60-ResourceEffects[[#This Row],[Days]]*60*60*24</f>
        <v>0</v>
      </c>
      <c r="P319" s="20">
        <f ca="1">INT(RAND()*999999999)</f>
        <v>955939426</v>
      </c>
      <c r="Q319" s="20">
        <f>_xlfn.XLOOKUP(ResourceEffects[[#This Row],[Protocol Name]],ProtocolNamesCol,ProtocolIds,"")</f>
        <v>21120</v>
      </c>
      <c r="R319" s="20">
        <f>ResourceEffects[[#This Row],[Time Factor]]</f>
        <v>0</v>
      </c>
      <c r="S319" s="20">
        <f>ResourceEffects[[#This Row],[Drone ID]]</f>
        <v>0</v>
      </c>
      <c r="T319" s="20">
        <f>_xlfn.XLOOKUP(ResourceEffects[[#This Row],[Resource Name]],ResourceNames,ResourceIds,"")</f>
        <v>5201</v>
      </c>
      <c r="U319" s="20">
        <f>_xlfn.XLOOKUP(ResourceEffects[[#This Row],[Event Type]],EventTypeNames,EventTypeIds,"")</f>
        <v>2</v>
      </c>
      <c r="V319" s="20">
        <f>IF(ResourceEffects[[#This Row],[Is Local]]="Yes",1,0)</f>
        <v>1</v>
      </c>
      <c r="W319" s="20">
        <f>IF(ResourceEffects[[#This Row],[Is Installed]]="Yes",1,0)</f>
        <v>0</v>
      </c>
      <c r="X319" s="20">
        <f>IF(ResourceEffects[[#This Row],[Status]]="Locked",1,0)</f>
        <v>0</v>
      </c>
      <c r="Y319" s="20">
        <f>IF(ResourceEffects[[#This Row],[event_type]]=1,0,1)</f>
        <v>1</v>
      </c>
      <c r="Z319" s="20">
        <f>IF(ResourceEffects[[#This Row],[Use Abundancies]]="Yes",1,0)</f>
        <v>0</v>
      </c>
      <c r="AA319" s="20">
        <f>ResourceEffects[[#This Row],[∆]]</f>
        <v>1</v>
      </c>
    </row>
    <row r="320" spans="1:27" x14ac:dyDescent="0.3">
      <c r="A320" s="43">
        <v>0</v>
      </c>
      <c r="B320" s="51" t="s">
        <v>133</v>
      </c>
      <c r="C320" s="22" t="s">
        <v>479</v>
      </c>
      <c r="D320" s="17" t="s">
        <v>394</v>
      </c>
      <c r="E320" s="17">
        <v>1</v>
      </c>
      <c r="F320" s="37" t="s">
        <v>387</v>
      </c>
      <c r="G320" s="18" t="s">
        <v>476</v>
      </c>
      <c r="H320" s="39" t="str">
        <f>"No"</f>
        <v>No</v>
      </c>
      <c r="I320" s="39">
        <f>0</f>
        <v>0</v>
      </c>
      <c r="J320" s="39" t="str">
        <f>"Yes"</f>
        <v>Yes</v>
      </c>
      <c r="K320" s="39" t="str">
        <f>"No"</f>
        <v>No</v>
      </c>
      <c r="L320" s="39">
        <f>INT(ResourceEffects[[#This Row],[Time Factor]]*TimeInterval/60/60/24)</f>
        <v>0</v>
      </c>
      <c r="M320" s="39">
        <f>INT(ResourceEffects[[#This Row],[Time Factor]]*TimeInterval/60/60)-ResourceEffects[[#This Row],[Days]]*24</f>
        <v>0</v>
      </c>
      <c r="N320" s="39">
        <f>INT(ResourceEffects[[#This Row],[Time Factor]]*TimeInterval/60)-ResourceEffects[[#This Row],[Hours]]*60-ResourceEffects[[#This Row],[Days]]*60*24</f>
        <v>0</v>
      </c>
      <c r="O320" s="39">
        <f>ResourceEffects[[#This Row],[Time Factor]]*TimeInterval-ResourceEffects[[#This Row],[Min]]*60-ResourceEffects[[#This Row],[Hours]]*60*60-ResourceEffects[[#This Row],[Days]]*60*60*24</f>
        <v>0</v>
      </c>
      <c r="P320" s="20">
        <f ca="1">INT(RAND()*999999999)</f>
        <v>870215157</v>
      </c>
      <c r="Q320" s="20">
        <f>_xlfn.XLOOKUP(ResourceEffects[[#This Row],[Protocol Name]],ProtocolNamesCol,ProtocolIds,"")</f>
        <v>21120</v>
      </c>
      <c r="R320" s="20">
        <f>ResourceEffects[[#This Row],[Time Factor]]</f>
        <v>0</v>
      </c>
      <c r="S320" s="20">
        <f>ResourceEffects[[#This Row],[Drone ID]]</f>
        <v>0</v>
      </c>
      <c r="T320" s="20">
        <f>_xlfn.XLOOKUP(ResourceEffects[[#This Row],[Resource Name]],ResourceNames,ResourceIds,"")</f>
        <v>5201</v>
      </c>
      <c r="U320" s="20">
        <f>_xlfn.XLOOKUP(ResourceEffects[[#This Row],[Event Type]],EventTypeNames,EventTypeIds,"")</f>
        <v>1</v>
      </c>
      <c r="V320" s="20">
        <f>IF(ResourceEffects[[#This Row],[Is Local]]="Yes",1,0)</f>
        <v>1</v>
      </c>
      <c r="W320" s="20">
        <f>IF(ResourceEffects[[#This Row],[Is Installed]]="Yes",1,0)</f>
        <v>0</v>
      </c>
      <c r="X320" s="20">
        <f>IF(ResourceEffects[[#This Row],[Status]]="Locked",1,0)</f>
        <v>0</v>
      </c>
      <c r="Y320" s="20">
        <f>IF(ResourceEffects[[#This Row],[event_type]]=1,0,1)</f>
        <v>0</v>
      </c>
      <c r="Z320" s="20">
        <f>IF(ResourceEffects[[#This Row],[Use Abundancies]]="Yes",1,0)</f>
        <v>0</v>
      </c>
      <c r="AA320" s="20">
        <f>ResourceEffects[[#This Row],[∆]]</f>
        <v>1</v>
      </c>
    </row>
    <row r="321" spans="1:27" x14ac:dyDescent="0.3">
      <c r="A321" s="23">
        <v>1</v>
      </c>
      <c r="B321" s="18" t="s">
        <v>133</v>
      </c>
      <c r="C321" s="22" t="s">
        <v>478</v>
      </c>
      <c r="D321" s="17" t="s">
        <v>395</v>
      </c>
      <c r="E321" s="17">
        <v>12</v>
      </c>
      <c r="F321" s="37" t="s">
        <v>387</v>
      </c>
      <c r="G321" s="18" t="s">
        <v>171</v>
      </c>
      <c r="H321" s="17" t="str">
        <f>"No"</f>
        <v>No</v>
      </c>
      <c r="I321" s="17">
        <f>0</f>
        <v>0</v>
      </c>
      <c r="J321" s="17" t="str">
        <f>"Yes"</f>
        <v>Yes</v>
      </c>
      <c r="K321" s="17" t="str">
        <f>"No"</f>
        <v>No</v>
      </c>
      <c r="L321" s="17">
        <f>INT(ResourceEffects[[#This Row],[Time Factor]]*TimeInterval/60/60/24)</f>
        <v>0</v>
      </c>
      <c r="M321" s="17">
        <f>INT(ResourceEffects[[#This Row],[Time Factor]]*TimeInterval/60/60)-ResourceEffects[[#This Row],[Days]]*24</f>
        <v>0</v>
      </c>
      <c r="N321" s="17">
        <f>INT(ResourceEffects[[#This Row],[Time Factor]]*TimeInterval/60)-ResourceEffects[[#This Row],[Hours]]*60-ResourceEffects[[#This Row],[Days]]*60*24</f>
        <v>0</v>
      </c>
      <c r="O321" s="17">
        <f>ResourceEffects[[#This Row],[Time Factor]]*TimeInterval-ResourceEffects[[#This Row],[Min]]*60-ResourceEffects[[#This Row],[Hours]]*60*60-ResourceEffects[[#This Row],[Days]]*60*60*24</f>
        <v>1</v>
      </c>
      <c r="P321" s="19">
        <f ca="1">INT(RAND()*999999999)</f>
        <v>506117436</v>
      </c>
      <c r="Q321" s="19">
        <f>_xlfn.XLOOKUP(ResourceEffects[[#This Row],[Protocol Name]],ProtocolNamesCol,ProtocolIds,"")</f>
        <v>21120</v>
      </c>
      <c r="R321" s="19">
        <f>ResourceEffects[[#This Row],[Time Factor]]</f>
        <v>1</v>
      </c>
      <c r="S321" s="19">
        <f>ResourceEffects[[#This Row],[Drone ID]]</f>
        <v>0</v>
      </c>
      <c r="T321" s="19">
        <f>_xlfn.XLOOKUP(ResourceEffects[[#This Row],[Resource Name]],ResourceNames,ResourceIds,"")</f>
        <v>1120</v>
      </c>
      <c r="U321" s="19">
        <f>_xlfn.XLOOKUP(ResourceEffects[[#This Row],[Event Type]],EventTypeNames,EventTypeIds,"")</f>
        <v>2</v>
      </c>
      <c r="V321" s="19">
        <f>IF(ResourceEffects[[#This Row],[Is Local]]="Yes",1,0)</f>
        <v>1</v>
      </c>
      <c r="W321" s="19">
        <f>IF(ResourceEffects[[#This Row],[Is Installed]]="Yes",1,0)</f>
        <v>0</v>
      </c>
      <c r="X321" s="19">
        <f>IF(ResourceEffects[[#This Row],[Status]]="Locked",1,0)</f>
        <v>0</v>
      </c>
      <c r="Y321" s="19">
        <f>IF(ResourceEffects[[#This Row],[event_type]]=1,0,1)</f>
        <v>1</v>
      </c>
      <c r="Z321" s="19">
        <f>IF(ResourceEffects[[#This Row],[Use Abundancies]]="Yes",1,0)</f>
        <v>0</v>
      </c>
      <c r="AA321" s="19">
        <f>ResourceEffects[[#This Row],[∆]]</f>
        <v>12</v>
      </c>
    </row>
    <row r="322" spans="1:27" x14ac:dyDescent="0.3">
      <c r="A322" s="44">
        <v>2</v>
      </c>
      <c r="B322" s="51" t="s">
        <v>133</v>
      </c>
      <c r="C322" s="45" t="s">
        <v>481</v>
      </c>
      <c r="D322" s="46" t="s">
        <v>395</v>
      </c>
      <c r="E322" s="46">
        <v>1</v>
      </c>
      <c r="F322" s="47" t="s">
        <v>387</v>
      </c>
      <c r="G322" s="48" t="s">
        <v>476</v>
      </c>
      <c r="H322" s="49" t="s">
        <v>429</v>
      </c>
      <c r="I322" s="49">
        <v>0</v>
      </c>
      <c r="J322" s="49" t="s">
        <v>386</v>
      </c>
      <c r="K322" s="49" t="s">
        <v>429</v>
      </c>
      <c r="L322" s="49">
        <v>0</v>
      </c>
      <c r="M322" s="49">
        <v>0</v>
      </c>
      <c r="N322" s="49">
        <v>0</v>
      </c>
      <c r="O322" s="49">
        <v>2</v>
      </c>
      <c r="P322" s="50">
        <f ca="1">INT(RAND()*999999999)</f>
        <v>340727592</v>
      </c>
      <c r="Q322" s="50">
        <f>_xlfn.XLOOKUP(ResourceEffects[[#This Row],[Protocol Name]],ProtocolNamesCol,ProtocolIds,"")</f>
        <v>21120</v>
      </c>
      <c r="R322" s="50">
        <f>ResourceEffects[[#This Row],[Time Factor]]</f>
        <v>2</v>
      </c>
      <c r="S322" s="50">
        <f>ResourceEffects[[#This Row],[Drone ID]]</f>
        <v>0</v>
      </c>
      <c r="T322" s="50">
        <f>_xlfn.XLOOKUP(ResourceEffects[[#This Row],[Resource Name]],ResourceNames,ResourceIds,"")</f>
        <v>5201</v>
      </c>
      <c r="U322" s="50">
        <f>_xlfn.XLOOKUP(ResourceEffects[[#This Row],[Event Type]],EventTypeNames,EventTypeIds,"")</f>
        <v>2</v>
      </c>
      <c r="V322" s="50">
        <f>IF(ResourceEffects[[#This Row],[Is Local]]="Yes",1,0)</f>
        <v>1</v>
      </c>
      <c r="W322" s="50">
        <f>IF(ResourceEffects[[#This Row],[Is Installed]]="Yes",1,0)</f>
        <v>0</v>
      </c>
      <c r="X322" s="50">
        <f>IF(ResourceEffects[[#This Row],[Status]]="Locked",1,0)</f>
        <v>0</v>
      </c>
      <c r="Y322" s="50">
        <f>IF(ResourceEffects[[#This Row],[event_type]]=1,0,1)</f>
        <v>1</v>
      </c>
      <c r="Z322" s="50">
        <f>IF(ResourceEffects[[#This Row],[Use Abundancies]]="Yes",1,0)</f>
        <v>0</v>
      </c>
      <c r="AA322" s="50">
        <f>ResourceEffects[[#This Row],[∆]]</f>
        <v>1</v>
      </c>
    </row>
    <row r="323" spans="1:27" x14ac:dyDescent="0.3">
      <c r="A323" s="43">
        <v>2</v>
      </c>
      <c r="B323" s="51" t="s">
        <v>133</v>
      </c>
      <c r="C323" s="22" t="s">
        <v>481</v>
      </c>
      <c r="D323" s="17" t="s">
        <v>394</v>
      </c>
      <c r="E323" s="17">
        <v>1</v>
      </c>
      <c r="F323" s="37" t="s">
        <v>383</v>
      </c>
      <c r="G323" s="18" t="s">
        <v>476</v>
      </c>
      <c r="H323" s="39" t="s">
        <v>429</v>
      </c>
      <c r="I323" s="39">
        <v>0</v>
      </c>
      <c r="J323" s="39" t="s">
        <v>386</v>
      </c>
      <c r="K323" s="39" t="s">
        <v>429</v>
      </c>
      <c r="L323" s="39">
        <v>0</v>
      </c>
      <c r="M323" s="39">
        <v>0</v>
      </c>
      <c r="N323" s="39">
        <v>0</v>
      </c>
      <c r="O323" s="39">
        <v>2</v>
      </c>
      <c r="P323" s="20">
        <f ca="1">INT(RAND()*999999999)</f>
        <v>968030084</v>
      </c>
      <c r="Q323" s="20">
        <f>_xlfn.XLOOKUP(ResourceEffects[[#This Row],[Protocol Name]],ProtocolNamesCol,ProtocolIds,"")</f>
        <v>21120</v>
      </c>
      <c r="R323" s="20">
        <f>ResourceEffects[[#This Row],[Time Factor]]</f>
        <v>2</v>
      </c>
      <c r="S323" s="20">
        <f>ResourceEffects[[#This Row],[Drone ID]]</f>
        <v>0</v>
      </c>
      <c r="T323" s="20">
        <f>_xlfn.XLOOKUP(ResourceEffects[[#This Row],[Resource Name]],ResourceNames,ResourceIds,"")</f>
        <v>5201</v>
      </c>
      <c r="U323" s="20">
        <f>_xlfn.XLOOKUP(ResourceEffects[[#This Row],[Event Type]],EventTypeNames,EventTypeIds,"")</f>
        <v>1</v>
      </c>
      <c r="V323" s="20">
        <f>IF(ResourceEffects[[#This Row],[Is Local]]="Yes",1,0)</f>
        <v>1</v>
      </c>
      <c r="W323" s="20">
        <f>IF(ResourceEffects[[#This Row],[Is Installed]]="Yes",1,0)</f>
        <v>0</v>
      </c>
      <c r="X323" s="20">
        <f>IF(ResourceEffects[[#This Row],[Status]]="Locked",1,0)</f>
        <v>1</v>
      </c>
      <c r="Y323" s="20">
        <f>IF(ResourceEffects[[#This Row],[event_type]]=1,0,1)</f>
        <v>0</v>
      </c>
      <c r="Z323" s="20">
        <f>IF(ResourceEffects[[#This Row],[Use Abundancies]]="Yes",1,0)</f>
        <v>0</v>
      </c>
      <c r="AA323" s="20">
        <f>ResourceEffects[[#This Row],[∆]]</f>
        <v>1</v>
      </c>
    </row>
    <row r="324" spans="1:27" x14ac:dyDescent="0.3">
      <c r="A324" s="43">
        <v>9</v>
      </c>
      <c r="B324" s="51" t="s">
        <v>133</v>
      </c>
      <c r="C324" s="22" t="s">
        <v>482</v>
      </c>
      <c r="D324" s="17" t="s">
        <v>395</v>
      </c>
      <c r="E324" s="17">
        <v>1</v>
      </c>
      <c r="F324" s="37" t="s">
        <v>383</v>
      </c>
      <c r="G324" s="18" t="s">
        <v>476</v>
      </c>
      <c r="H324" s="39" t="str">
        <f>"No"</f>
        <v>No</v>
      </c>
      <c r="I324" s="39">
        <f>0</f>
        <v>0</v>
      </c>
      <c r="J324" s="39" t="str">
        <f>"Yes"</f>
        <v>Yes</v>
      </c>
      <c r="K324" s="39" t="str">
        <f>"No"</f>
        <v>No</v>
      </c>
      <c r="L324" s="39">
        <f>INT(ResourceEffects[[#This Row],[Time Factor]]*TimeInterval/60/60/24)</f>
        <v>0</v>
      </c>
      <c r="M324" s="39">
        <f>INT(ResourceEffects[[#This Row],[Time Factor]]*TimeInterval/60/60)-ResourceEffects[[#This Row],[Days]]*24</f>
        <v>0</v>
      </c>
      <c r="N324" s="39">
        <f>INT(ResourceEffects[[#This Row],[Time Factor]]*TimeInterval/60)-ResourceEffects[[#This Row],[Hours]]*60-ResourceEffects[[#This Row],[Days]]*60*24</f>
        <v>0</v>
      </c>
      <c r="O324" s="39">
        <f>ResourceEffects[[#This Row],[Time Factor]]*TimeInterval-ResourceEffects[[#This Row],[Min]]*60-ResourceEffects[[#This Row],[Hours]]*60*60-ResourceEffects[[#This Row],[Days]]*60*60*24</f>
        <v>9</v>
      </c>
      <c r="P324" s="20">
        <f ca="1">INT(RAND()*999999999)</f>
        <v>213161346</v>
      </c>
      <c r="Q324" s="20">
        <f>_xlfn.XLOOKUP(ResourceEffects[[#This Row],[Protocol Name]],ProtocolNamesCol,ProtocolIds,"")</f>
        <v>21120</v>
      </c>
      <c r="R324" s="20">
        <f>ResourceEffects[[#This Row],[Time Factor]]</f>
        <v>9</v>
      </c>
      <c r="S324" s="20">
        <f>ResourceEffects[[#This Row],[Drone ID]]</f>
        <v>0</v>
      </c>
      <c r="T324" s="20">
        <f>_xlfn.XLOOKUP(ResourceEffects[[#This Row],[Resource Name]],ResourceNames,ResourceIds,"")</f>
        <v>5201</v>
      </c>
      <c r="U324" s="20">
        <f>_xlfn.XLOOKUP(ResourceEffects[[#This Row],[Event Type]],EventTypeNames,EventTypeIds,"")</f>
        <v>2</v>
      </c>
      <c r="V324" s="20">
        <f>IF(ResourceEffects[[#This Row],[Is Local]]="Yes",1,0)</f>
        <v>1</v>
      </c>
      <c r="W324" s="20">
        <f>IF(ResourceEffects[[#This Row],[Is Installed]]="Yes",1,0)</f>
        <v>0</v>
      </c>
      <c r="X324" s="20">
        <f>IF(ResourceEffects[[#This Row],[Status]]="Locked",1,0)</f>
        <v>1</v>
      </c>
      <c r="Y324" s="20">
        <f>IF(ResourceEffects[[#This Row],[event_type]]=1,0,1)</f>
        <v>1</v>
      </c>
      <c r="Z324" s="20">
        <f>IF(ResourceEffects[[#This Row],[Use Abundancies]]="Yes",1,0)</f>
        <v>0</v>
      </c>
      <c r="AA324" s="20">
        <f>ResourceEffects[[#This Row],[∆]]</f>
        <v>1</v>
      </c>
    </row>
    <row r="325" spans="1:27" x14ac:dyDescent="0.3">
      <c r="A325" s="44">
        <v>9</v>
      </c>
      <c r="B325" s="51" t="s">
        <v>133</v>
      </c>
      <c r="C325" s="45" t="s">
        <v>482</v>
      </c>
      <c r="D325" s="46" t="s">
        <v>394</v>
      </c>
      <c r="E325" s="46">
        <v>1</v>
      </c>
      <c r="F325" s="47" t="s">
        <v>387</v>
      </c>
      <c r="G325" s="48" t="s">
        <v>476</v>
      </c>
      <c r="H325" s="49" t="str">
        <f>"No"</f>
        <v>No</v>
      </c>
      <c r="I325" s="49">
        <f>0</f>
        <v>0</v>
      </c>
      <c r="J325" s="49" t="str">
        <f>"Yes"</f>
        <v>Yes</v>
      </c>
      <c r="K325" s="49" t="str">
        <f>"No"</f>
        <v>No</v>
      </c>
      <c r="L325" s="49">
        <f>INT(ResourceEffects[[#This Row],[Time Factor]]*TimeInterval/60/60/24)</f>
        <v>0</v>
      </c>
      <c r="M325" s="49">
        <f>INT(ResourceEffects[[#This Row],[Time Factor]]*TimeInterval/60/60)-ResourceEffects[[#This Row],[Days]]*24</f>
        <v>0</v>
      </c>
      <c r="N325" s="49">
        <f>INT(ResourceEffects[[#This Row],[Time Factor]]*TimeInterval/60)-ResourceEffects[[#This Row],[Hours]]*60-ResourceEffects[[#This Row],[Days]]*60*24</f>
        <v>0</v>
      </c>
      <c r="O325" s="49">
        <f>ResourceEffects[[#This Row],[Time Factor]]*TimeInterval-ResourceEffects[[#This Row],[Min]]*60-ResourceEffects[[#This Row],[Hours]]*60*60-ResourceEffects[[#This Row],[Days]]*60*60*24</f>
        <v>9</v>
      </c>
      <c r="P325" s="50">
        <f ca="1">INT(RAND()*999999999)</f>
        <v>983281530</v>
      </c>
      <c r="Q325" s="50">
        <f>_xlfn.XLOOKUP(ResourceEffects[[#This Row],[Protocol Name]],ProtocolNamesCol,ProtocolIds,"")</f>
        <v>21120</v>
      </c>
      <c r="R325" s="50">
        <f>ResourceEffects[[#This Row],[Time Factor]]</f>
        <v>9</v>
      </c>
      <c r="S325" s="50">
        <f>ResourceEffects[[#This Row],[Drone ID]]</f>
        <v>0</v>
      </c>
      <c r="T325" s="50">
        <f>_xlfn.XLOOKUP(ResourceEffects[[#This Row],[Resource Name]],ResourceNames,ResourceIds,"")</f>
        <v>5201</v>
      </c>
      <c r="U325" s="50">
        <f>_xlfn.XLOOKUP(ResourceEffects[[#This Row],[Event Type]],EventTypeNames,EventTypeIds,"")</f>
        <v>1</v>
      </c>
      <c r="V325" s="50">
        <f>IF(ResourceEffects[[#This Row],[Is Local]]="Yes",1,0)</f>
        <v>1</v>
      </c>
      <c r="W325" s="50">
        <f>IF(ResourceEffects[[#This Row],[Is Installed]]="Yes",1,0)</f>
        <v>0</v>
      </c>
      <c r="X325" s="50">
        <f>IF(ResourceEffects[[#This Row],[Status]]="Locked",1,0)</f>
        <v>0</v>
      </c>
      <c r="Y325" s="50">
        <f>IF(ResourceEffects[[#This Row],[event_type]]=1,0,1)</f>
        <v>0</v>
      </c>
      <c r="Z325" s="50">
        <f>IF(ResourceEffects[[#This Row],[Use Abundancies]]="Yes",1,0)</f>
        <v>0</v>
      </c>
      <c r="AA325" s="50">
        <f>ResourceEffects[[#This Row],[∆]]</f>
        <v>1</v>
      </c>
    </row>
    <row r="326" spans="1:27" x14ac:dyDescent="0.3">
      <c r="A326" s="23">
        <v>10</v>
      </c>
      <c r="B326" s="48" t="s">
        <v>133</v>
      </c>
      <c r="C326" s="22" t="s">
        <v>480</v>
      </c>
      <c r="D326" s="17" t="s">
        <v>394</v>
      </c>
      <c r="E326" s="17">
        <v>1</v>
      </c>
      <c r="F326" s="37" t="s">
        <v>387</v>
      </c>
      <c r="G326" s="18" t="s">
        <v>190</v>
      </c>
      <c r="H326" s="17" t="str">
        <f>"No"</f>
        <v>No</v>
      </c>
      <c r="I326" s="17">
        <f>0</f>
        <v>0</v>
      </c>
      <c r="J326" s="17" t="str">
        <f>"Yes"</f>
        <v>Yes</v>
      </c>
      <c r="K326" s="17" t="str">
        <f>"No"</f>
        <v>No</v>
      </c>
      <c r="L326" s="17">
        <f>INT(ResourceEffects[[#This Row],[Time Factor]]*TimeInterval/60/60/24)</f>
        <v>0</v>
      </c>
      <c r="M326" s="17">
        <f>INT(ResourceEffects[[#This Row],[Time Factor]]*TimeInterval/60/60)-ResourceEffects[[#This Row],[Days]]*24</f>
        <v>0</v>
      </c>
      <c r="N326" s="17">
        <f>INT(ResourceEffects[[#This Row],[Time Factor]]*TimeInterval/60)-ResourceEffects[[#This Row],[Hours]]*60-ResourceEffects[[#This Row],[Days]]*60*24</f>
        <v>0</v>
      </c>
      <c r="O326" s="17">
        <f>ResourceEffects[[#This Row],[Time Factor]]*TimeInterval-ResourceEffects[[#This Row],[Min]]*60-ResourceEffects[[#This Row],[Hours]]*60*60-ResourceEffects[[#This Row],[Days]]*60*60*24</f>
        <v>10</v>
      </c>
      <c r="P326" s="19">
        <f ca="1">INT(RAND()*999999999)</f>
        <v>201826016</v>
      </c>
      <c r="Q326" s="19">
        <f>_xlfn.XLOOKUP(ResourceEffects[[#This Row],[Protocol Name]],ProtocolNamesCol,ProtocolIds,"")</f>
        <v>21120</v>
      </c>
      <c r="R326" s="19">
        <f>ResourceEffects[[#This Row],[Time Factor]]</f>
        <v>10</v>
      </c>
      <c r="S326" s="19">
        <f>ResourceEffects[[#This Row],[Drone ID]]</f>
        <v>0</v>
      </c>
      <c r="T326" s="19">
        <f>_xlfn.XLOOKUP(ResourceEffects[[#This Row],[Resource Name]],ResourceNames,ResourceIds,"")</f>
        <v>2012</v>
      </c>
      <c r="U326" s="19">
        <f>_xlfn.XLOOKUP(ResourceEffects[[#This Row],[Event Type]],EventTypeNames,EventTypeIds,"")</f>
        <v>1</v>
      </c>
      <c r="V326" s="19">
        <f>IF(ResourceEffects[[#This Row],[Is Local]]="Yes",1,0)</f>
        <v>1</v>
      </c>
      <c r="W326" s="19">
        <f>IF(ResourceEffects[[#This Row],[Is Installed]]="Yes",1,0)</f>
        <v>0</v>
      </c>
      <c r="X326" s="19">
        <f>IF(ResourceEffects[[#This Row],[Status]]="Locked",1,0)</f>
        <v>0</v>
      </c>
      <c r="Y326" s="19">
        <f>IF(ResourceEffects[[#This Row],[event_type]]=1,0,1)</f>
        <v>0</v>
      </c>
      <c r="Z326" s="19">
        <f>IF(ResourceEffects[[#This Row],[Use Abundancies]]="Yes",1,0)</f>
        <v>0</v>
      </c>
      <c r="AA326" s="19">
        <f>ResourceEffects[[#This Row],[∆]]</f>
        <v>1</v>
      </c>
    </row>
    <row r="327" spans="1:27" x14ac:dyDescent="0.3">
      <c r="A327" s="23">
        <v>10</v>
      </c>
      <c r="B327" s="48" t="s">
        <v>133</v>
      </c>
      <c r="C327" s="22" t="s">
        <v>480</v>
      </c>
      <c r="D327" s="17" t="s">
        <v>394</v>
      </c>
      <c r="E327" s="17">
        <v>2</v>
      </c>
      <c r="F327" s="37" t="s">
        <v>387</v>
      </c>
      <c r="G327" s="18" t="s">
        <v>200</v>
      </c>
      <c r="H327" s="17" t="str">
        <f>"No"</f>
        <v>No</v>
      </c>
      <c r="I327" s="17">
        <f>0</f>
        <v>0</v>
      </c>
      <c r="J327" s="17" t="str">
        <f>"Yes"</f>
        <v>Yes</v>
      </c>
      <c r="K327" s="17" t="str">
        <f>"No"</f>
        <v>No</v>
      </c>
      <c r="L327" s="17">
        <f>INT(ResourceEffects[[#This Row],[Time Factor]]*TimeInterval/60/60/24)</f>
        <v>0</v>
      </c>
      <c r="M327" s="17">
        <f>INT(ResourceEffects[[#This Row],[Time Factor]]*TimeInterval/60/60)-ResourceEffects[[#This Row],[Days]]*24</f>
        <v>0</v>
      </c>
      <c r="N327" s="17">
        <f>INT(ResourceEffects[[#This Row],[Time Factor]]*TimeInterval/60)-ResourceEffects[[#This Row],[Hours]]*60-ResourceEffects[[#This Row],[Days]]*60*24</f>
        <v>0</v>
      </c>
      <c r="O327" s="17">
        <f>ResourceEffects[[#This Row],[Time Factor]]*TimeInterval-ResourceEffects[[#This Row],[Min]]*60-ResourceEffects[[#This Row],[Hours]]*60*60-ResourceEffects[[#This Row],[Days]]*60*60*24</f>
        <v>10</v>
      </c>
      <c r="P327" s="19">
        <f ca="1">INT(RAND()*999999999)</f>
        <v>8749548</v>
      </c>
      <c r="Q327" s="19">
        <f>_xlfn.XLOOKUP(ResourceEffects[[#This Row],[Protocol Name]],ProtocolNamesCol,ProtocolIds,"")</f>
        <v>21120</v>
      </c>
      <c r="R327" s="19">
        <f>ResourceEffects[[#This Row],[Time Factor]]</f>
        <v>10</v>
      </c>
      <c r="S327" s="19">
        <f>ResourceEffects[[#This Row],[Drone ID]]</f>
        <v>0</v>
      </c>
      <c r="T327" s="19">
        <f>_xlfn.XLOOKUP(ResourceEffects[[#This Row],[Resource Name]],ResourceNames,ResourceIds,"")</f>
        <v>2031</v>
      </c>
      <c r="U327" s="19">
        <f>_xlfn.XLOOKUP(ResourceEffects[[#This Row],[Event Type]],EventTypeNames,EventTypeIds,"")</f>
        <v>1</v>
      </c>
      <c r="V327" s="19">
        <f>IF(ResourceEffects[[#This Row],[Is Local]]="Yes",1,0)</f>
        <v>1</v>
      </c>
      <c r="W327" s="19">
        <f>IF(ResourceEffects[[#This Row],[Is Installed]]="Yes",1,0)</f>
        <v>0</v>
      </c>
      <c r="X327" s="19">
        <f>IF(ResourceEffects[[#This Row],[Status]]="Locked",1,0)</f>
        <v>0</v>
      </c>
      <c r="Y327" s="19">
        <f>IF(ResourceEffects[[#This Row],[event_type]]=1,0,1)</f>
        <v>0</v>
      </c>
      <c r="Z327" s="19">
        <f>IF(ResourceEffects[[#This Row],[Use Abundancies]]="Yes",1,0)</f>
        <v>0</v>
      </c>
      <c r="AA327" s="19">
        <f>ResourceEffects[[#This Row],[∆]]</f>
        <v>2</v>
      </c>
    </row>
    <row r="328" spans="1:27" x14ac:dyDescent="0.3">
      <c r="A328" s="23">
        <v>10</v>
      </c>
      <c r="B328" s="48" t="s">
        <v>133</v>
      </c>
      <c r="C328" s="22" t="s">
        <v>480</v>
      </c>
      <c r="D328" s="17" t="s">
        <v>394</v>
      </c>
      <c r="E328" s="17">
        <v>1</v>
      </c>
      <c r="F328" s="37" t="s">
        <v>387</v>
      </c>
      <c r="G328" s="18" t="s">
        <v>202</v>
      </c>
      <c r="H328" s="17" t="str">
        <f>"No"</f>
        <v>No</v>
      </c>
      <c r="I328" s="17">
        <f>0</f>
        <v>0</v>
      </c>
      <c r="J328" s="17" t="str">
        <f>"Yes"</f>
        <v>Yes</v>
      </c>
      <c r="K328" s="17" t="str">
        <f>"No"</f>
        <v>No</v>
      </c>
      <c r="L328" s="17">
        <f>INT(ResourceEffects[[#This Row],[Time Factor]]*TimeInterval/60/60/24)</f>
        <v>0</v>
      </c>
      <c r="M328" s="17">
        <f>INT(ResourceEffects[[#This Row],[Time Factor]]*TimeInterval/60/60)-ResourceEffects[[#This Row],[Days]]*24</f>
        <v>0</v>
      </c>
      <c r="N328" s="17">
        <f>INT(ResourceEffects[[#This Row],[Time Factor]]*TimeInterval/60)-ResourceEffects[[#This Row],[Hours]]*60-ResourceEffects[[#This Row],[Days]]*60*24</f>
        <v>0</v>
      </c>
      <c r="O328" s="17">
        <f>ResourceEffects[[#This Row],[Time Factor]]*TimeInterval-ResourceEffects[[#This Row],[Min]]*60-ResourceEffects[[#This Row],[Hours]]*60*60-ResourceEffects[[#This Row],[Days]]*60*60*24</f>
        <v>10</v>
      </c>
      <c r="P328" s="19">
        <f ca="1">INT(RAND()*999999999)</f>
        <v>281194076</v>
      </c>
      <c r="Q328" s="19">
        <f>_xlfn.XLOOKUP(ResourceEffects[[#This Row],[Protocol Name]],ProtocolNamesCol,ProtocolIds,"")</f>
        <v>21120</v>
      </c>
      <c r="R328" s="19">
        <f>ResourceEffects[[#This Row],[Time Factor]]</f>
        <v>10</v>
      </c>
      <c r="S328" s="19">
        <f>ResourceEffects[[#This Row],[Drone ID]]</f>
        <v>0</v>
      </c>
      <c r="T328" s="19">
        <f>_xlfn.XLOOKUP(ResourceEffects[[#This Row],[Resource Name]],ResourceNames,ResourceIds,"")</f>
        <v>2032</v>
      </c>
      <c r="U328" s="19">
        <f>_xlfn.XLOOKUP(ResourceEffects[[#This Row],[Event Type]],EventTypeNames,EventTypeIds,"")</f>
        <v>1</v>
      </c>
      <c r="V328" s="19">
        <f>IF(ResourceEffects[[#This Row],[Is Local]]="Yes",1,0)</f>
        <v>1</v>
      </c>
      <c r="W328" s="19">
        <f>IF(ResourceEffects[[#This Row],[Is Installed]]="Yes",1,0)</f>
        <v>0</v>
      </c>
      <c r="X328" s="19">
        <f>IF(ResourceEffects[[#This Row],[Status]]="Locked",1,0)</f>
        <v>0</v>
      </c>
      <c r="Y328" s="19">
        <f>IF(ResourceEffects[[#This Row],[event_type]]=1,0,1)</f>
        <v>0</v>
      </c>
      <c r="Z328" s="19">
        <f>IF(ResourceEffects[[#This Row],[Use Abundancies]]="Yes",1,0)</f>
        <v>0</v>
      </c>
      <c r="AA328" s="19">
        <f>ResourceEffects[[#This Row],[∆]]</f>
        <v>1</v>
      </c>
    </row>
    <row r="329" spans="1:27" ht="14.4" customHeight="1" x14ac:dyDescent="0.3">
      <c r="A329" s="43">
        <v>0</v>
      </c>
      <c r="B329" s="51" t="s">
        <v>134</v>
      </c>
      <c r="C329" s="22" t="s">
        <v>479</v>
      </c>
      <c r="D329" s="17" t="s">
        <v>395</v>
      </c>
      <c r="E329" s="17">
        <v>1</v>
      </c>
      <c r="F329" s="37" t="s">
        <v>387</v>
      </c>
      <c r="G329" s="18" t="s">
        <v>476</v>
      </c>
      <c r="H329" s="39" t="str">
        <f>"No"</f>
        <v>No</v>
      </c>
      <c r="I329" s="39">
        <f>0</f>
        <v>0</v>
      </c>
      <c r="J329" s="39" t="str">
        <f>"Yes"</f>
        <v>Yes</v>
      </c>
      <c r="K329" s="39" t="str">
        <f>"No"</f>
        <v>No</v>
      </c>
      <c r="L329" s="39">
        <f>INT(ResourceEffects[[#This Row],[Time Factor]]*TimeInterval/60/60/24)</f>
        <v>0</v>
      </c>
      <c r="M329" s="39">
        <f>INT(ResourceEffects[[#This Row],[Time Factor]]*TimeInterval/60/60)-ResourceEffects[[#This Row],[Days]]*24</f>
        <v>0</v>
      </c>
      <c r="N329" s="39">
        <f>INT(ResourceEffects[[#This Row],[Time Factor]]*TimeInterval/60)-ResourceEffects[[#This Row],[Hours]]*60-ResourceEffects[[#This Row],[Days]]*60*24</f>
        <v>0</v>
      </c>
      <c r="O329" s="39">
        <f>ResourceEffects[[#This Row],[Time Factor]]*TimeInterval-ResourceEffects[[#This Row],[Min]]*60-ResourceEffects[[#This Row],[Hours]]*60*60-ResourceEffects[[#This Row],[Days]]*60*60*24</f>
        <v>0</v>
      </c>
      <c r="P329" s="20">
        <f ca="1">INT(RAND()*999999999)</f>
        <v>437600175</v>
      </c>
      <c r="Q329" s="20">
        <f>_xlfn.XLOOKUP(ResourceEffects[[#This Row],[Protocol Name]],ProtocolNamesCol,ProtocolIds,"")</f>
        <v>21130</v>
      </c>
      <c r="R329" s="20">
        <f>ResourceEffects[[#This Row],[Time Factor]]</f>
        <v>0</v>
      </c>
      <c r="S329" s="20">
        <f>ResourceEffects[[#This Row],[Drone ID]]</f>
        <v>0</v>
      </c>
      <c r="T329" s="20">
        <f>_xlfn.XLOOKUP(ResourceEffects[[#This Row],[Resource Name]],ResourceNames,ResourceIds,"")</f>
        <v>5201</v>
      </c>
      <c r="U329" s="20">
        <f>_xlfn.XLOOKUP(ResourceEffects[[#This Row],[Event Type]],EventTypeNames,EventTypeIds,"")</f>
        <v>2</v>
      </c>
      <c r="V329" s="20">
        <f>IF(ResourceEffects[[#This Row],[Is Local]]="Yes",1,0)</f>
        <v>1</v>
      </c>
      <c r="W329" s="20">
        <f>IF(ResourceEffects[[#This Row],[Is Installed]]="Yes",1,0)</f>
        <v>0</v>
      </c>
      <c r="X329" s="20">
        <f>IF(ResourceEffects[[#This Row],[Status]]="Locked",1,0)</f>
        <v>0</v>
      </c>
      <c r="Y329" s="20">
        <f>IF(ResourceEffects[[#This Row],[event_type]]=1,0,1)</f>
        <v>1</v>
      </c>
      <c r="Z329" s="20">
        <f>IF(ResourceEffects[[#This Row],[Use Abundancies]]="Yes",1,0)</f>
        <v>0</v>
      </c>
      <c r="AA329" s="20">
        <f>ResourceEffects[[#This Row],[∆]]</f>
        <v>1</v>
      </c>
    </row>
    <row r="330" spans="1:27" ht="14.4" customHeight="1" x14ac:dyDescent="0.3">
      <c r="A330" s="43">
        <v>0</v>
      </c>
      <c r="B330" s="51" t="s">
        <v>134</v>
      </c>
      <c r="C330" s="22" t="s">
        <v>479</v>
      </c>
      <c r="D330" s="17" t="s">
        <v>394</v>
      </c>
      <c r="E330" s="17">
        <v>1</v>
      </c>
      <c r="F330" s="37" t="s">
        <v>387</v>
      </c>
      <c r="G330" s="18" t="s">
        <v>476</v>
      </c>
      <c r="H330" s="39" t="str">
        <f>"No"</f>
        <v>No</v>
      </c>
      <c r="I330" s="39">
        <f>0</f>
        <v>0</v>
      </c>
      <c r="J330" s="39" t="str">
        <f>"Yes"</f>
        <v>Yes</v>
      </c>
      <c r="K330" s="39" t="str">
        <f>"No"</f>
        <v>No</v>
      </c>
      <c r="L330" s="39">
        <f>INT(ResourceEffects[[#This Row],[Time Factor]]*TimeInterval/60/60/24)</f>
        <v>0</v>
      </c>
      <c r="M330" s="39">
        <f>INT(ResourceEffects[[#This Row],[Time Factor]]*TimeInterval/60/60)-ResourceEffects[[#This Row],[Days]]*24</f>
        <v>0</v>
      </c>
      <c r="N330" s="39">
        <f>INT(ResourceEffects[[#This Row],[Time Factor]]*TimeInterval/60)-ResourceEffects[[#This Row],[Hours]]*60-ResourceEffects[[#This Row],[Days]]*60*24</f>
        <v>0</v>
      </c>
      <c r="O330" s="39">
        <f>ResourceEffects[[#This Row],[Time Factor]]*TimeInterval-ResourceEffects[[#This Row],[Min]]*60-ResourceEffects[[#This Row],[Hours]]*60*60-ResourceEffects[[#This Row],[Days]]*60*60*24</f>
        <v>0</v>
      </c>
      <c r="P330" s="20">
        <f ca="1">INT(RAND()*999999999)</f>
        <v>139382812</v>
      </c>
      <c r="Q330" s="20">
        <f>_xlfn.XLOOKUP(ResourceEffects[[#This Row],[Protocol Name]],ProtocolNamesCol,ProtocolIds,"")</f>
        <v>21130</v>
      </c>
      <c r="R330" s="20">
        <f>ResourceEffects[[#This Row],[Time Factor]]</f>
        <v>0</v>
      </c>
      <c r="S330" s="20">
        <f>ResourceEffects[[#This Row],[Drone ID]]</f>
        <v>0</v>
      </c>
      <c r="T330" s="20">
        <f>_xlfn.XLOOKUP(ResourceEffects[[#This Row],[Resource Name]],ResourceNames,ResourceIds,"")</f>
        <v>5201</v>
      </c>
      <c r="U330" s="20">
        <f>_xlfn.XLOOKUP(ResourceEffects[[#This Row],[Event Type]],EventTypeNames,EventTypeIds,"")</f>
        <v>1</v>
      </c>
      <c r="V330" s="20">
        <f>IF(ResourceEffects[[#This Row],[Is Local]]="Yes",1,0)</f>
        <v>1</v>
      </c>
      <c r="W330" s="20">
        <f>IF(ResourceEffects[[#This Row],[Is Installed]]="Yes",1,0)</f>
        <v>0</v>
      </c>
      <c r="X330" s="20">
        <f>IF(ResourceEffects[[#This Row],[Status]]="Locked",1,0)</f>
        <v>0</v>
      </c>
      <c r="Y330" s="20">
        <f>IF(ResourceEffects[[#This Row],[event_type]]=1,0,1)</f>
        <v>0</v>
      </c>
      <c r="Z330" s="20">
        <f>IF(ResourceEffects[[#This Row],[Use Abundancies]]="Yes",1,0)</f>
        <v>0</v>
      </c>
      <c r="AA330" s="20">
        <f>ResourceEffects[[#This Row],[∆]]</f>
        <v>1</v>
      </c>
    </row>
    <row r="331" spans="1:27" ht="14.4" customHeight="1" x14ac:dyDescent="0.3">
      <c r="A331" s="23">
        <v>1</v>
      </c>
      <c r="B331" s="18" t="s">
        <v>134</v>
      </c>
      <c r="C331" s="22" t="s">
        <v>478</v>
      </c>
      <c r="D331" s="17" t="s">
        <v>395</v>
      </c>
      <c r="E331" s="17">
        <v>18</v>
      </c>
      <c r="F331" s="37" t="s">
        <v>387</v>
      </c>
      <c r="G331" s="18" t="s">
        <v>172</v>
      </c>
      <c r="H331" s="17" t="str">
        <f>"No"</f>
        <v>No</v>
      </c>
      <c r="I331" s="17">
        <f>0</f>
        <v>0</v>
      </c>
      <c r="J331" s="17" t="str">
        <f>"Yes"</f>
        <v>Yes</v>
      </c>
      <c r="K331" s="17" t="str">
        <f>"No"</f>
        <v>No</v>
      </c>
      <c r="L331" s="17">
        <f>INT(ResourceEffects[[#This Row],[Time Factor]]*TimeInterval/60/60/24)</f>
        <v>0</v>
      </c>
      <c r="M331" s="17">
        <f>INT(ResourceEffects[[#This Row],[Time Factor]]*TimeInterval/60/60)-ResourceEffects[[#This Row],[Days]]*24</f>
        <v>0</v>
      </c>
      <c r="N331" s="17">
        <f>INT(ResourceEffects[[#This Row],[Time Factor]]*TimeInterval/60)-ResourceEffects[[#This Row],[Hours]]*60-ResourceEffects[[#This Row],[Days]]*60*24</f>
        <v>0</v>
      </c>
      <c r="O331" s="17">
        <f>ResourceEffects[[#This Row],[Time Factor]]*TimeInterval-ResourceEffects[[#This Row],[Min]]*60-ResourceEffects[[#This Row],[Hours]]*60*60-ResourceEffects[[#This Row],[Days]]*60*60*24</f>
        <v>1</v>
      </c>
      <c r="P331" s="19">
        <f ca="1">INT(RAND()*999999999)</f>
        <v>994628688</v>
      </c>
      <c r="Q331" s="19">
        <f>_xlfn.XLOOKUP(ResourceEffects[[#This Row],[Protocol Name]],ProtocolNamesCol,ProtocolIds,"")</f>
        <v>21130</v>
      </c>
      <c r="R331" s="19">
        <f>ResourceEffects[[#This Row],[Time Factor]]</f>
        <v>1</v>
      </c>
      <c r="S331" s="19">
        <f>ResourceEffects[[#This Row],[Drone ID]]</f>
        <v>0</v>
      </c>
      <c r="T331" s="19">
        <f>_xlfn.XLOOKUP(ResourceEffects[[#This Row],[Resource Name]],ResourceNames,ResourceIds,"")</f>
        <v>1130</v>
      </c>
      <c r="U331" s="19">
        <f>_xlfn.XLOOKUP(ResourceEffects[[#This Row],[Event Type]],EventTypeNames,EventTypeIds,"")</f>
        <v>2</v>
      </c>
      <c r="V331" s="19">
        <f>IF(ResourceEffects[[#This Row],[Is Local]]="Yes",1,0)</f>
        <v>1</v>
      </c>
      <c r="W331" s="19">
        <f>IF(ResourceEffects[[#This Row],[Is Installed]]="Yes",1,0)</f>
        <v>0</v>
      </c>
      <c r="X331" s="19">
        <f>IF(ResourceEffects[[#This Row],[Status]]="Locked",1,0)</f>
        <v>0</v>
      </c>
      <c r="Y331" s="19">
        <f>IF(ResourceEffects[[#This Row],[event_type]]=1,0,1)</f>
        <v>1</v>
      </c>
      <c r="Z331" s="19">
        <f>IF(ResourceEffects[[#This Row],[Use Abundancies]]="Yes",1,0)</f>
        <v>0</v>
      </c>
      <c r="AA331" s="19">
        <f>ResourceEffects[[#This Row],[∆]]</f>
        <v>18</v>
      </c>
    </row>
    <row r="332" spans="1:27" ht="14.4" customHeight="1" x14ac:dyDescent="0.3">
      <c r="A332" s="44">
        <v>2</v>
      </c>
      <c r="B332" s="51" t="s">
        <v>134</v>
      </c>
      <c r="C332" s="45" t="s">
        <v>481</v>
      </c>
      <c r="D332" s="46" t="s">
        <v>395</v>
      </c>
      <c r="E332" s="46">
        <v>1</v>
      </c>
      <c r="F332" s="47" t="s">
        <v>387</v>
      </c>
      <c r="G332" s="48" t="s">
        <v>476</v>
      </c>
      <c r="H332" s="49" t="s">
        <v>429</v>
      </c>
      <c r="I332" s="49">
        <v>0</v>
      </c>
      <c r="J332" s="49" t="s">
        <v>386</v>
      </c>
      <c r="K332" s="49" t="s">
        <v>429</v>
      </c>
      <c r="L332" s="49">
        <v>0</v>
      </c>
      <c r="M332" s="49">
        <v>0</v>
      </c>
      <c r="N332" s="49">
        <v>0</v>
      </c>
      <c r="O332" s="49">
        <v>2</v>
      </c>
      <c r="P332" s="50">
        <f ca="1">INT(RAND()*999999999)</f>
        <v>829669616</v>
      </c>
      <c r="Q332" s="50">
        <f>_xlfn.XLOOKUP(ResourceEffects[[#This Row],[Protocol Name]],ProtocolNamesCol,ProtocolIds,"")</f>
        <v>21130</v>
      </c>
      <c r="R332" s="50">
        <f>ResourceEffects[[#This Row],[Time Factor]]</f>
        <v>2</v>
      </c>
      <c r="S332" s="50">
        <f>ResourceEffects[[#This Row],[Drone ID]]</f>
        <v>0</v>
      </c>
      <c r="T332" s="50">
        <f>_xlfn.XLOOKUP(ResourceEffects[[#This Row],[Resource Name]],ResourceNames,ResourceIds,"")</f>
        <v>5201</v>
      </c>
      <c r="U332" s="50">
        <f>_xlfn.XLOOKUP(ResourceEffects[[#This Row],[Event Type]],EventTypeNames,EventTypeIds,"")</f>
        <v>2</v>
      </c>
      <c r="V332" s="50">
        <f>IF(ResourceEffects[[#This Row],[Is Local]]="Yes",1,0)</f>
        <v>1</v>
      </c>
      <c r="W332" s="50">
        <f>IF(ResourceEffects[[#This Row],[Is Installed]]="Yes",1,0)</f>
        <v>0</v>
      </c>
      <c r="X332" s="50">
        <f>IF(ResourceEffects[[#This Row],[Status]]="Locked",1,0)</f>
        <v>0</v>
      </c>
      <c r="Y332" s="50">
        <f>IF(ResourceEffects[[#This Row],[event_type]]=1,0,1)</f>
        <v>1</v>
      </c>
      <c r="Z332" s="50">
        <f>IF(ResourceEffects[[#This Row],[Use Abundancies]]="Yes",1,0)</f>
        <v>0</v>
      </c>
      <c r="AA332" s="50">
        <f>ResourceEffects[[#This Row],[∆]]</f>
        <v>1</v>
      </c>
    </row>
    <row r="333" spans="1:27" ht="14.4" customHeight="1" x14ac:dyDescent="0.3">
      <c r="A333" s="43">
        <v>2</v>
      </c>
      <c r="B333" s="51" t="s">
        <v>134</v>
      </c>
      <c r="C333" s="22" t="s">
        <v>481</v>
      </c>
      <c r="D333" s="17" t="s">
        <v>394</v>
      </c>
      <c r="E333" s="17">
        <v>1</v>
      </c>
      <c r="F333" s="37" t="s">
        <v>383</v>
      </c>
      <c r="G333" s="18" t="s">
        <v>476</v>
      </c>
      <c r="H333" s="39" t="s">
        <v>429</v>
      </c>
      <c r="I333" s="39">
        <v>0</v>
      </c>
      <c r="J333" s="39" t="s">
        <v>386</v>
      </c>
      <c r="K333" s="39" t="s">
        <v>429</v>
      </c>
      <c r="L333" s="39">
        <v>0</v>
      </c>
      <c r="M333" s="39">
        <v>0</v>
      </c>
      <c r="N333" s="39">
        <v>0</v>
      </c>
      <c r="O333" s="39">
        <v>2</v>
      </c>
      <c r="P333" s="20">
        <f ca="1">INT(RAND()*999999999)</f>
        <v>719368450</v>
      </c>
      <c r="Q333" s="20">
        <f>_xlfn.XLOOKUP(ResourceEffects[[#This Row],[Protocol Name]],ProtocolNamesCol,ProtocolIds,"")</f>
        <v>21130</v>
      </c>
      <c r="R333" s="20">
        <f>ResourceEffects[[#This Row],[Time Factor]]</f>
        <v>2</v>
      </c>
      <c r="S333" s="20">
        <f>ResourceEffects[[#This Row],[Drone ID]]</f>
        <v>0</v>
      </c>
      <c r="T333" s="20">
        <f>_xlfn.XLOOKUP(ResourceEffects[[#This Row],[Resource Name]],ResourceNames,ResourceIds,"")</f>
        <v>5201</v>
      </c>
      <c r="U333" s="20">
        <f>_xlfn.XLOOKUP(ResourceEffects[[#This Row],[Event Type]],EventTypeNames,EventTypeIds,"")</f>
        <v>1</v>
      </c>
      <c r="V333" s="20">
        <f>IF(ResourceEffects[[#This Row],[Is Local]]="Yes",1,0)</f>
        <v>1</v>
      </c>
      <c r="W333" s="20">
        <f>IF(ResourceEffects[[#This Row],[Is Installed]]="Yes",1,0)</f>
        <v>0</v>
      </c>
      <c r="X333" s="20">
        <f>IF(ResourceEffects[[#This Row],[Status]]="Locked",1,0)</f>
        <v>1</v>
      </c>
      <c r="Y333" s="20">
        <f>IF(ResourceEffects[[#This Row],[event_type]]=1,0,1)</f>
        <v>0</v>
      </c>
      <c r="Z333" s="20">
        <f>IF(ResourceEffects[[#This Row],[Use Abundancies]]="Yes",1,0)</f>
        <v>0</v>
      </c>
      <c r="AA333" s="20">
        <f>ResourceEffects[[#This Row],[∆]]</f>
        <v>1</v>
      </c>
    </row>
    <row r="334" spans="1:27" ht="14.4" customHeight="1" x14ac:dyDescent="0.3">
      <c r="A334" s="43">
        <v>9</v>
      </c>
      <c r="B334" s="51" t="s">
        <v>134</v>
      </c>
      <c r="C334" s="22" t="s">
        <v>482</v>
      </c>
      <c r="D334" s="17" t="s">
        <v>395</v>
      </c>
      <c r="E334" s="17">
        <v>1</v>
      </c>
      <c r="F334" s="37" t="s">
        <v>383</v>
      </c>
      <c r="G334" s="18" t="s">
        <v>476</v>
      </c>
      <c r="H334" s="39" t="str">
        <f>"No"</f>
        <v>No</v>
      </c>
      <c r="I334" s="39">
        <f>0</f>
        <v>0</v>
      </c>
      <c r="J334" s="39" t="str">
        <f>"Yes"</f>
        <v>Yes</v>
      </c>
      <c r="K334" s="39" t="str">
        <f>"No"</f>
        <v>No</v>
      </c>
      <c r="L334" s="39">
        <f>INT(ResourceEffects[[#This Row],[Time Factor]]*TimeInterval/60/60/24)</f>
        <v>0</v>
      </c>
      <c r="M334" s="39">
        <f>INT(ResourceEffects[[#This Row],[Time Factor]]*TimeInterval/60/60)-ResourceEffects[[#This Row],[Days]]*24</f>
        <v>0</v>
      </c>
      <c r="N334" s="39">
        <f>INT(ResourceEffects[[#This Row],[Time Factor]]*TimeInterval/60)-ResourceEffects[[#This Row],[Hours]]*60-ResourceEffects[[#This Row],[Days]]*60*24</f>
        <v>0</v>
      </c>
      <c r="O334" s="39">
        <f>ResourceEffects[[#This Row],[Time Factor]]*TimeInterval-ResourceEffects[[#This Row],[Min]]*60-ResourceEffects[[#This Row],[Hours]]*60*60-ResourceEffects[[#This Row],[Days]]*60*60*24</f>
        <v>9</v>
      </c>
      <c r="P334" s="20">
        <f ca="1">INT(RAND()*999999999)</f>
        <v>868225722</v>
      </c>
      <c r="Q334" s="20">
        <f>_xlfn.XLOOKUP(ResourceEffects[[#This Row],[Protocol Name]],ProtocolNamesCol,ProtocolIds,"")</f>
        <v>21130</v>
      </c>
      <c r="R334" s="20">
        <f>ResourceEffects[[#This Row],[Time Factor]]</f>
        <v>9</v>
      </c>
      <c r="S334" s="20">
        <f>ResourceEffects[[#This Row],[Drone ID]]</f>
        <v>0</v>
      </c>
      <c r="T334" s="20">
        <f>_xlfn.XLOOKUP(ResourceEffects[[#This Row],[Resource Name]],ResourceNames,ResourceIds,"")</f>
        <v>5201</v>
      </c>
      <c r="U334" s="20">
        <f>_xlfn.XLOOKUP(ResourceEffects[[#This Row],[Event Type]],EventTypeNames,EventTypeIds,"")</f>
        <v>2</v>
      </c>
      <c r="V334" s="20">
        <f>IF(ResourceEffects[[#This Row],[Is Local]]="Yes",1,0)</f>
        <v>1</v>
      </c>
      <c r="W334" s="20">
        <f>IF(ResourceEffects[[#This Row],[Is Installed]]="Yes",1,0)</f>
        <v>0</v>
      </c>
      <c r="X334" s="20">
        <f>IF(ResourceEffects[[#This Row],[Status]]="Locked",1,0)</f>
        <v>1</v>
      </c>
      <c r="Y334" s="20">
        <f>IF(ResourceEffects[[#This Row],[event_type]]=1,0,1)</f>
        <v>1</v>
      </c>
      <c r="Z334" s="20">
        <f>IF(ResourceEffects[[#This Row],[Use Abundancies]]="Yes",1,0)</f>
        <v>0</v>
      </c>
      <c r="AA334" s="20">
        <f>ResourceEffects[[#This Row],[∆]]</f>
        <v>1</v>
      </c>
    </row>
    <row r="335" spans="1:27" ht="14.4" customHeight="1" x14ac:dyDescent="0.3">
      <c r="A335" s="44">
        <v>9</v>
      </c>
      <c r="B335" s="51" t="s">
        <v>134</v>
      </c>
      <c r="C335" s="45" t="s">
        <v>482</v>
      </c>
      <c r="D335" s="46" t="s">
        <v>394</v>
      </c>
      <c r="E335" s="46">
        <v>1</v>
      </c>
      <c r="F335" s="47" t="s">
        <v>387</v>
      </c>
      <c r="G335" s="48" t="s">
        <v>476</v>
      </c>
      <c r="H335" s="49" t="str">
        <f>"No"</f>
        <v>No</v>
      </c>
      <c r="I335" s="49">
        <f>0</f>
        <v>0</v>
      </c>
      <c r="J335" s="49" t="str">
        <f>"Yes"</f>
        <v>Yes</v>
      </c>
      <c r="K335" s="49" t="str">
        <f>"No"</f>
        <v>No</v>
      </c>
      <c r="L335" s="49">
        <f>INT(ResourceEffects[[#This Row],[Time Factor]]*TimeInterval/60/60/24)</f>
        <v>0</v>
      </c>
      <c r="M335" s="49">
        <f>INT(ResourceEffects[[#This Row],[Time Factor]]*TimeInterval/60/60)-ResourceEffects[[#This Row],[Days]]*24</f>
        <v>0</v>
      </c>
      <c r="N335" s="49">
        <f>INT(ResourceEffects[[#This Row],[Time Factor]]*TimeInterval/60)-ResourceEffects[[#This Row],[Hours]]*60-ResourceEffects[[#This Row],[Days]]*60*24</f>
        <v>0</v>
      </c>
      <c r="O335" s="49">
        <f>ResourceEffects[[#This Row],[Time Factor]]*TimeInterval-ResourceEffects[[#This Row],[Min]]*60-ResourceEffects[[#This Row],[Hours]]*60*60-ResourceEffects[[#This Row],[Days]]*60*60*24</f>
        <v>9</v>
      </c>
      <c r="P335" s="50">
        <f ca="1">INT(RAND()*999999999)</f>
        <v>125912872</v>
      </c>
      <c r="Q335" s="50">
        <f>_xlfn.XLOOKUP(ResourceEffects[[#This Row],[Protocol Name]],ProtocolNamesCol,ProtocolIds,"")</f>
        <v>21130</v>
      </c>
      <c r="R335" s="50">
        <f>ResourceEffects[[#This Row],[Time Factor]]</f>
        <v>9</v>
      </c>
      <c r="S335" s="50">
        <f>ResourceEffects[[#This Row],[Drone ID]]</f>
        <v>0</v>
      </c>
      <c r="T335" s="50">
        <f>_xlfn.XLOOKUP(ResourceEffects[[#This Row],[Resource Name]],ResourceNames,ResourceIds,"")</f>
        <v>5201</v>
      </c>
      <c r="U335" s="50">
        <f>_xlfn.XLOOKUP(ResourceEffects[[#This Row],[Event Type]],EventTypeNames,EventTypeIds,"")</f>
        <v>1</v>
      </c>
      <c r="V335" s="50">
        <f>IF(ResourceEffects[[#This Row],[Is Local]]="Yes",1,0)</f>
        <v>1</v>
      </c>
      <c r="W335" s="50">
        <f>IF(ResourceEffects[[#This Row],[Is Installed]]="Yes",1,0)</f>
        <v>0</v>
      </c>
      <c r="X335" s="50">
        <f>IF(ResourceEffects[[#This Row],[Status]]="Locked",1,0)</f>
        <v>0</v>
      </c>
      <c r="Y335" s="50">
        <f>IF(ResourceEffects[[#This Row],[event_type]]=1,0,1)</f>
        <v>0</v>
      </c>
      <c r="Z335" s="50">
        <f>IF(ResourceEffects[[#This Row],[Use Abundancies]]="Yes",1,0)</f>
        <v>0</v>
      </c>
      <c r="AA335" s="50">
        <f>ResourceEffects[[#This Row],[∆]]</f>
        <v>1</v>
      </c>
    </row>
    <row r="336" spans="1:27" x14ac:dyDescent="0.3">
      <c r="A336" s="23">
        <v>10</v>
      </c>
      <c r="B336" s="48" t="s">
        <v>134</v>
      </c>
      <c r="C336" s="22" t="s">
        <v>480</v>
      </c>
      <c r="D336" s="17" t="s">
        <v>394</v>
      </c>
      <c r="E336" s="17">
        <v>3</v>
      </c>
      <c r="F336" s="37" t="s">
        <v>387</v>
      </c>
      <c r="G336" s="18" t="s">
        <v>188</v>
      </c>
      <c r="H336" s="17" t="str">
        <f>"No"</f>
        <v>No</v>
      </c>
      <c r="I336" s="17">
        <f>0</f>
        <v>0</v>
      </c>
      <c r="J336" s="17" t="str">
        <f>"Yes"</f>
        <v>Yes</v>
      </c>
      <c r="K336" s="17" t="str">
        <f>"No"</f>
        <v>No</v>
      </c>
      <c r="L336" s="17">
        <f>INT(ResourceEffects[[#This Row],[Time Factor]]*TimeInterval/60/60/24)</f>
        <v>0</v>
      </c>
      <c r="M336" s="17">
        <f>INT(ResourceEffects[[#This Row],[Time Factor]]*TimeInterval/60/60)-ResourceEffects[[#This Row],[Days]]*24</f>
        <v>0</v>
      </c>
      <c r="N336" s="17">
        <f>INT(ResourceEffects[[#This Row],[Time Factor]]*TimeInterval/60)-ResourceEffects[[#This Row],[Hours]]*60-ResourceEffects[[#This Row],[Days]]*60*24</f>
        <v>0</v>
      </c>
      <c r="O336" s="17">
        <f>ResourceEffects[[#This Row],[Time Factor]]*TimeInterval-ResourceEffects[[#This Row],[Min]]*60-ResourceEffects[[#This Row],[Hours]]*60*60-ResourceEffects[[#This Row],[Days]]*60*60*24</f>
        <v>10</v>
      </c>
      <c r="P336" s="19">
        <f ca="1">INT(RAND()*999999999)</f>
        <v>630756589</v>
      </c>
      <c r="Q336" s="19">
        <f>_xlfn.XLOOKUP(ResourceEffects[[#This Row],[Protocol Name]],ProtocolNamesCol,ProtocolIds,"")</f>
        <v>21130</v>
      </c>
      <c r="R336" s="19">
        <f>ResourceEffects[[#This Row],[Time Factor]]</f>
        <v>10</v>
      </c>
      <c r="S336" s="19">
        <f>ResourceEffects[[#This Row],[Drone ID]]</f>
        <v>0</v>
      </c>
      <c r="T336" s="19">
        <f>_xlfn.XLOOKUP(ResourceEffects[[#This Row],[Resource Name]],ResourceNames,ResourceIds,"")</f>
        <v>2011</v>
      </c>
      <c r="U336" s="19">
        <f>_xlfn.XLOOKUP(ResourceEffects[[#This Row],[Event Type]],EventTypeNames,EventTypeIds,"")</f>
        <v>1</v>
      </c>
      <c r="V336" s="19">
        <f>IF(ResourceEffects[[#This Row],[Is Local]]="Yes",1,0)</f>
        <v>1</v>
      </c>
      <c r="W336" s="19">
        <f>IF(ResourceEffects[[#This Row],[Is Installed]]="Yes",1,0)</f>
        <v>0</v>
      </c>
      <c r="X336" s="19">
        <f>IF(ResourceEffects[[#This Row],[Status]]="Locked",1,0)</f>
        <v>0</v>
      </c>
      <c r="Y336" s="19">
        <f>IF(ResourceEffects[[#This Row],[event_type]]=1,0,1)</f>
        <v>0</v>
      </c>
      <c r="Z336" s="19">
        <f>IF(ResourceEffects[[#This Row],[Use Abundancies]]="Yes",1,0)</f>
        <v>0</v>
      </c>
      <c r="AA336" s="19">
        <f>ResourceEffects[[#This Row],[∆]]</f>
        <v>3</v>
      </c>
    </row>
    <row r="337" spans="1:27" x14ac:dyDescent="0.3">
      <c r="A337" s="23">
        <v>10</v>
      </c>
      <c r="B337" s="48" t="s">
        <v>134</v>
      </c>
      <c r="C337" s="22" t="s">
        <v>480</v>
      </c>
      <c r="D337" s="17" t="s">
        <v>394</v>
      </c>
      <c r="E337" s="17">
        <v>2</v>
      </c>
      <c r="F337" s="37" t="s">
        <v>387</v>
      </c>
      <c r="G337" s="18" t="s">
        <v>190</v>
      </c>
      <c r="H337" s="17" t="str">
        <f>"No"</f>
        <v>No</v>
      </c>
      <c r="I337" s="17">
        <f>0</f>
        <v>0</v>
      </c>
      <c r="J337" s="17" t="str">
        <f>"Yes"</f>
        <v>Yes</v>
      </c>
      <c r="K337" s="17" t="str">
        <f>"No"</f>
        <v>No</v>
      </c>
      <c r="L337" s="17">
        <f>INT(ResourceEffects[[#This Row],[Time Factor]]*TimeInterval/60/60/24)</f>
        <v>0</v>
      </c>
      <c r="M337" s="17">
        <f>INT(ResourceEffects[[#This Row],[Time Factor]]*TimeInterval/60/60)-ResourceEffects[[#This Row],[Days]]*24</f>
        <v>0</v>
      </c>
      <c r="N337" s="17">
        <f>INT(ResourceEffects[[#This Row],[Time Factor]]*TimeInterval/60)-ResourceEffects[[#This Row],[Hours]]*60-ResourceEffects[[#This Row],[Days]]*60*24</f>
        <v>0</v>
      </c>
      <c r="O337" s="17">
        <f>ResourceEffects[[#This Row],[Time Factor]]*TimeInterval-ResourceEffects[[#This Row],[Min]]*60-ResourceEffects[[#This Row],[Hours]]*60*60-ResourceEffects[[#This Row],[Days]]*60*60*24</f>
        <v>10</v>
      </c>
      <c r="P337" s="19">
        <f ca="1">INT(RAND()*999999999)</f>
        <v>464029986</v>
      </c>
      <c r="Q337" s="19">
        <f>_xlfn.XLOOKUP(ResourceEffects[[#This Row],[Protocol Name]],ProtocolNamesCol,ProtocolIds,"")</f>
        <v>21130</v>
      </c>
      <c r="R337" s="19">
        <f>ResourceEffects[[#This Row],[Time Factor]]</f>
        <v>10</v>
      </c>
      <c r="S337" s="19">
        <f>ResourceEffects[[#This Row],[Drone ID]]</f>
        <v>0</v>
      </c>
      <c r="T337" s="19">
        <f>_xlfn.XLOOKUP(ResourceEffects[[#This Row],[Resource Name]],ResourceNames,ResourceIds,"")</f>
        <v>2012</v>
      </c>
      <c r="U337" s="19">
        <f>_xlfn.XLOOKUP(ResourceEffects[[#This Row],[Event Type]],EventTypeNames,EventTypeIds,"")</f>
        <v>1</v>
      </c>
      <c r="V337" s="19">
        <f>IF(ResourceEffects[[#This Row],[Is Local]]="Yes",1,0)</f>
        <v>1</v>
      </c>
      <c r="W337" s="19">
        <f>IF(ResourceEffects[[#This Row],[Is Installed]]="Yes",1,0)</f>
        <v>0</v>
      </c>
      <c r="X337" s="19">
        <f>IF(ResourceEffects[[#This Row],[Status]]="Locked",1,0)</f>
        <v>0</v>
      </c>
      <c r="Y337" s="19">
        <f>IF(ResourceEffects[[#This Row],[event_type]]=1,0,1)</f>
        <v>0</v>
      </c>
      <c r="Z337" s="19">
        <f>IF(ResourceEffects[[#This Row],[Use Abundancies]]="Yes",1,0)</f>
        <v>0</v>
      </c>
      <c r="AA337" s="19">
        <f>ResourceEffects[[#This Row],[∆]]</f>
        <v>2</v>
      </c>
    </row>
    <row r="338" spans="1:27" x14ac:dyDescent="0.3">
      <c r="A338" s="23">
        <v>10</v>
      </c>
      <c r="B338" s="48" t="s">
        <v>134</v>
      </c>
      <c r="C338" s="22" t="s">
        <v>480</v>
      </c>
      <c r="D338" s="17" t="s">
        <v>394</v>
      </c>
      <c r="E338" s="17">
        <v>1</v>
      </c>
      <c r="F338" s="37" t="s">
        <v>387</v>
      </c>
      <c r="G338" s="18" t="s">
        <v>202</v>
      </c>
      <c r="H338" s="17" t="str">
        <f>"No"</f>
        <v>No</v>
      </c>
      <c r="I338" s="17">
        <f>0</f>
        <v>0</v>
      </c>
      <c r="J338" s="17" t="str">
        <f>"Yes"</f>
        <v>Yes</v>
      </c>
      <c r="K338" s="17" t="str">
        <f>"No"</f>
        <v>No</v>
      </c>
      <c r="L338" s="17">
        <f>INT(ResourceEffects[[#This Row],[Time Factor]]*TimeInterval/60/60/24)</f>
        <v>0</v>
      </c>
      <c r="M338" s="17">
        <f>INT(ResourceEffects[[#This Row],[Time Factor]]*TimeInterval/60/60)-ResourceEffects[[#This Row],[Days]]*24</f>
        <v>0</v>
      </c>
      <c r="N338" s="17">
        <f>INT(ResourceEffects[[#This Row],[Time Factor]]*TimeInterval/60)-ResourceEffects[[#This Row],[Hours]]*60-ResourceEffects[[#This Row],[Days]]*60*24</f>
        <v>0</v>
      </c>
      <c r="O338" s="17">
        <f>ResourceEffects[[#This Row],[Time Factor]]*TimeInterval-ResourceEffects[[#This Row],[Min]]*60-ResourceEffects[[#This Row],[Hours]]*60*60-ResourceEffects[[#This Row],[Days]]*60*60*24</f>
        <v>10</v>
      </c>
      <c r="P338" s="19">
        <f ca="1">INT(RAND()*999999999)</f>
        <v>976023502</v>
      </c>
      <c r="Q338" s="19">
        <f>_xlfn.XLOOKUP(ResourceEffects[[#This Row],[Protocol Name]],ProtocolNamesCol,ProtocolIds,"")</f>
        <v>21130</v>
      </c>
      <c r="R338" s="19">
        <f>ResourceEffects[[#This Row],[Time Factor]]</f>
        <v>10</v>
      </c>
      <c r="S338" s="19">
        <f>ResourceEffects[[#This Row],[Drone ID]]</f>
        <v>0</v>
      </c>
      <c r="T338" s="19">
        <f>_xlfn.XLOOKUP(ResourceEffects[[#This Row],[Resource Name]],ResourceNames,ResourceIds,"")</f>
        <v>2032</v>
      </c>
      <c r="U338" s="19">
        <f>_xlfn.XLOOKUP(ResourceEffects[[#This Row],[Event Type]],EventTypeNames,EventTypeIds,"")</f>
        <v>1</v>
      </c>
      <c r="V338" s="19">
        <f>IF(ResourceEffects[[#This Row],[Is Local]]="Yes",1,0)</f>
        <v>1</v>
      </c>
      <c r="W338" s="19">
        <f>IF(ResourceEffects[[#This Row],[Is Installed]]="Yes",1,0)</f>
        <v>0</v>
      </c>
      <c r="X338" s="19">
        <f>IF(ResourceEffects[[#This Row],[Status]]="Locked",1,0)</f>
        <v>0</v>
      </c>
      <c r="Y338" s="19">
        <f>IF(ResourceEffects[[#This Row],[event_type]]=1,0,1)</f>
        <v>0</v>
      </c>
      <c r="Z338" s="19">
        <f>IF(ResourceEffects[[#This Row],[Use Abundancies]]="Yes",1,0)</f>
        <v>0</v>
      </c>
      <c r="AA338" s="19">
        <f>ResourceEffects[[#This Row],[∆]]</f>
        <v>1</v>
      </c>
    </row>
    <row r="339" spans="1:27" x14ac:dyDescent="0.3">
      <c r="A339" s="43">
        <v>0</v>
      </c>
      <c r="B339" s="51" t="s">
        <v>135</v>
      </c>
      <c r="C339" s="22" t="s">
        <v>479</v>
      </c>
      <c r="D339" s="17" t="s">
        <v>395</v>
      </c>
      <c r="E339" s="17">
        <v>1</v>
      </c>
      <c r="F339" s="37" t="s">
        <v>387</v>
      </c>
      <c r="G339" s="18" t="s">
        <v>476</v>
      </c>
      <c r="H339" s="39" t="str">
        <f>"No"</f>
        <v>No</v>
      </c>
      <c r="I339" s="39">
        <f>0</f>
        <v>0</v>
      </c>
      <c r="J339" s="39" t="str">
        <f>"Yes"</f>
        <v>Yes</v>
      </c>
      <c r="K339" s="39" t="str">
        <f>"No"</f>
        <v>No</v>
      </c>
      <c r="L339" s="39">
        <f>INT(ResourceEffects[[#This Row],[Time Factor]]*TimeInterval/60/60/24)</f>
        <v>0</v>
      </c>
      <c r="M339" s="39">
        <f>INT(ResourceEffects[[#This Row],[Time Factor]]*TimeInterval/60/60)-ResourceEffects[[#This Row],[Days]]*24</f>
        <v>0</v>
      </c>
      <c r="N339" s="39">
        <f>INT(ResourceEffects[[#This Row],[Time Factor]]*TimeInterval/60)-ResourceEffects[[#This Row],[Hours]]*60-ResourceEffects[[#This Row],[Days]]*60*24</f>
        <v>0</v>
      </c>
      <c r="O339" s="39">
        <f>ResourceEffects[[#This Row],[Time Factor]]*TimeInterval-ResourceEffects[[#This Row],[Min]]*60-ResourceEffects[[#This Row],[Hours]]*60*60-ResourceEffects[[#This Row],[Days]]*60*60*24</f>
        <v>0</v>
      </c>
      <c r="P339" s="20">
        <f ca="1">INT(RAND()*999999999)</f>
        <v>504042749</v>
      </c>
      <c r="Q339" s="20">
        <f>_xlfn.XLOOKUP(ResourceEffects[[#This Row],[Protocol Name]],ProtocolNamesCol,ProtocolIds,"")</f>
        <v>21200</v>
      </c>
      <c r="R339" s="20">
        <f>ResourceEffects[[#This Row],[Time Factor]]</f>
        <v>0</v>
      </c>
      <c r="S339" s="20">
        <f>ResourceEffects[[#This Row],[Drone ID]]</f>
        <v>0</v>
      </c>
      <c r="T339" s="20">
        <f>_xlfn.XLOOKUP(ResourceEffects[[#This Row],[Resource Name]],ResourceNames,ResourceIds,"")</f>
        <v>5201</v>
      </c>
      <c r="U339" s="20">
        <f>_xlfn.XLOOKUP(ResourceEffects[[#This Row],[Event Type]],EventTypeNames,EventTypeIds,"")</f>
        <v>2</v>
      </c>
      <c r="V339" s="20">
        <f>IF(ResourceEffects[[#This Row],[Is Local]]="Yes",1,0)</f>
        <v>1</v>
      </c>
      <c r="W339" s="20">
        <f>IF(ResourceEffects[[#This Row],[Is Installed]]="Yes",1,0)</f>
        <v>0</v>
      </c>
      <c r="X339" s="20">
        <f>IF(ResourceEffects[[#This Row],[Status]]="Locked",1,0)</f>
        <v>0</v>
      </c>
      <c r="Y339" s="20">
        <f>IF(ResourceEffects[[#This Row],[event_type]]=1,0,1)</f>
        <v>1</v>
      </c>
      <c r="Z339" s="20">
        <f>IF(ResourceEffects[[#This Row],[Use Abundancies]]="Yes",1,0)</f>
        <v>0</v>
      </c>
      <c r="AA339" s="20">
        <f>ResourceEffects[[#This Row],[∆]]</f>
        <v>1</v>
      </c>
    </row>
    <row r="340" spans="1:27" x14ac:dyDescent="0.3">
      <c r="A340" s="43">
        <v>0</v>
      </c>
      <c r="B340" s="51" t="s">
        <v>135</v>
      </c>
      <c r="C340" s="22" t="s">
        <v>479</v>
      </c>
      <c r="D340" s="17" t="s">
        <v>394</v>
      </c>
      <c r="E340" s="17">
        <v>1</v>
      </c>
      <c r="F340" s="37" t="s">
        <v>387</v>
      </c>
      <c r="G340" s="18" t="s">
        <v>476</v>
      </c>
      <c r="H340" s="39" t="str">
        <f>"No"</f>
        <v>No</v>
      </c>
      <c r="I340" s="39">
        <f>0</f>
        <v>0</v>
      </c>
      <c r="J340" s="39" t="str">
        <f>"Yes"</f>
        <v>Yes</v>
      </c>
      <c r="K340" s="39" t="str">
        <f>"No"</f>
        <v>No</v>
      </c>
      <c r="L340" s="39">
        <f>INT(ResourceEffects[[#This Row],[Time Factor]]*TimeInterval/60/60/24)</f>
        <v>0</v>
      </c>
      <c r="M340" s="39">
        <f>INT(ResourceEffects[[#This Row],[Time Factor]]*TimeInterval/60/60)-ResourceEffects[[#This Row],[Days]]*24</f>
        <v>0</v>
      </c>
      <c r="N340" s="39">
        <f>INT(ResourceEffects[[#This Row],[Time Factor]]*TimeInterval/60)-ResourceEffects[[#This Row],[Hours]]*60-ResourceEffects[[#This Row],[Days]]*60*24</f>
        <v>0</v>
      </c>
      <c r="O340" s="39">
        <f>ResourceEffects[[#This Row],[Time Factor]]*TimeInterval-ResourceEffects[[#This Row],[Min]]*60-ResourceEffects[[#This Row],[Hours]]*60*60-ResourceEffects[[#This Row],[Days]]*60*60*24</f>
        <v>0</v>
      </c>
      <c r="P340" s="20">
        <f ca="1">INT(RAND()*999999999)</f>
        <v>860074937</v>
      </c>
      <c r="Q340" s="20">
        <f>_xlfn.XLOOKUP(ResourceEffects[[#This Row],[Protocol Name]],ProtocolNamesCol,ProtocolIds,"")</f>
        <v>21200</v>
      </c>
      <c r="R340" s="20">
        <f>ResourceEffects[[#This Row],[Time Factor]]</f>
        <v>0</v>
      </c>
      <c r="S340" s="20">
        <f>ResourceEffects[[#This Row],[Drone ID]]</f>
        <v>0</v>
      </c>
      <c r="T340" s="20">
        <f>_xlfn.XLOOKUP(ResourceEffects[[#This Row],[Resource Name]],ResourceNames,ResourceIds,"")</f>
        <v>5201</v>
      </c>
      <c r="U340" s="20">
        <f>_xlfn.XLOOKUP(ResourceEffects[[#This Row],[Event Type]],EventTypeNames,EventTypeIds,"")</f>
        <v>1</v>
      </c>
      <c r="V340" s="20">
        <f>IF(ResourceEffects[[#This Row],[Is Local]]="Yes",1,0)</f>
        <v>1</v>
      </c>
      <c r="W340" s="20">
        <f>IF(ResourceEffects[[#This Row],[Is Installed]]="Yes",1,0)</f>
        <v>0</v>
      </c>
      <c r="X340" s="20">
        <f>IF(ResourceEffects[[#This Row],[Status]]="Locked",1,0)</f>
        <v>0</v>
      </c>
      <c r="Y340" s="20">
        <f>IF(ResourceEffects[[#This Row],[event_type]]=1,0,1)</f>
        <v>0</v>
      </c>
      <c r="Z340" s="20">
        <f>IF(ResourceEffects[[#This Row],[Use Abundancies]]="Yes",1,0)</f>
        <v>0</v>
      </c>
      <c r="AA340" s="20">
        <f>ResourceEffects[[#This Row],[∆]]</f>
        <v>1</v>
      </c>
    </row>
    <row r="341" spans="1:27" x14ac:dyDescent="0.3">
      <c r="A341" s="23">
        <v>1</v>
      </c>
      <c r="B341" s="18" t="s">
        <v>135</v>
      </c>
      <c r="C341" s="22" t="s">
        <v>478</v>
      </c>
      <c r="D341" s="17" t="s">
        <v>395</v>
      </c>
      <c r="E341" s="17">
        <v>20</v>
      </c>
      <c r="F341" s="37" t="s">
        <v>387</v>
      </c>
      <c r="G341" s="18" t="s">
        <v>173</v>
      </c>
      <c r="H341" s="17" t="str">
        <f>"No"</f>
        <v>No</v>
      </c>
      <c r="I341" s="17">
        <f>0</f>
        <v>0</v>
      </c>
      <c r="J341" s="17" t="str">
        <f>"Yes"</f>
        <v>Yes</v>
      </c>
      <c r="K341" s="17" t="str">
        <f>"No"</f>
        <v>No</v>
      </c>
      <c r="L341" s="17">
        <f>INT(ResourceEffects[[#This Row],[Time Factor]]*TimeInterval/60/60/24)</f>
        <v>0</v>
      </c>
      <c r="M341" s="17">
        <f>INT(ResourceEffects[[#This Row],[Time Factor]]*TimeInterval/60/60)-ResourceEffects[[#This Row],[Days]]*24</f>
        <v>0</v>
      </c>
      <c r="N341" s="17">
        <f>INT(ResourceEffects[[#This Row],[Time Factor]]*TimeInterval/60)-ResourceEffects[[#This Row],[Hours]]*60-ResourceEffects[[#This Row],[Days]]*60*24</f>
        <v>0</v>
      </c>
      <c r="O341" s="17">
        <f>ResourceEffects[[#This Row],[Time Factor]]*TimeInterval-ResourceEffects[[#This Row],[Min]]*60-ResourceEffects[[#This Row],[Hours]]*60*60-ResourceEffects[[#This Row],[Days]]*60*60*24</f>
        <v>1</v>
      </c>
      <c r="P341" s="19">
        <f ca="1">INT(RAND()*999999999)</f>
        <v>371414022</v>
      </c>
      <c r="Q341" s="19">
        <f>_xlfn.XLOOKUP(ResourceEffects[[#This Row],[Protocol Name]],ProtocolNamesCol,ProtocolIds,"")</f>
        <v>21200</v>
      </c>
      <c r="R341" s="19">
        <f>ResourceEffects[[#This Row],[Time Factor]]</f>
        <v>1</v>
      </c>
      <c r="S341" s="19">
        <f>ResourceEffects[[#This Row],[Drone ID]]</f>
        <v>0</v>
      </c>
      <c r="T341" s="19">
        <f>_xlfn.XLOOKUP(ResourceEffects[[#This Row],[Resource Name]],ResourceNames,ResourceIds,"")</f>
        <v>1200</v>
      </c>
      <c r="U341" s="19">
        <f>_xlfn.XLOOKUP(ResourceEffects[[#This Row],[Event Type]],EventTypeNames,EventTypeIds,"")</f>
        <v>2</v>
      </c>
      <c r="V341" s="19">
        <f>IF(ResourceEffects[[#This Row],[Is Local]]="Yes",1,0)</f>
        <v>1</v>
      </c>
      <c r="W341" s="19">
        <f>IF(ResourceEffects[[#This Row],[Is Installed]]="Yes",1,0)</f>
        <v>0</v>
      </c>
      <c r="X341" s="19">
        <f>IF(ResourceEffects[[#This Row],[Status]]="Locked",1,0)</f>
        <v>0</v>
      </c>
      <c r="Y341" s="19">
        <f>IF(ResourceEffects[[#This Row],[event_type]]=1,0,1)</f>
        <v>1</v>
      </c>
      <c r="Z341" s="19">
        <f>IF(ResourceEffects[[#This Row],[Use Abundancies]]="Yes",1,0)</f>
        <v>0</v>
      </c>
      <c r="AA341" s="19">
        <f>ResourceEffects[[#This Row],[∆]]</f>
        <v>20</v>
      </c>
    </row>
    <row r="342" spans="1:27" x14ac:dyDescent="0.3">
      <c r="A342" s="44">
        <v>2</v>
      </c>
      <c r="B342" s="51" t="s">
        <v>135</v>
      </c>
      <c r="C342" s="45" t="s">
        <v>481</v>
      </c>
      <c r="D342" s="46" t="s">
        <v>395</v>
      </c>
      <c r="E342" s="46">
        <v>1</v>
      </c>
      <c r="F342" s="47" t="s">
        <v>387</v>
      </c>
      <c r="G342" s="48" t="s">
        <v>476</v>
      </c>
      <c r="H342" s="49" t="s">
        <v>429</v>
      </c>
      <c r="I342" s="49">
        <v>0</v>
      </c>
      <c r="J342" s="49" t="s">
        <v>386</v>
      </c>
      <c r="K342" s="49" t="s">
        <v>429</v>
      </c>
      <c r="L342" s="49">
        <v>0</v>
      </c>
      <c r="M342" s="49">
        <v>0</v>
      </c>
      <c r="N342" s="49">
        <v>0</v>
      </c>
      <c r="O342" s="49">
        <v>2</v>
      </c>
      <c r="P342" s="50">
        <f ca="1">INT(RAND()*999999999)</f>
        <v>148307602</v>
      </c>
      <c r="Q342" s="50">
        <f>_xlfn.XLOOKUP(ResourceEffects[[#This Row],[Protocol Name]],ProtocolNamesCol,ProtocolIds,"")</f>
        <v>21200</v>
      </c>
      <c r="R342" s="50">
        <f>ResourceEffects[[#This Row],[Time Factor]]</f>
        <v>2</v>
      </c>
      <c r="S342" s="50">
        <f>ResourceEffects[[#This Row],[Drone ID]]</f>
        <v>0</v>
      </c>
      <c r="T342" s="50">
        <f>_xlfn.XLOOKUP(ResourceEffects[[#This Row],[Resource Name]],ResourceNames,ResourceIds,"")</f>
        <v>5201</v>
      </c>
      <c r="U342" s="50">
        <f>_xlfn.XLOOKUP(ResourceEffects[[#This Row],[Event Type]],EventTypeNames,EventTypeIds,"")</f>
        <v>2</v>
      </c>
      <c r="V342" s="50">
        <f>IF(ResourceEffects[[#This Row],[Is Local]]="Yes",1,0)</f>
        <v>1</v>
      </c>
      <c r="W342" s="50">
        <f>IF(ResourceEffects[[#This Row],[Is Installed]]="Yes",1,0)</f>
        <v>0</v>
      </c>
      <c r="X342" s="50">
        <f>IF(ResourceEffects[[#This Row],[Status]]="Locked",1,0)</f>
        <v>0</v>
      </c>
      <c r="Y342" s="50">
        <f>IF(ResourceEffects[[#This Row],[event_type]]=1,0,1)</f>
        <v>1</v>
      </c>
      <c r="Z342" s="50">
        <f>IF(ResourceEffects[[#This Row],[Use Abundancies]]="Yes",1,0)</f>
        <v>0</v>
      </c>
      <c r="AA342" s="50">
        <f>ResourceEffects[[#This Row],[∆]]</f>
        <v>1</v>
      </c>
    </row>
    <row r="343" spans="1:27" x14ac:dyDescent="0.3">
      <c r="A343" s="43">
        <v>2</v>
      </c>
      <c r="B343" s="51" t="s">
        <v>135</v>
      </c>
      <c r="C343" s="22" t="s">
        <v>481</v>
      </c>
      <c r="D343" s="17" t="s">
        <v>394</v>
      </c>
      <c r="E343" s="17">
        <v>1</v>
      </c>
      <c r="F343" s="37" t="s">
        <v>383</v>
      </c>
      <c r="G343" s="18" t="s">
        <v>476</v>
      </c>
      <c r="H343" s="39" t="s">
        <v>429</v>
      </c>
      <c r="I343" s="39">
        <v>0</v>
      </c>
      <c r="J343" s="39" t="s">
        <v>386</v>
      </c>
      <c r="K343" s="39" t="s">
        <v>429</v>
      </c>
      <c r="L343" s="39">
        <v>0</v>
      </c>
      <c r="M343" s="39">
        <v>0</v>
      </c>
      <c r="N343" s="39">
        <v>0</v>
      </c>
      <c r="O343" s="39">
        <v>2</v>
      </c>
      <c r="P343" s="20">
        <f ca="1">INT(RAND()*999999999)</f>
        <v>33461612</v>
      </c>
      <c r="Q343" s="20">
        <f>_xlfn.XLOOKUP(ResourceEffects[[#This Row],[Protocol Name]],ProtocolNamesCol,ProtocolIds,"")</f>
        <v>21200</v>
      </c>
      <c r="R343" s="20">
        <f>ResourceEffects[[#This Row],[Time Factor]]</f>
        <v>2</v>
      </c>
      <c r="S343" s="20">
        <f>ResourceEffects[[#This Row],[Drone ID]]</f>
        <v>0</v>
      </c>
      <c r="T343" s="20">
        <f>_xlfn.XLOOKUP(ResourceEffects[[#This Row],[Resource Name]],ResourceNames,ResourceIds,"")</f>
        <v>5201</v>
      </c>
      <c r="U343" s="20">
        <f>_xlfn.XLOOKUP(ResourceEffects[[#This Row],[Event Type]],EventTypeNames,EventTypeIds,"")</f>
        <v>1</v>
      </c>
      <c r="V343" s="20">
        <f>IF(ResourceEffects[[#This Row],[Is Local]]="Yes",1,0)</f>
        <v>1</v>
      </c>
      <c r="W343" s="20">
        <f>IF(ResourceEffects[[#This Row],[Is Installed]]="Yes",1,0)</f>
        <v>0</v>
      </c>
      <c r="X343" s="20">
        <f>IF(ResourceEffects[[#This Row],[Status]]="Locked",1,0)</f>
        <v>1</v>
      </c>
      <c r="Y343" s="20">
        <f>IF(ResourceEffects[[#This Row],[event_type]]=1,0,1)</f>
        <v>0</v>
      </c>
      <c r="Z343" s="20">
        <f>IF(ResourceEffects[[#This Row],[Use Abundancies]]="Yes",1,0)</f>
        <v>0</v>
      </c>
      <c r="AA343" s="20">
        <f>ResourceEffects[[#This Row],[∆]]</f>
        <v>1</v>
      </c>
    </row>
    <row r="344" spans="1:27" x14ac:dyDescent="0.3">
      <c r="A344" s="43">
        <v>9</v>
      </c>
      <c r="B344" s="51" t="s">
        <v>135</v>
      </c>
      <c r="C344" s="22" t="s">
        <v>482</v>
      </c>
      <c r="D344" s="17" t="s">
        <v>395</v>
      </c>
      <c r="E344" s="17">
        <v>1</v>
      </c>
      <c r="F344" s="37" t="s">
        <v>383</v>
      </c>
      <c r="G344" s="18" t="s">
        <v>476</v>
      </c>
      <c r="H344" s="39" t="str">
        <f>"No"</f>
        <v>No</v>
      </c>
      <c r="I344" s="39">
        <f>0</f>
        <v>0</v>
      </c>
      <c r="J344" s="39" t="str">
        <f>"Yes"</f>
        <v>Yes</v>
      </c>
      <c r="K344" s="39" t="str">
        <f>"No"</f>
        <v>No</v>
      </c>
      <c r="L344" s="39">
        <f>INT(ResourceEffects[[#This Row],[Time Factor]]*TimeInterval/60/60/24)</f>
        <v>0</v>
      </c>
      <c r="M344" s="39">
        <f>INT(ResourceEffects[[#This Row],[Time Factor]]*TimeInterval/60/60)-ResourceEffects[[#This Row],[Days]]*24</f>
        <v>0</v>
      </c>
      <c r="N344" s="39">
        <f>INT(ResourceEffects[[#This Row],[Time Factor]]*TimeInterval/60)-ResourceEffects[[#This Row],[Hours]]*60-ResourceEffects[[#This Row],[Days]]*60*24</f>
        <v>0</v>
      </c>
      <c r="O344" s="39">
        <f>ResourceEffects[[#This Row],[Time Factor]]*TimeInterval-ResourceEffects[[#This Row],[Min]]*60-ResourceEffects[[#This Row],[Hours]]*60*60-ResourceEffects[[#This Row],[Days]]*60*60*24</f>
        <v>9</v>
      </c>
      <c r="P344" s="20">
        <f ca="1">INT(RAND()*999999999)</f>
        <v>894960578</v>
      </c>
      <c r="Q344" s="20">
        <f>_xlfn.XLOOKUP(ResourceEffects[[#This Row],[Protocol Name]],ProtocolNamesCol,ProtocolIds,"")</f>
        <v>21200</v>
      </c>
      <c r="R344" s="20">
        <f>ResourceEffects[[#This Row],[Time Factor]]</f>
        <v>9</v>
      </c>
      <c r="S344" s="20">
        <f>ResourceEffects[[#This Row],[Drone ID]]</f>
        <v>0</v>
      </c>
      <c r="T344" s="20">
        <f>_xlfn.XLOOKUP(ResourceEffects[[#This Row],[Resource Name]],ResourceNames,ResourceIds,"")</f>
        <v>5201</v>
      </c>
      <c r="U344" s="20">
        <f>_xlfn.XLOOKUP(ResourceEffects[[#This Row],[Event Type]],EventTypeNames,EventTypeIds,"")</f>
        <v>2</v>
      </c>
      <c r="V344" s="20">
        <f>IF(ResourceEffects[[#This Row],[Is Local]]="Yes",1,0)</f>
        <v>1</v>
      </c>
      <c r="W344" s="20">
        <f>IF(ResourceEffects[[#This Row],[Is Installed]]="Yes",1,0)</f>
        <v>0</v>
      </c>
      <c r="X344" s="20">
        <f>IF(ResourceEffects[[#This Row],[Status]]="Locked",1,0)</f>
        <v>1</v>
      </c>
      <c r="Y344" s="20">
        <f>IF(ResourceEffects[[#This Row],[event_type]]=1,0,1)</f>
        <v>1</v>
      </c>
      <c r="Z344" s="20">
        <f>IF(ResourceEffects[[#This Row],[Use Abundancies]]="Yes",1,0)</f>
        <v>0</v>
      </c>
      <c r="AA344" s="20">
        <f>ResourceEffects[[#This Row],[∆]]</f>
        <v>1</v>
      </c>
    </row>
    <row r="345" spans="1:27" x14ac:dyDescent="0.3">
      <c r="A345" s="44">
        <v>9</v>
      </c>
      <c r="B345" s="51" t="s">
        <v>135</v>
      </c>
      <c r="C345" s="45" t="s">
        <v>482</v>
      </c>
      <c r="D345" s="46" t="s">
        <v>394</v>
      </c>
      <c r="E345" s="46">
        <v>1</v>
      </c>
      <c r="F345" s="47" t="s">
        <v>387</v>
      </c>
      <c r="G345" s="48" t="s">
        <v>476</v>
      </c>
      <c r="H345" s="49" t="str">
        <f>"No"</f>
        <v>No</v>
      </c>
      <c r="I345" s="49">
        <f>0</f>
        <v>0</v>
      </c>
      <c r="J345" s="49" t="str">
        <f>"Yes"</f>
        <v>Yes</v>
      </c>
      <c r="K345" s="49" t="str">
        <f>"No"</f>
        <v>No</v>
      </c>
      <c r="L345" s="49">
        <f>INT(ResourceEffects[[#This Row],[Time Factor]]*TimeInterval/60/60/24)</f>
        <v>0</v>
      </c>
      <c r="M345" s="49">
        <f>INT(ResourceEffects[[#This Row],[Time Factor]]*TimeInterval/60/60)-ResourceEffects[[#This Row],[Days]]*24</f>
        <v>0</v>
      </c>
      <c r="N345" s="49">
        <f>INT(ResourceEffects[[#This Row],[Time Factor]]*TimeInterval/60)-ResourceEffects[[#This Row],[Hours]]*60-ResourceEffects[[#This Row],[Days]]*60*24</f>
        <v>0</v>
      </c>
      <c r="O345" s="49">
        <f>ResourceEffects[[#This Row],[Time Factor]]*TimeInterval-ResourceEffects[[#This Row],[Min]]*60-ResourceEffects[[#This Row],[Hours]]*60*60-ResourceEffects[[#This Row],[Days]]*60*60*24</f>
        <v>9</v>
      </c>
      <c r="P345" s="50">
        <f ca="1">INT(RAND()*999999999)</f>
        <v>975782052</v>
      </c>
      <c r="Q345" s="50">
        <f>_xlfn.XLOOKUP(ResourceEffects[[#This Row],[Protocol Name]],ProtocolNamesCol,ProtocolIds,"")</f>
        <v>21200</v>
      </c>
      <c r="R345" s="50">
        <f>ResourceEffects[[#This Row],[Time Factor]]</f>
        <v>9</v>
      </c>
      <c r="S345" s="50">
        <f>ResourceEffects[[#This Row],[Drone ID]]</f>
        <v>0</v>
      </c>
      <c r="T345" s="50">
        <f>_xlfn.XLOOKUP(ResourceEffects[[#This Row],[Resource Name]],ResourceNames,ResourceIds,"")</f>
        <v>5201</v>
      </c>
      <c r="U345" s="50">
        <f>_xlfn.XLOOKUP(ResourceEffects[[#This Row],[Event Type]],EventTypeNames,EventTypeIds,"")</f>
        <v>1</v>
      </c>
      <c r="V345" s="50">
        <f>IF(ResourceEffects[[#This Row],[Is Local]]="Yes",1,0)</f>
        <v>1</v>
      </c>
      <c r="W345" s="50">
        <f>IF(ResourceEffects[[#This Row],[Is Installed]]="Yes",1,0)</f>
        <v>0</v>
      </c>
      <c r="X345" s="50">
        <f>IF(ResourceEffects[[#This Row],[Status]]="Locked",1,0)</f>
        <v>0</v>
      </c>
      <c r="Y345" s="50">
        <f>IF(ResourceEffects[[#This Row],[event_type]]=1,0,1)</f>
        <v>0</v>
      </c>
      <c r="Z345" s="50">
        <f>IF(ResourceEffects[[#This Row],[Use Abundancies]]="Yes",1,0)</f>
        <v>0</v>
      </c>
      <c r="AA345" s="50">
        <f>ResourceEffects[[#This Row],[∆]]</f>
        <v>1</v>
      </c>
    </row>
    <row r="346" spans="1:27" x14ac:dyDescent="0.3">
      <c r="A346" s="23">
        <v>10</v>
      </c>
      <c r="B346" s="48" t="s">
        <v>135</v>
      </c>
      <c r="C346" s="22" t="s">
        <v>480</v>
      </c>
      <c r="D346" s="17" t="s">
        <v>394</v>
      </c>
      <c r="E346" s="17">
        <v>2</v>
      </c>
      <c r="F346" s="37" t="s">
        <v>387</v>
      </c>
      <c r="G346" s="18" t="s">
        <v>188</v>
      </c>
      <c r="H346" s="17" t="str">
        <f>"No"</f>
        <v>No</v>
      </c>
      <c r="I346" s="17">
        <f>0</f>
        <v>0</v>
      </c>
      <c r="J346" s="17" t="str">
        <f>"Yes"</f>
        <v>Yes</v>
      </c>
      <c r="K346" s="17" t="str">
        <f>"No"</f>
        <v>No</v>
      </c>
      <c r="L346" s="17">
        <f>INT(ResourceEffects[[#This Row],[Time Factor]]*TimeInterval/60/60/24)</f>
        <v>0</v>
      </c>
      <c r="M346" s="17">
        <f>INT(ResourceEffects[[#This Row],[Time Factor]]*TimeInterval/60/60)-ResourceEffects[[#This Row],[Days]]*24</f>
        <v>0</v>
      </c>
      <c r="N346" s="17">
        <f>INT(ResourceEffects[[#This Row],[Time Factor]]*TimeInterval/60)-ResourceEffects[[#This Row],[Hours]]*60-ResourceEffects[[#This Row],[Days]]*60*24</f>
        <v>0</v>
      </c>
      <c r="O346" s="17">
        <f>ResourceEffects[[#This Row],[Time Factor]]*TimeInterval-ResourceEffects[[#This Row],[Min]]*60-ResourceEffects[[#This Row],[Hours]]*60*60-ResourceEffects[[#This Row],[Days]]*60*60*24</f>
        <v>10</v>
      </c>
      <c r="P346" s="19">
        <f ca="1">INT(RAND()*999999999)</f>
        <v>25088910</v>
      </c>
      <c r="Q346" s="19">
        <f>_xlfn.XLOOKUP(ResourceEffects[[#This Row],[Protocol Name]],ProtocolNamesCol,ProtocolIds,"")</f>
        <v>21200</v>
      </c>
      <c r="R346" s="19">
        <f>ResourceEffects[[#This Row],[Time Factor]]</f>
        <v>10</v>
      </c>
      <c r="S346" s="19">
        <f>ResourceEffects[[#This Row],[Drone ID]]</f>
        <v>0</v>
      </c>
      <c r="T346" s="19">
        <f>_xlfn.XLOOKUP(ResourceEffects[[#This Row],[Resource Name]],ResourceNames,ResourceIds,"")</f>
        <v>2011</v>
      </c>
      <c r="U346" s="19">
        <f>_xlfn.XLOOKUP(ResourceEffects[[#This Row],[Event Type]],EventTypeNames,EventTypeIds,"")</f>
        <v>1</v>
      </c>
      <c r="V346" s="19">
        <f>IF(ResourceEffects[[#This Row],[Is Local]]="Yes",1,0)</f>
        <v>1</v>
      </c>
      <c r="W346" s="19">
        <f>IF(ResourceEffects[[#This Row],[Is Installed]]="Yes",1,0)</f>
        <v>0</v>
      </c>
      <c r="X346" s="19">
        <f>IF(ResourceEffects[[#This Row],[Status]]="Locked",1,0)</f>
        <v>0</v>
      </c>
      <c r="Y346" s="19">
        <f>IF(ResourceEffects[[#This Row],[event_type]]=1,0,1)</f>
        <v>0</v>
      </c>
      <c r="Z346" s="19">
        <f>IF(ResourceEffects[[#This Row],[Use Abundancies]]="Yes",1,0)</f>
        <v>0</v>
      </c>
      <c r="AA346" s="19">
        <f>ResourceEffects[[#This Row],[∆]]</f>
        <v>2</v>
      </c>
    </row>
    <row r="347" spans="1:27" x14ac:dyDescent="0.3">
      <c r="A347" s="23">
        <v>10</v>
      </c>
      <c r="B347" s="48" t="s">
        <v>135</v>
      </c>
      <c r="C347" s="22" t="s">
        <v>480</v>
      </c>
      <c r="D347" s="17" t="s">
        <v>394</v>
      </c>
      <c r="E347" s="17">
        <v>1</v>
      </c>
      <c r="F347" s="37" t="s">
        <v>387</v>
      </c>
      <c r="G347" s="18" t="s">
        <v>190</v>
      </c>
      <c r="H347" s="17" t="str">
        <f>"No"</f>
        <v>No</v>
      </c>
      <c r="I347" s="17">
        <f>0</f>
        <v>0</v>
      </c>
      <c r="J347" s="17" t="str">
        <f>"Yes"</f>
        <v>Yes</v>
      </c>
      <c r="K347" s="17" t="str">
        <f>"No"</f>
        <v>No</v>
      </c>
      <c r="L347" s="17">
        <f>INT(ResourceEffects[[#This Row],[Time Factor]]*TimeInterval/60/60/24)</f>
        <v>0</v>
      </c>
      <c r="M347" s="17">
        <f>INT(ResourceEffects[[#This Row],[Time Factor]]*TimeInterval/60/60)-ResourceEffects[[#This Row],[Days]]*24</f>
        <v>0</v>
      </c>
      <c r="N347" s="17">
        <f>INT(ResourceEffects[[#This Row],[Time Factor]]*TimeInterval/60)-ResourceEffects[[#This Row],[Hours]]*60-ResourceEffects[[#This Row],[Days]]*60*24</f>
        <v>0</v>
      </c>
      <c r="O347" s="17">
        <f>ResourceEffects[[#This Row],[Time Factor]]*TimeInterval-ResourceEffects[[#This Row],[Min]]*60-ResourceEffects[[#This Row],[Hours]]*60*60-ResourceEffects[[#This Row],[Days]]*60*60*24</f>
        <v>10</v>
      </c>
      <c r="P347" s="19">
        <f ca="1">INT(RAND()*999999999)</f>
        <v>241587894</v>
      </c>
      <c r="Q347" s="19">
        <f>_xlfn.XLOOKUP(ResourceEffects[[#This Row],[Protocol Name]],ProtocolNamesCol,ProtocolIds,"")</f>
        <v>21200</v>
      </c>
      <c r="R347" s="19">
        <f>ResourceEffects[[#This Row],[Time Factor]]</f>
        <v>10</v>
      </c>
      <c r="S347" s="19">
        <f>ResourceEffects[[#This Row],[Drone ID]]</f>
        <v>0</v>
      </c>
      <c r="T347" s="19">
        <f>_xlfn.XLOOKUP(ResourceEffects[[#This Row],[Resource Name]],ResourceNames,ResourceIds,"")</f>
        <v>2012</v>
      </c>
      <c r="U347" s="19">
        <f>_xlfn.XLOOKUP(ResourceEffects[[#This Row],[Event Type]],EventTypeNames,EventTypeIds,"")</f>
        <v>1</v>
      </c>
      <c r="V347" s="19">
        <f>IF(ResourceEffects[[#This Row],[Is Local]]="Yes",1,0)</f>
        <v>1</v>
      </c>
      <c r="W347" s="19">
        <f>IF(ResourceEffects[[#This Row],[Is Installed]]="Yes",1,0)</f>
        <v>0</v>
      </c>
      <c r="X347" s="19">
        <f>IF(ResourceEffects[[#This Row],[Status]]="Locked",1,0)</f>
        <v>0</v>
      </c>
      <c r="Y347" s="19">
        <f>IF(ResourceEffects[[#This Row],[event_type]]=1,0,1)</f>
        <v>0</v>
      </c>
      <c r="Z347" s="19">
        <f>IF(ResourceEffects[[#This Row],[Use Abundancies]]="Yes",1,0)</f>
        <v>0</v>
      </c>
      <c r="AA347" s="19">
        <f>ResourceEffects[[#This Row],[∆]]</f>
        <v>1</v>
      </c>
    </row>
    <row r="348" spans="1:27" x14ac:dyDescent="0.3">
      <c r="A348" s="23">
        <v>10</v>
      </c>
      <c r="B348" s="48" t="s">
        <v>135</v>
      </c>
      <c r="C348" s="22" t="s">
        <v>480</v>
      </c>
      <c r="D348" s="17" t="s">
        <v>394</v>
      </c>
      <c r="E348" s="17">
        <v>1</v>
      </c>
      <c r="F348" s="37" t="s">
        <v>387</v>
      </c>
      <c r="G348" s="18" t="s">
        <v>200</v>
      </c>
      <c r="H348" s="17" t="str">
        <f>"No"</f>
        <v>No</v>
      </c>
      <c r="I348" s="17">
        <f>0</f>
        <v>0</v>
      </c>
      <c r="J348" s="17" t="str">
        <f>"Yes"</f>
        <v>Yes</v>
      </c>
      <c r="K348" s="17" t="str">
        <f>"No"</f>
        <v>No</v>
      </c>
      <c r="L348" s="17">
        <f>INT(ResourceEffects[[#This Row],[Time Factor]]*TimeInterval/60/60/24)</f>
        <v>0</v>
      </c>
      <c r="M348" s="17">
        <f>INT(ResourceEffects[[#This Row],[Time Factor]]*TimeInterval/60/60)-ResourceEffects[[#This Row],[Days]]*24</f>
        <v>0</v>
      </c>
      <c r="N348" s="17">
        <f>INT(ResourceEffects[[#This Row],[Time Factor]]*TimeInterval/60)-ResourceEffects[[#This Row],[Hours]]*60-ResourceEffects[[#This Row],[Days]]*60*24</f>
        <v>0</v>
      </c>
      <c r="O348" s="17">
        <f>ResourceEffects[[#This Row],[Time Factor]]*TimeInterval-ResourceEffects[[#This Row],[Min]]*60-ResourceEffects[[#This Row],[Hours]]*60*60-ResourceEffects[[#This Row],[Days]]*60*60*24</f>
        <v>10</v>
      </c>
      <c r="P348" s="19">
        <f ca="1">INT(RAND()*999999999)</f>
        <v>2813438</v>
      </c>
      <c r="Q348" s="19">
        <f>_xlfn.XLOOKUP(ResourceEffects[[#This Row],[Protocol Name]],ProtocolNamesCol,ProtocolIds,"")</f>
        <v>21200</v>
      </c>
      <c r="R348" s="19">
        <f>ResourceEffects[[#This Row],[Time Factor]]</f>
        <v>10</v>
      </c>
      <c r="S348" s="19">
        <f>ResourceEffects[[#This Row],[Drone ID]]</f>
        <v>0</v>
      </c>
      <c r="T348" s="19">
        <f>_xlfn.XLOOKUP(ResourceEffects[[#This Row],[Resource Name]],ResourceNames,ResourceIds,"")</f>
        <v>2031</v>
      </c>
      <c r="U348" s="19">
        <f>_xlfn.XLOOKUP(ResourceEffects[[#This Row],[Event Type]],EventTypeNames,EventTypeIds,"")</f>
        <v>1</v>
      </c>
      <c r="V348" s="19">
        <f>IF(ResourceEffects[[#This Row],[Is Local]]="Yes",1,0)</f>
        <v>1</v>
      </c>
      <c r="W348" s="19">
        <f>IF(ResourceEffects[[#This Row],[Is Installed]]="Yes",1,0)</f>
        <v>0</v>
      </c>
      <c r="X348" s="19">
        <f>IF(ResourceEffects[[#This Row],[Status]]="Locked",1,0)</f>
        <v>0</v>
      </c>
      <c r="Y348" s="19">
        <f>IF(ResourceEffects[[#This Row],[event_type]]=1,0,1)</f>
        <v>0</v>
      </c>
      <c r="Z348" s="19">
        <f>IF(ResourceEffects[[#This Row],[Use Abundancies]]="Yes",1,0)</f>
        <v>0</v>
      </c>
      <c r="AA348" s="19">
        <f>ResourceEffects[[#This Row],[∆]]</f>
        <v>1</v>
      </c>
    </row>
    <row r="349" spans="1:27" x14ac:dyDescent="0.3">
      <c r="A349" s="43">
        <v>0</v>
      </c>
      <c r="B349" s="51" t="s">
        <v>136</v>
      </c>
      <c r="C349" s="22" t="s">
        <v>479</v>
      </c>
      <c r="D349" s="17" t="s">
        <v>395</v>
      </c>
      <c r="E349" s="17">
        <v>1</v>
      </c>
      <c r="F349" s="37" t="s">
        <v>387</v>
      </c>
      <c r="G349" s="18" t="s">
        <v>476</v>
      </c>
      <c r="H349" s="39" t="str">
        <f>"No"</f>
        <v>No</v>
      </c>
      <c r="I349" s="39">
        <f>0</f>
        <v>0</v>
      </c>
      <c r="J349" s="39" t="str">
        <f>"Yes"</f>
        <v>Yes</v>
      </c>
      <c r="K349" s="39" t="str">
        <f>"No"</f>
        <v>No</v>
      </c>
      <c r="L349" s="39">
        <f>INT(ResourceEffects[[#This Row],[Time Factor]]*TimeInterval/60/60/24)</f>
        <v>0</v>
      </c>
      <c r="M349" s="39">
        <f>INT(ResourceEffects[[#This Row],[Time Factor]]*TimeInterval/60/60)-ResourceEffects[[#This Row],[Days]]*24</f>
        <v>0</v>
      </c>
      <c r="N349" s="39">
        <f>INT(ResourceEffects[[#This Row],[Time Factor]]*TimeInterval/60)-ResourceEffects[[#This Row],[Hours]]*60-ResourceEffects[[#This Row],[Days]]*60*24</f>
        <v>0</v>
      </c>
      <c r="O349" s="39">
        <f>ResourceEffects[[#This Row],[Time Factor]]*TimeInterval-ResourceEffects[[#This Row],[Min]]*60-ResourceEffects[[#This Row],[Hours]]*60*60-ResourceEffects[[#This Row],[Days]]*60*60*24</f>
        <v>0</v>
      </c>
      <c r="P349" s="20">
        <f ca="1">INT(RAND()*999999999)</f>
        <v>144567723</v>
      </c>
      <c r="Q349" s="20">
        <f>_xlfn.XLOOKUP(ResourceEffects[[#This Row],[Protocol Name]],ProtocolNamesCol,ProtocolIds,"")</f>
        <v>21210</v>
      </c>
      <c r="R349" s="20">
        <f>ResourceEffects[[#This Row],[Time Factor]]</f>
        <v>0</v>
      </c>
      <c r="S349" s="20">
        <f>ResourceEffects[[#This Row],[Drone ID]]</f>
        <v>0</v>
      </c>
      <c r="T349" s="20">
        <f>_xlfn.XLOOKUP(ResourceEffects[[#This Row],[Resource Name]],ResourceNames,ResourceIds,"")</f>
        <v>5201</v>
      </c>
      <c r="U349" s="20">
        <f>_xlfn.XLOOKUP(ResourceEffects[[#This Row],[Event Type]],EventTypeNames,EventTypeIds,"")</f>
        <v>2</v>
      </c>
      <c r="V349" s="20">
        <f>IF(ResourceEffects[[#This Row],[Is Local]]="Yes",1,0)</f>
        <v>1</v>
      </c>
      <c r="W349" s="20">
        <f>IF(ResourceEffects[[#This Row],[Is Installed]]="Yes",1,0)</f>
        <v>0</v>
      </c>
      <c r="X349" s="20">
        <f>IF(ResourceEffects[[#This Row],[Status]]="Locked",1,0)</f>
        <v>0</v>
      </c>
      <c r="Y349" s="20">
        <f>IF(ResourceEffects[[#This Row],[event_type]]=1,0,1)</f>
        <v>1</v>
      </c>
      <c r="Z349" s="20">
        <f>IF(ResourceEffects[[#This Row],[Use Abundancies]]="Yes",1,0)</f>
        <v>0</v>
      </c>
      <c r="AA349" s="20">
        <f>ResourceEffects[[#This Row],[∆]]</f>
        <v>1</v>
      </c>
    </row>
    <row r="350" spans="1:27" x14ac:dyDescent="0.3">
      <c r="A350" s="43">
        <v>0</v>
      </c>
      <c r="B350" s="51" t="s">
        <v>136</v>
      </c>
      <c r="C350" s="22" t="s">
        <v>479</v>
      </c>
      <c r="D350" s="17" t="s">
        <v>394</v>
      </c>
      <c r="E350" s="17">
        <v>1</v>
      </c>
      <c r="F350" s="37" t="s">
        <v>387</v>
      </c>
      <c r="G350" s="18" t="s">
        <v>476</v>
      </c>
      <c r="H350" s="39" t="str">
        <f>"No"</f>
        <v>No</v>
      </c>
      <c r="I350" s="39">
        <f>0</f>
        <v>0</v>
      </c>
      <c r="J350" s="39" t="str">
        <f>"Yes"</f>
        <v>Yes</v>
      </c>
      <c r="K350" s="39" t="str">
        <f>"No"</f>
        <v>No</v>
      </c>
      <c r="L350" s="39">
        <f>INT(ResourceEffects[[#This Row],[Time Factor]]*TimeInterval/60/60/24)</f>
        <v>0</v>
      </c>
      <c r="M350" s="39">
        <f>INT(ResourceEffects[[#This Row],[Time Factor]]*TimeInterval/60/60)-ResourceEffects[[#This Row],[Days]]*24</f>
        <v>0</v>
      </c>
      <c r="N350" s="39">
        <f>INT(ResourceEffects[[#This Row],[Time Factor]]*TimeInterval/60)-ResourceEffects[[#This Row],[Hours]]*60-ResourceEffects[[#This Row],[Days]]*60*24</f>
        <v>0</v>
      </c>
      <c r="O350" s="39">
        <f>ResourceEffects[[#This Row],[Time Factor]]*TimeInterval-ResourceEffects[[#This Row],[Min]]*60-ResourceEffects[[#This Row],[Hours]]*60*60-ResourceEffects[[#This Row],[Days]]*60*60*24</f>
        <v>0</v>
      </c>
      <c r="P350" s="20">
        <f ca="1">INT(RAND()*999999999)</f>
        <v>756044826</v>
      </c>
      <c r="Q350" s="20">
        <f>_xlfn.XLOOKUP(ResourceEffects[[#This Row],[Protocol Name]],ProtocolNamesCol,ProtocolIds,"")</f>
        <v>21210</v>
      </c>
      <c r="R350" s="20">
        <f>ResourceEffects[[#This Row],[Time Factor]]</f>
        <v>0</v>
      </c>
      <c r="S350" s="20">
        <f>ResourceEffects[[#This Row],[Drone ID]]</f>
        <v>0</v>
      </c>
      <c r="T350" s="20">
        <f>_xlfn.XLOOKUP(ResourceEffects[[#This Row],[Resource Name]],ResourceNames,ResourceIds,"")</f>
        <v>5201</v>
      </c>
      <c r="U350" s="20">
        <f>_xlfn.XLOOKUP(ResourceEffects[[#This Row],[Event Type]],EventTypeNames,EventTypeIds,"")</f>
        <v>1</v>
      </c>
      <c r="V350" s="20">
        <f>IF(ResourceEffects[[#This Row],[Is Local]]="Yes",1,0)</f>
        <v>1</v>
      </c>
      <c r="W350" s="20">
        <f>IF(ResourceEffects[[#This Row],[Is Installed]]="Yes",1,0)</f>
        <v>0</v>
      </c>
      <c r="X350" s="20">
        <f>IF(ResourceEffects[[#This Row],[Status]]="Locked",1,0)</f>
        <v>0</v>
      </c>
      <c r="Y350" s="20">
        <f>IF(ResourceEffects[[#This Row],[event_type]]=1,0,1)</f>
        <v>0</v>
      </c>
      <c r="Z350" s="20">
        <f>IF(ResourceEffects[[#This Row],[Use Abundancies]]="Yes",1,0)</f>
        <v>0</v>
      </c>
      <c r="AA350" s="20">
        <f>ResourceEffects[[#This Row],[∆]]</f>
        <v>1</v>
      </c>
    </row>
    <row r="351" spans="1:27" x14ac:dyDescent="0.3">
      <c r="A351" s="23">
        <v>1</v>
      </c>
      <c r="B351" s="18" t="s">
        <v>136</v>
      </c>
      <c r="C351" s="22" t="s">
        <v>478</v>
      </c>
      <c r="D351" s="17" t="s">
        <v>395</v>
      </c>
      <c r="E351" s="17">
        <v>12</v>
      </c>
      <c r="F351" s="37" t="s">
        <v>387</v>
      </c>
      <c r="G351" s="18" t="s">
        <v>175</v>
      </c>
      <c r="H351" s="17" t="str">
        <f>"No"</f>
        <v>No</v>
      </c>
      <c r="I351" s="17">
        <f>0</f>
        <v>0</v>
      </c>
      <c r="J351" s="17" t="str">
        <f>"Yes"</f>
        <v>Yes</v>
      </c>
      <c r="K351" s="17" t="str">
        <f>"No"</f>
        <v>No</v>
      </c>
      <c r="L351" s="17">
        <f>INT(ResourceEffects[[#This Row],[Time Factor]]*TimeInterval/60/60/24)</f>
        <v>0</v>
      </c>
      <c r="M351" s="17">
        <f>INT(ResourceEffects[[#This Row],[Time Factor]]*TimeInterval/60/60)-ResourceEffects[[#This Row],[Days]]*24</f>
        <v>0</v>
      </c>
      <c r="N351" s="17">
        <f>INT(ResourceEffects[[#This Row],[Time Factor]]*TimeInterval/60)-ResourceEffects[[#This Row],[Hours]]*60-ResourceEffects[[#This Row],[Days]]*60*24</f>
        <v>0</v>
      </c>
      <c r="O351" s="17">
        <f>ResourceEffects[[#This Row],[Time Factor]]*TimeInterval-ResourceEffects[[#This Row],[Min]]*60-ResourceEffects[[#This Row],[Hours]]*60*60-ResourceEffects[[#This Row],[Days]]*60*60*24</f>
        <v>1</v>
      </c>
      <c r="P351" s="19">
        <f ca="1">INT(RAND()*999999999)</f>
        <v>64204634</v>
      </c>
      <c r="Q351" s="19">
        <f>_xlfn.XLOOKUP(ResourceEffects[[#This Row],[Protocol Name]],ProtocolNamesCol,ProtocolIds,"")</f>
        <v>21210</v>
      </c>
      <c r="R351" s="19">
        <f>ResourceEffects[[#This Row],[Time Factor]]</f>
        <v>1</v>
      </c>
      <c r="S351" s="19">
        <f>ResourceEffects[[#This Row],[Drone ID]]</f>
        <v>0</v>
      </c>
      <c r="T351" s="19">
        <f>_xlfn.XLOOKUP(ResourceEffects[[#This Row],[Resource Name]],ResourceNames,ResourceIds,"")</f>
        <v>1210</v>
      </c>
      <c r="U351" s="19">
        <f>_xlfn.XLOOKUP(ResourceEffects[[#This Row],[Event Type]],EventTypeNames,EventTypeIds,"")</f>
        <v>2</v>
      </c>
      <c r="V351" s="19">
        <f>IF(ResourceEffects[[#This Row],[Is Local]]="Yes",1,0)</f>
        <v>1</v>
      </c>
      <c r="W351" s="19">
        <f>IF(ResourceEffects[[#This Row],[Is Installed]]="Yes",1,0)</f>
        <v>0</v>
      </c>
      <c r="X351" s="19">
        <f>IF(ResourceEffects[[#This Row],[Status]]="Locked",1,0)</f>
        <v>0</v>
      </c>
      <c r="Y351" s="19">
        <f>IF(ResourceEffects[[#This Row],[event_type]]=1,0,1)</f>
        <v>1</v>
      </c>
      <c r="Z351" s="19">
        <f>IF(ResourceEffects[[#This Row],[Use Abundancies]]="Yes",1,0)</f>
        <v>0</v>
      </c>
      <c r="AA351" s="19">
        <f>ResourceEffects[[#This Row],[∆]]</f>
        <v>12</v>
      </c>
    </row>
    <row r="352" spans="1:27" x14ac:dyDescent="0.3">
      <c r="A352" s="44">
        <v>2</v>
      </c>
      <c r="B352" s="51" t="s">
        <v>136</v>
      </c>
      <c r="C352" s="45" t="s">
        <v>481</v>
      </c>
      <c r="D352" s="46" t="s">
        <v>395</v>
      </c>
      <c r="E352" s="46">
        <v>1</v>
      </c>
      <c r="F352" s="47" t="s">
        <v>387</v>
      </c>
      <c r="G352" s="48" t="s">
        <v>476</v>
      </c>
      <c r="H352" s="49" t="s">
        <v>429</v>
      </c>
      <c r="I352" s="49">
        <v>0</v>
      </c>
      <c r="J352" s="49" t="s">
        <v>386</v>
      </c>
      <c r="K352" s="49" t="s">
        <v>429</v>
      </c>
      <c r="L352" s="49">
        <v>0</v>
      </c>
      <c r="M352" s="49">
        <v>0</v>
      </c>
      <c r="N352" s="49">
        <v>0</v>
      </c>
      <c r="O352" s="49">
        <v>2</v>
      </c>
      <c r="P352" s="50">
        <f ca="1">INT(RAND()*999999999)</f>
        <v>452267033</v>
      </c>
      <c r="Q352" s="50">
        <f>_xlfn.XLOOKUP(ResourceEffects[[#This Row],[Protocol Name]],ProtocolNamesCol,ProtocolIds,"")</f>
        <v>21210</v>
      </c>
      <c r="R352" s="50">
        <f>ResourceEffects[[#This Row],[Time Factor]]</f>
        <v>2</v>
      </c>
      <c r="S352" s="50">
        <f>ResourceEffects[[#This Row],[Drone ID]]</f>
        <v>0</v>
      </c>
      <c r="T352" s="50">
        <f>_xlfn.XLOOKUP(ResourceEffects[[#This Row],[Resource Name]],ResourceNames,ResourceIds,"")</f>
        <v>5201</v>
      </c>
      <c r="U352" s="50">
        <f>_xlfn.XLOOKUP(ResourceEffects[[#This Row],[Event Type]],EventTypeNames,EventTypeIds,"")</f>
        <v>2</v>
      </c>
      <c r="V352" s="50">
        <f>IF(ResourceEffects[[#This Row],[Is Local]]="Yes",1,0)</f>
        <v>1</v>
      </c>
      <c r="W352" s="50">
        <f>IF(ResourceEffects[[#This Row],[Is Installed]]="Yes",1,0)</f>
        <v>0</v>
      </c>
      <c r="X352" s="50">
        <f>IF(ResourceEffects[[#This Row],[Status]]="Locked",1,0)</f>
        <v>0</v>
      </c>
      <c r="Y352" s="50">
        <f>IF(ResourceEffects[[#This Row],[event_type]]=1,0,1)</f>
        <v>1</v>
      </c>
      <c r="Z352" s="50">
        <f>IF(ResourceEffects[[#This Row],[Use Abundancies]]="Yes",1,0)</f>
        <v>0</v>
      </c>
      <c r="AA352" s="50">
        <f>ResourceEffects[[#This Row],[∆]]</f>
        <v>1</v>
      </c>
    </row>
    <row r="353" spans="1:27" x14ac:dyDescent="0.3">
      <c r="A353" s="43">
        <v>2</v>
      </c>
      <c r="B353" s="51" t="s">
        <v>136</v>
      </c>
      <c r="C353" s="22" t="s">
        <v>481</v>
      </c>
      <c r="D353" s="17" t="s">
        <v>394</v>
      </c>
      <c r="E353" s="17">
        <v>1</v>
      </c>
      <c r="F353" s="37" t="s">
        <v>383</v>
      </c>
      <c r="G353" s="18" t="s">
        <v>476</v>
      </c>
      <c r="H353" s="39" t="s">
        <v>429</v>
      </c>
      <c r="I353" s="39">
        <v>0</v>
      </c>
      <c r="J353" s="39" t="s">
        <v>386</v>
      </c>
      <c r="K353" s="39" t="s">
        <v>429</v>
      </c>
      <c r="L353" s="39">
        <v>0</v>
      </c>
      <c r="M353" s="39">
        <v>0</v>
      </c>
      <c r="N353" s="39">
        <v>0</v>
      </c>
      <c r="O353" s="39">
        <v>2</v>
      </c>
      <c r="P353" s="20">
        <f ca="1">INT(RAND()*999999999)</f>
        <v>297799880</v>
      </c>
      <c r="Q353" s="20">
        <f>_xlfn.XLOOKUP(ResourceEffects[[#This Row],[Protocol Name]],ProtocolNamesCol,ProtocolIds,"")</f>
        <v>21210</v>
      </c>
      <c r="R353" s="20">
        <f>ResourceEffects[[#This Row],[Time Factor]]</f>
        <v>2</v>
      </c>
      <c r="S353" s="20">
        <f>ResourceEffects[[#This Row],[Drone ID]]</f>
        <v>0</v>
      </c>
      <c r="T353" s="20">
        <f>_xlfn.XLOOKUP(ResourceEffects[[#This Row],[Resource Name]],ResourceNames,ResourceIds,"")</f>
        <v>5201</v>
      </c>
      <c r="U353" s="20">
        <f>_xlfn.XLOOKUP(ResourceEffects[[#This Row],[Event Type]],EventTypeNames,EventTypeIds,"")</f>
        <v>1</v>
      </c>
      <c r="V353" s="20">
        <f>IF(ResourceEffects[[#This Row],[Is Local]]="Yes",1,0)</f>
        <v>1</v>
      </c>
      <c r="W353" s="20">
        <f>IF(ResourceEffects[[#This Row],[Is Installed]]="Yes",1,0)</f>
        <v>0</v>
      </c>
      <c r="X353" s="20">
        <f>IF(ResourceEffects[[#This Row],[Status]]="Locked",1,0)</f>
        <v>1</v>
      </c>
      <c r="Y353" s="20">
        <f>IF(ResourceEffects[[#This Row],[event_type]]=1,0,1)</f>
        <v>0</v>
      </c>
      <c r="Z353" s="20">
        <f>IF(ResourceEffects[[#This Row],[Use Abundancies]]="Yes",1,0)</f>
        <v>0</v>
      </c>
      <c r="AA353" s="20">
        <f>ResourceEffects[[#This Row],[∆]]</f>
        <v>1</v>
      </c>
    </row>
    <row r="354" spans="1:27" x14ac:dyDescent="0.3">
      <c r="A354" s="43">
        <v>9</v>
      </c>
      <c r="B354" s="51" t="s">
        <v>136</v>
      </c>
      <c r="C354" s="22" t="s">
        <v>482</v>
      </c>
      <c r="D354" s="17" t="s">
        <v>395</v>
      </c>
      <c r="E354" s="17">
        <v>1</v>
      </c>
      <c r="F354" s="37" t="s">
        <v>383</v>
      </c>
      <c r="G354" s="18" t="s">
        <v>476</v>
      </c>
      <c r="H354" s="39" t="str">
        <f>"No"</f>
        <v>No</v>
      </c>
      <c r="I354" s="39">
        <f>0</f>
        <v>0</v>
      </c>
      <c r="J354" s="39" t="str">
        <f>"Yes"</f>
        <v>Yes</v>
      </c>
      <c r="K354" s="39" t="str">
        <f>"No"</f>
        <v>No</v>
      </c>
      <c r="L354" s="39">
        <f>INT(ResourceEffects[[#This Row],[Time Factor]]*TimeInterval/60/60/24)</f>
        <v>0</v>
      </c>
      <c r="M354" s="39">
        <f>INT(ResourceEffects[[#This Row],[Time Factor]]*TimeInterval/60/60)-ResourceEffects[[#This Row],[Days]]*24</f>
        <v>0</v>
      </c>
      <c r="N354" s="39">
        <f>INT(ResourceEffects[[#This Row],[Time Factor]]*TimeInterval/60)-ResourceEffects[[#This Row],[Hours]]*60-ResourceEffects[[#This Row],[Days]]*60*24</f>
        <v>0</v>
      </c>
      <c r="O354" s="39">
        <f>ResourceEffects[[#This Row],[Time Factor]]*TimeInterval-ResourceEffects[[#This Row],[Min]]*60-ResourceEffects[[#This Row],[Hours]]*60*60-ResourceEffects[[#This Row],[Days]]*60*60*24</f>
        <v>9</v>
      </c>
      <c r="P354" s="20">
        <f ca="1">INT(RAND()*999999999)</f>
        <v>924831532</v>
      </c>
      <c r="Q354" s="20">
        <f>_xlfn.XLOOKUP(ResourceEffects[[#This Row],[Protocol Name]],ProtocolNamesCol,ProtocolIds,"")</f>
        <v>21210</v>
      </c>
      <c r="R354" s="20">
        <f>ResourceEffects[[#This Row],[Time Factor]]</f>
        <v>9</v>
      </c>
      <c r="S354" s="20">
        <f>ResourceEffects[[#This Row],[Drone ID]]</f>
        <v>0</v>
      </c>
      <c r="T354" s="20">
        <f>_xlfn.XLOOKUP(ResourceEffects[[#This Row],[Resource Name]],ResourceNames,ResourceIds,"")</f>
        <v>5201</v>
      </c>
      <c r="U354" s="20">
        <f>_xlfn.XLOOKUP(ResourceEffects[[#This Row],[Event Type]],EventTypeNames,EventTypeIds,"")</f>
        <v>2</v>
      </c>
      <c r="V354" s="20">
        <f>IF(ResourceEffects[[#This Row],[Is Local]]="Yes",1,0)</f>
        <v>1</v>
      </c>
      <c r="W354" s="20">
        <f>IF(ResourceEffects[[#This Row],[Is Installed]]="Yes",1,0)</f>
        <v>0</v>
      </c>
      <c r="X354" s="20">
        <f>IF(ResourceEffects[[#This Row],[Status]]="Locked",1,0)</f>
        <v>1</v>
      </c>
      <c r="Y354" s="20">
        <f>IF(ResourceEffects[[#This Row],[event_type]]=1,0,1)</f>
        <v>1</v>
      </c>
      <c r="Z354" s="20">
        <f>IF(ResourceEffects[[#This Row],[Use Abundancies]]="Yes",1,0)</f>
        <v>0</v>
      </c>
      <c r="AA354" s="20">
        <f>ResourceEffects[[#This Row],[∆]]</f>
        <v>1</v>
      </c>
    </row>
    <row r="355" spans="1:27" x14ac:dyDescent="0.3">
      <c r="A355" s="44">
        <v>9</v>
      </c>
      <c r="B355" s="51" t="s">
        <v>136</v>
      </c>
      <c r="C355" s="45" t="s">
        <v>482</v>
      </c>
      <c r="D355" s="46" t="s">
        <v>394</v>
      </c>
      <c r="E355" s="46">
        <v>1</v>
      </c>
      <c r="F355" s="47" t="s">
        <v>387</v>
      </c>
      <c r="G355" s="48" t="s">
        <v>476</v>
      </c>
      <c r="H355" s="49" t="str">
        <f>"No"</f>
        <v>No</v>
      </c>
      <c r="I355" s="49">
        <f>0</f>
        <v>0</v>
      </c>
      <c r="J355" s="49" t="str">
        <f>"Yes"</f>
        <v>Yes</v>
      </c>
      <c r="K355" s="49" t="str">
        <f>"No"</f>
        <v>No</v>
      </c>
      <c r="L355" s="49">
        <f>INT(ResourceEffects[[#This Row],[Time Factor]]*TimeInterval/60/60/24)</f>
        <v>0</v>
      </c>
      <c r="M355" s="49">
        <f>INT(ResourceEffects[[#This Row],[Time Factor]]*TimeInterval/60/60)-ResourceEffects[[#This Row],[Days]]*24</f>
        <v>0</v>
      </c>
      <c r="N355" s="49">
        <f>INT(ResourceEffects[[#This Row],[Time Factor]]*TimeInterval/60)-ResourceEffects[[#This Row],[Hours]]*60-ResourceEffects[[#This Row],[Days]]*60*24</f>
        <v>0</v>
      </c>
      <c r="O355" s="49">
        <f>ResourceEffects[[#This Row],[Time Factor]]*TimeInterval-ResourceEffects[[#This Row],[Min]]*60-ResourceEffects[[#This Row],[Hours]]*60*60-ResourceEffects[[#This Row],[Days]]*60*60*24</f>
        <v>9</v>
      </c>
      <c r="P355" s="50">
        <f ca="1">INT(RAND()*999999999)</f>
        <v>515340639</v>
      </c>
      <c r="Q355" s="50">
        <f>_xlfn.XLOOKUP(ResourceEffects[[#This Row],[Protocol Name]],ProtocolNamesCol,ProtocolIds,"")</f>
        <v>21210</v>
      </c>
      <c r="R355" s="50">
        <f>ResourceEffects[[#This Row],[Time Factor]]</f>
        <v>9</v>
      </c>
      <c r="S355" s="50">
        <f>ResourceEffects[[#This Row],[Drone ID]]</f>
        <v>0</v>
      </c>
      <c r="T355" s="50">
        <f>_xlfn.XLOOKUP(ResourceEffects[[#This Row],[Resource Name]],ResourceNames,ResourceIds,"")</f>
        <v>5201</v>
      </c>
      <c r="U355" s="50">
        <f>_xlfn.XLOOKUP(ResourceEffects[[#This Row],[Event Type]],EventTypeNames,EventTypeIds,"")</f>
        <v>1</v>
      </c>
      <c r="V355" s="50">
        <f>IF(ResourceEffects[[#This Row],[Is Local]]="Yes",1,0)</f>
        <v>1</v>
      </c>
      <c r="W355" s="50">
        <f>IF(ResourceEffects[[#This Row],[Is Installed]]="Yes",1,0)</f>
        <v>0</v>
      </c>
      <c r="X355" s="50">
        <f>IF(ResourceEffects[[#This Row],[Status]]="Locked",1,0)</f>
        <v>0</v>
      </c>
      <c r="Y355" s="50">
        <f>IF(ResourceEffects[[#This Row],[event_type]]=1,0,1)</f>
        <v>0</v>
      </c>
      <c r="Z355" s="50">
        <f>IF(ResourceEffects[[#This Row],[Use Abundancies]]="Yes",1,0)</f>
        <v>0</v>
      </c>
      <c r="AA355" s="50">
        <f>ResourceEffects[[#This Row],[∆]]</f>
        <v>1</v>
      </c>
    </row>
    <row r="356" spans="1:27" x14ac:dyDescent="0.3">
      <c r="A356" s="23">
        <v>10</v>
      </c>
      <c r="B356" s="48" t="s">
        <v>136</v>
      </c>
      <c r="C356" s="22" t="s">
        <v>480</v>
      </c>
      <c r="D356" s="17" t="s">
        <v>394</v>
      </c>
      <c r="E356" s="17">
        <v>1</v>
      </c>
      <c r="F356" s="37" t="s">
        <v>387</v>
      </c>
      <c r="G356" s="18" t="s">
        <v>190</v>
      </c>
      <c r="H356" s="17" t="str">
        <f>"No"</f>
        <v>No</v>
      </c>
      <c r="I356" s="17">
        <f>0</f>
        <v>0</v>
      </c>
      <c r="J356" s="17" t="str">
        <f>"Yes"</f>
        <v>Yes</v>
      </c>
      <c r="K356" s="17" t="str">
        <f>"No"</f>
        <v>No</v>
      </c>
      <c r="L356" s="17">
        <f>INT(ResourceEffects[[#This Row],[Time Factor]]*TimeInterval/60/60/24)</f>
        <v>0</v>
      </c>
      <c r="M356" s="17">
        <f>INT(ResourceEffects[[#This Row],[Time Factor]]*TimeInterval/60/60)-ResourceEffects[[#This Row],[Days]]*24</f>
        <v>0</v>
      </c>
      <c r="N356" s="17">
        <f>INT(ResourceEffects[[#This Row],[Time Factor]]*TimeInterval/60)-ResourceEffects[[#This Row],[Hours]]*60-ResourceEffects[[#This Row],[Days]]*60*24</f>
        <v>0</v>
      </c>
      <c r="O356" s="17">
        <f>ResourceEffects[[#This Row],[Time Factor]]*TimeInterval-ResourceEffects[[#This Row],[Min]]*60-ResourceEffects[[#This Row],[Hours]]*60*60-ResourceEffects[[#This Row],[Days]]*60*60*24</f>
        <v>10</v>
      </c>
      <c r="P356" s="19">
        <f ca="1">INT(RAND()*999999999)</f>
        <v>983715475</v>
      </c>
      <c r="Q356" s="19">
        <f>_xlfn.XLOOKUP(ResourceEffects[[#This Row],[Protocol Name]],ProtocolNamesCol,ProtocolIds,"")</f>
        <v>21210</v>
      </c>
      <c r="R356" s="19">
        <f>ResourceEffects[[#This Row],[Time Factor]]</f>
        <v>10</v>
      </c>
      <c r="S356" s="19">
        <f>ResourceEffects[[#This Row],[Drone ID]]</f>
        <v>0</v>
      </c>
      <c r="T356" s="19">
        <f>_xlfn.XLOOKUP(ResourceEffects[[#This Row],[Resource Name]],ResourceNames,ResourceIds,"")</f>
        <v>2012</v>
      </c>
      <c r="U356" s="19">
        <f>_xlfn.XLOOKUP(ResourceEffects[[#This Row],[Event Type]],EventTypeNames,EventTypeIds,"")</f>
        <v>1</v>
      </c>
      <c r="V356" s="19">
        <f>IF(ResourceEffects[[#This Row],[Is Local]]="Yes",1,0)</f>
        <v>1</v>
      </c>
      <c r="W356" s="19">
        <f>IF(ResourceEffects[[#This Row],[Is Installed]]="Yes",1,0)</f>
        <v>0</v>
      </c>
      <c r="X356" s="19">
        <f>IF(ResourceEffects[[#This Row],[Status]]="Locked",1,0)</f>
        <v>0</v>
      </c>
      <c r="Y356" s="19">
        <f>IF(ResourceEffects[[#This Row],[event_type]]=1,0,1)</f>
        <v>0</v>
      </c>
      <c r="Z356" s="19">
        <f>IF(ResourceEffects[[#This Row],[Use Abundancies]]="Yes",1,0)</f>
        <v>0</v>
      </c>
      <c r="AA356" s="19">
        <f>ResourceEffects[[#This Row],[∆]]</f>
        <v>1</v>
      </c>
    </row>
    <row r="357" spans="1:27" x14ac:dyDescent="0.3">
      <c r="A357" s="23">
        <v>10</v>
      </c>
      <c r="B357" s="48" t="s">
        <v>136</v>
      </c>
      <c r="C357" s="22" t="s">
        <v>480</v>
      </c>
      <c r="D357" s="17" t="s">
        <v>394</v>
      </c>
      <c r="E357" s="17">
        <v>1</v>
      </c>
      <c r="F357" s="37" t="s">
        <v>387</v>
      </c>
      <c r="G357" s="18" t="s">
        <v>202</v>
      </c>
      <c r="H357" s="17" t="str">
        <f>"No"</f>
        <v>No</v>
      </c>
      <c r="I357" s="17">
        <f>0</f>
        <v>0</v>
      </c>
      <c r="J357" s="17" t="str">
        <f>"Yes"</f>
        <v>Yes</v>
      </c>
      <c r="K357" s="17" t="str">
        <f>"No"</f>
        <v>No</v>
      </c>
      <c r="L357" s="17">
        <f>INT(ResourceEffects[[#This Row],[Time Factor]]*TimeInterval/60/60/24)</f>
        <v>0</v>
      </c>
      <c r="M357" s="17">
        <f>INT(ResourceEffects[[#This Row],[Time Factor]]*TimeInterval/60/60)-ResourceEffects[[#This Row],[Days]]*24</f>
        <v>0</v>
      </c>
      <c r="N357" s="17">
        <f>INT(ResourceEffects[[#This Row],[Time Factor]]*TimeInterval/60)-ResourceEffects[[#This Row],[Hours]]*60-ResourceEffects[[#This Row],[Days]]*60*24</f>
        <v>0</v>
      </c>
      <c r="O357" s="17">
        <f>ResourceEffects[[#This Row],[Time Factor]]*TimeInterval-ResourceEffects[[#This Row],[Min]]*60-ResourceEffects[[#This Row],[Hours]]*60*60-ResourceEffects[[#This Row],[Days]]*60*60*24</f>
        <v>10</v>
      </c>
      <c r="P357" s="19">
        <f ca="1">INT(RAND()*999999999)</f>
        <v>260894655</v>
      </c>
      <c r="Q357" s="19">
        <f>_xlfn.XLOOKUP(ResourceEffects[[#This Row],[Protocol Name]],ProtocolNamesCol,ProtocolIds,"")</f>
        <v>21210</v>
      </c>
      <c r="R357" s="19">
        <f>ResourceEffects[[#This Row],[Time Factor]]</f>
        <v>10</v>
      </c>
      <c r="S357" s="19">
        <f>ResourceEffects[[#This Row],[Drone ID]]</f>
        <v>0</v>
      </c>
      <c r="T357" s="19">
        <f>_xlfn.XLOOKUP(ResourceEffects[[#This Row],[Resource Name]],ResourceNames,ResourceIds,"")</f>
        <v>2032</v>
      </c>
      <c r="U357" s="19">
        <f>_xlfn.XLOOKUP(ResourceEffects[[#This Row],[Event Type]],EventTypeNames,EventTypeIds,"")</f>
        <v>1</v>
      </c>
      <c r="V357" s="19">
        <f>IF(ResourceEffects[[#This Row],[Is Local]]="Yes",1,0)</f>
        <v>1</v>
      </c>
      <c r="W357" s="19">
        <f>IF(ResourceEffects[[#This Row],[Is Installed]]="Yes",1,0)</f>
        <v>0</v>
      </c>
      <c r="X357" s="19">
        <f>IF(ResourceEffects[[#This Row],[Status]]="Locked",1,0)</f>
        <v>0</v>
      </c>
      <c r="Y357" s="19">
        <f>IF(ResourceEffects[[#This Row],[event_type]]=1,0,1)</f>
        <v>0</v>
      </c>
      <c r="Z357" s="19">
        <f>IF(ResourceEffects[[#This Row],[Use Abundancies]]="Yes",1,0)</f>
        <v>0</v>
      </c>
      <c r="AA357" s="19">
        <f>ResourceEffects[[#This Row],[∆]]</f>
        <v>1</v>
      </c>
    </row>
    <row r="358" spans="1:27" x14ac:dyDescent="0.3">
      <c r="A358" s="23">
        <v>10</v>
      </c>
      <c r="B358" s="48" t="s">
        <v>136</v>
      </c>
      <c r="C358" s="22" t="s">
        <v>480</v>
      </c>
      <c r="D358" s="17" t="s">
        <v>394</v>
      </c>
      <c r="E358" s="17">
        <v>1</v>
      </c>
      <c r="F358" s="37" t="s">
        <v>387</v>
      </c>
      <c r="G358" s="18" t="s">
        <v>206</v>
      </c>
      <c r="H358" s="17" t="str">
        <f>"No"</f>
        <v>No</v>
      </c>
      <c r="I358" s="17">
        <f>0</f>
        <v>0</v>
      </c>
      <c r="J358" s="17" t="str">
        <f>"Yes"</f>
        <v>Yes</v>
      </c>
      <c r="K358" s="17" t="str">
        <f>"No"</f>
        <v>No</v>
      </c>
      <c r="L358" s="17">
        <f>INT(ResourceEffects[[#This Row],[Time Factor]]*TimeInterval/60/60/24)</f>
        <v>0</v>
      </c>
      <c r="M358" s="17">
        <f>INT(ResourceEffects[[#This Row],[Time Factor]]*TimeInterval/60/60)-ResourceEffects[[#This Row],[Days]]*24</f>
        <v>0</v>
      </c>
      <c r="N358" s="17">
        <f>INT(ResourceEffects[[#This Row],[Time Factor]]*TimeInterval/60)-ResourceEffects[[#This Row],[Hours]]*60-ResourceEffects[[#This Row],[Days]]*60*24</f>
        <v>0</v>
      </c>
      <c r="O358" s="17">
        <f>ResourceEffects[[#This Row],[Time Factor]]*TimeInterval-ResourceEffects[[#This Row],[Min]]*60-ResourceEffects[[#This Row],[Hours]]*60*60-ResourceEffects[[#This Row],[Days]]*60*60*24</f>
        <v>10</v>
      </c>
      <c r="P358" s="19">
        <f ca="1">INT(RAND()*999999999)</f>
        <v>593539868</v>
      </c>
      <c r="Q358" s="19">
        <f>_xlfn.XLOOKUP(ResourceEffects[[#This Row],[Protocol Name]],ProtocolNamesCol,ProtocolIds,"")</f>
        <v>21210</v>
      </c>
      <c r="R358" s="19">
        <f>ResourceEffects[[#This Row],[Time Factor]]</f>
        <v>10</v>
      </c>
      <c r="S358" s="19">
        <f>ResourceEffects[[#This Row],[Drone ID]]</f>
        <v>0</v>
      </c>
      <c r="T358" s="19">
        <f>_xlfn.XLOOKUP(ResourceEffects[[#This Row],[Resource Name]],ResourceNames,ResourceIds,"")</f>
        <v>2041</v>
      </c>
      <c r="U358" s="19">
        <f>_xlfn.XLOOKUP(ResourceEffects[[#This Row],[Event Type]],EventTypeNames,EventTypeIds,"")</f>
        <v>1</v>
      </c>
      <c r="V358" s="19">
        <f>IF(ResourceEffects[[#This Row],[Is Local]]="Yes",1,0)</f>
        <v>1</v>
      </c>
      <c r="W358" s="19">
        <f>IF(ResourceEffects[[#This Row],[Is Installed]]="Yes",1,0)</f>
        <v>0</v>
      </c>
      <c r="X358" s="19">
        <f>IF(ResourceEffects[[#This Row],[Status]]="Locked",1,0)</f>
        <v>0</v>
      </c>
      <c r="Y358" s="19">
        <f>IF(ResourceEffects[[#This Row],[event_type]]=1,0,1)</f>
        <v>0</v>
      </c>
      <c r="Z358" s="19">
        <f>IF(ResourceEffects[[#This Row],[Use Abundancies]]="Yes",1,0)</f>
        <v>0</v>
      </c>
      <c r="AA358" s="19">
        <f>ResourceEffects[[#This Row],[∆]]</f>
        <v>1</v>
      </c>
    </row>
    <row r="359" spans="1:27" x14ac:dyDescent="0.3">
      <c r="A359" s="43">
        <v>0</v>
      </c>
      <c r="B359" s="51" t="s">
        <v>137</v>
      </c>
      <c r="C359" s="22" t="s">
        <v>479</v>
      </c>
      <c r="D359" s="17" t="s">
        <v>395</v>
      </c>
      <c r="E359" s="17">
        <v>1</v>
      </c>
      <c r="F359" s="37" t="s">
        <v>387</v>
      </c>
      <c r="G359" s="18" t="s">
        <v>476</v>
      </c>
      <c r="H359" s="39" t="str">
        <f>"No"</f>
        <v>No</v>
      </c>
      <c r="I359" s="39">
        <f>0</f>
        <v>0</v>
      </c>
      <c r="J359" s="39" t="str">
        <f>"Yes"</f>
        <v>Yes</v>
      </c>
      <c r="K359" s="39" t="str">
        <f>"No"</f>
        <v>No</v>
      </c>
      <c r="L359" s="39">
        <f>INT(ResourceEffects[[#This Row],[Time Factor]]*TimeInterval/60/60/24)</f>
        <v>0</v>
      </c>
      <c r="M359" s="39">
        <f>INT(ResourceEffects[[#This Row],[Time Factor]]*TimeInterval/60/60)-ResourceEffects[[#This Row],[Days]]*24</f>
        <v>0</v>
      </c>
      <c r="N359" s="39">
        <f>INT(ResourceEffects[[#This Row],[Time Factor]]*TimeInterval/60)-ResourceEffects[[#This Row],[Hours]]*60-ResourceEffects[[#This Row],[Days]]*60*24</f>
        <v>0</v>
      </c>
      <c r="O359" s="39">
        <f>ResourceEffects[[#This Row],[Time Factor]]*TimeInterval-ResourceEffects[[#This Row],[Min]]*60-ResourceEffects[[#This Row],[Hours]]*60*60-ResourceEffects[[#This Row],[Days]]*60*60*24</f>
        <v>0</v>
      </c>
      <c r="P359" s="20">
        <f ca="1">INT(RAND()*999999999)</f>
        <v>274984917</v>
      </c>
      <c r="Q359" s="20">
        <f>_xlfn.XLOOKUP(ResourceEffects[[#This Row],[Protocol Name]],ProtocolNamesCol,ProtocolIds,"")</f>
        <v>21220</v>
      </c>
      <c r="R359" s="20">
        <f>ResourceEffects[[#This Row],[Time Factor]]</f>
        <v>0</v>
      </c>
      <c r="S359" s="20">
        <f>ResourceEffects[[#This Row],[Drone ID]]</f>
        <v>0</v>
      </c>
      <c r="T359" s="20">
        <f>_xlfn.XLOOKUP(ResourceEffects[[#This Row],[Resource Name]],ResourceNames,ResourceIds,"")</f>
        <v>5201</v>
      </c>
      <c r="U359" s="20">
        <f>_xlfn.XLOOKUP(ResourceEffects[[#This Row],[Event Type]],EventTypeNames,EventTypeIds,"")</f>
        <v>2</v>
      </c>
      <c r="V359" s="20">
        <f>IF(ResourceEffects[[#This Row],[Is Local]]="Yes",1,0)</f>
        <v>1</v>
      </c>
      <c r="W359" s="20">
        <f>IF(ResourceEffects[[#This Row],[Is Installed]]="Yes",1,0)</f>
        <v>0</v>
      </c>
      <c r="X359" s="20">
        <f>IF(ResourceEffects[[#This Row],[Status]]="Locked",1,0)</f>
        <v>0</v>
      </c>
      <c r="Y359" s="20">
        <f>IF(ResourceEffects[[#This Row],[event_type]]=1,0,1)</f>
        <v>1</v>
      </c>
      <c r="Z359" s="20">
        <f>IF(ResourceEffects[[#This Row],[Use Abundancies]]="Yes",1,0)</f>
        <v>0</v>
      </c>
      <c r="AA359" s="20">
        <f>ResourceEffects[[#This Row],[∆]]</f>
        <v>1</v>
      </c>
    </row>
    <row r="360" spans="1:27" x14ac:dyDescent="0.3">
      <c r="A360" s="43">
        <v>0</v>
      </c>
      <c r="B360" s="51" t="s">
        <v>137</v>
      </c>
      <c r="C360" s="22" t="s">
        <v>479</v>
      </c>
      <c r="D360" s="17" t="s">
        <v>394</v>
      </c>
      <c r="E360" s="17">
        <v>1</v>
      </c>
      <c r="F360" s="37" t="s">
        <v>387</v>
      </c>
      <c r="G360" s="18" t="s">
        <v>476</v>
      </c>
      <c r="H360" s="39" t="str">
        <f>"No"</f>
        <v>No</v>
      </c>
      <c r="I360" s="39">
        <f>0</f>
        <v>0</v>
      </c>
      <c r="J360" s="39" t="str">
        <f>"Yes"</f>
        <v>Yes</v>
      </c>
      <c r="K360" s="39" t="str">
        <f>"No"</f>
        <v>No</v>
      </c>
      <c r="L360" s="39">
        <f>INT(ResourceEffects[[#This Row],[Time Factor]]*TimeInterval/60/60/24)</f>
        <v>0</v>
      </c>
      <c r="M360" s="39">
        <f>INT(ResourceEffects[[#This Row],[Time Factor]]*TimeInterval/60/60)-ResourceEffects[[#This Row],[Days]]*24</f>
        <v>0</v>
      </c>
      <c r="N360" s="39">
        <f>INT(ResourceEffects[[#This Row],[Time Factor]]*TimeInterval/60)-ResourceEffects[[#This Row],[Hours]]*60-ResourceEffects[[#This Row],[Days]]*60*24</f>
        <v>0</v>
      </c>
      <c r="O360" s="39">
        <f>ResourceEffects[[#This Row],[Time Factor]]*TimeInterval-ResourceEffects[[#This Row],[Min]]*60-ResourceEffects[[#This Row],[Hours]]*60*60-ResourceEffects[[#This Row],[Days]]*60*60*24</f>
        <v>0</v>
      </c>
      <c r="P360" s="20">
        <f ca="1">INT(RAND()*999999999)</f>
        <v>219244136</v>
      </c>
      <c r="Q360" s="20">
        <f>_xlfn.XLOOKUP(ResourceEffects[[#This Row],[Protocol Name]],ProtocolNamesCol,ProtocolIds,"")</f>
        <v>21220</v>
      </c>
      <c r="R360" s="20">
        <f>ResourceEffects[[#This Row],[Time Factor]]</f>
        <v>0</v>
      </c>
      <c r="S360" s="20">
        <f>ResourceEffects[[#This Row],[Drone ID]]</f>
        <v>0</v>
      </c>
      <c r="T360" s="20">
        <f>_xlfn.XLOOKUP(ResourceEffects[[#This Row],[Resource Name]],ResourceNames,ResourceIds,"")</f>
        <v>5201</v>
      </c>
      <c r="U360" s="20">
        <f>_xlfn.XLOOKUP(ResourceEffects[[#This Row],[Event Type]],EventTypeNames,EventTypeIds,"")</f>
        <v>1</v>
      </c>
      <c r="V360" s="20">
        <f>IF(ResourceEffects[[#This Row],[Is Local]]="Yes",1,0)</f>
        <v>1</v>
      </c>
      <c r="W360" s="20">
        <f>IF(ResourceEffects[[#This Row],[Is Installed]]="Yes",1,0)</f>
        <v>0</v>
      </c>
      <c r="X360" s="20">
        <f>IF(ResourceEffects[[#This Row],[Status]]="Locked",1,0)</f>
        <v>0</v>
      </c>
      <c r="Y360" s="20">
        <f>IF(ResourceEffects[[#This Row],[event_type]]=1,0,1)</f>
        <v>0</v>
      </c>
      <c r="Z360" s="20">
        <f>IF(ResourceEffects[[#This Row],[Use Abundancies]]="Yes",1,0)</f>
        <v>0</v>
      </c>
      <c r="AA360" s="20">
        <f>ResourceEffects[[#This Row],[∆]]</f>
        <v>1</v>
      </c>
    </row>
    <row r="361" spans="1:27" x14ac:dyDescent="0.3">
      <c r="A361" s="23">
        <v>1</v>
      </c>
      <c r="B361" s="18" t="s">
        <v>137</v>
      </c>
      <c r="C361" s="22" t="s">
        <v>478</v>
      </c>
      <c r="D361" s="17" t="s">
        <v>395</v>
      </c>
      <c r="E361" s="17">
        <v>12</v>
      </c>
      <c r="F361" s="37" t="s">
        <v>387</v>
      </c>
      <c r="G361" s="18" t="s">
        <v>176</v>
      </c>
      <c r="H361" s="17" t="str">
        <f>"No"</f>
        <v>No</v>
      </c>
      <c r="I361" s="17">
        <f>0</f>
        <v>0</v>
      </c>
      <c r="J361" s="17" t="str">
        <f>"Yes"</f>
        <v>Yes</v>
      </c>
      <c r="K361" s="17" t="str">
        <f>"No"</f>
        <v>No</v>
      </c>
      <c r="L361" s="17">
        <f>INT(ResourceEffects[[#This Row],[Time Factor]]*TimeInterval/60/60/24)</f>
        <v>0</v>
      </c>
      <c r="M361" s="17">
        <f>INT(ResourceEffects[[#This Row],[Time Factor]]*TimeInterval/60/60)-ResourceEffects[[#This Row],[Days]]*24</f>
        <v>0</v>
      </c>
      <c r="N361" s="17">
        <f>INT(ResourceEffects[[#This Row],[Time Factor]]*TimeInterval/60)-ResourceEffects[[#This Row],[Hours]]*60-ResourceEffects[[#This Row],[Days]]*60*24</f>
        <v>0</v>
      </c>
      <c r="O361" s="17">
        <f>ResourceEffects[[#This Row],[Time Factor]]*TimeInterval-ResourceEffects[[#This Row],[Min]]*60-ResourceEffects[[#This Row],[Hours]]*60*60-ResourceEffects[[#This Row],[Days]]*60*60*24</f>
        <v>1</v>
      </c>
      <c r="P361" s="19">
        <f ca="1">INT(RAND()*999999999)</f>
        <v>839490640</v>
      </c>
      <c r="Q361" s="19">
        <f>_xlfn.XLOOKUP(ResourceEffects[[#This Row],[Protocol Name]],ProtocolNamesCol,ProtocolIds,"")</f>
        <v>21220</v>
      </c>
      <c r="R361" s="19">
        <f>ResourceEffects[[#This Row],[Time Factor]]</f>
        <v>1</v>
      </c>
      <c r="S361" s="19">
        <f>ResourceEffects[[#This Row],[Drone ID]]</f>
        <v>0</v>
      </c>
      <c r="T361" s="19">
        <f>_xlfn.XLOOKUP(ResourceEffects[[#This Row],[Resource Name]],ResourceNames,ResourceIds,"")</f>
        <v>1220</v>
      </c>
      <c r="U361" s="19">
        <f>_xlfn.XLOOKUP(ResourceEffects[[#This Row],[Event Type]],EventTypeNames,EventTypeIds,"")</f>
        <v>2</v>
      </c>
      <c r="V361" s="19">
        <f>IF(ResourceEffects[[#This Row],[Is Local]]="Yes",1,0)</f>
        <v>1</v>
      </c>
      <c r="W361" s="19">
        <f>IF(ResourceEffects[[#This Row],[Is Installed]]="Yes",1,0)</f>
        <v>0</v>
      </c>
      <c r="X361" s="19">
        <f>IF(ResourceEffects[[#This Row],[Status]]="Locked",1,0)</f>
        <v>0</v>
      </c>
      <c r="Y361" s="19">
        <f>IF(ResourceEffects[[#This Row],[event_type]]=1,0,1)</f>
        <v>1</v>
      </c>
      <c r="Z361" s="19">
        <f>IF(ResourceEffects[[#This Row],[Use Abundancies]]="Yes",1,0)</f>
        <v>0</v>
      </c>
      <c r="AA361" s="19">
        <f>ResourceEffects[[#This Row],[∆]]</f>
        <v>12</v>
      </c>
    </row>
    <row r="362" spans="1:27" x14ac:dyDescent="0.3">
      <c r="A362" s="44">
        <v>2</v>
      </c>
      <c r="B362" s="51" t="s">
        <v>137</v>
      </c>
      <c r="C362" s="45" t="s">
        <v>481</v>
      </c>
      <c r="D362" s="46" t="s">
        <v>395</v>
      </c>
      <c r="E362" s="46">
        <v>1</v>
      </c>
      <c r="F362" s="47" t="s">
        <v>387</v>
      </c>
      <c r="G362" s="48" t="s">
        <v>476</v>
      </c>
      <c r="H362" s="49" t="s">
        <v>429</v>
      </c>
      <c r="I362" s="49">
        <v>0</v>
      </c>
      <c r="J362" s="49" t="s">
        <v>386</v>
      </c>
      <c r="K362" s="49" t="s">
        <v>429</v>
      </c>
      <c r="L362" s="49">
        <v>0</v>
      </c>
      <c r="M362" s="49">
        <v>0</v>
      </c>
      <c r="N362" s="49">
        <v>0</v>
      </c>
      <c r="O362" s="49">
        <v>2</v>
      </c>
      <c r="P362" s="50">
        <f ca="1">INT(RAND()*999999999)</f>
        <v>621701884</v>
      </c>
      <c r="Q362" s="50">
        <f>_xlfn.XLOOKUP(ResourceEffects[[#This Row],[Protocol Name]],ProtocolNamesCol,ProtocolIds,"")</f>
        <v>21220</v>
      </c>
      <c r="R362" s="50">
        <f>ResourceEffects[[#This Row],[Time Factor]]</f>
        <v>2</v>
      </c>
      <c r="S362" s="50">
        <f>ResourceEffects[[#This Row],[Drone ID]]</f>
        <v>0</v>
      </c>
      <c r="T362" s="50">
        <f>_xlfn.XLOOKUP(ResourceEffects[[#This Row],[Resource Name]],ResourceNames,ResourceIds,"")</f>
        <v>5201</v>
      </c>
      <c r="U362" s="50">
        <f>_xlfn.XLOOKUP(ResourceEffects[[#This Row],[Event Type]],EventTypeNames,EventTypeIds,"")</f>
        <v>2</v>
      </c>
      <c r="V362" s="50">
        <f>IF(ResourceEffects[[#This Row],[Is Local]]="Yes",1,0)</f>
        <v>1</v>
      </c>
      <c r="W362" s="50">
        <f>IF(ResourceEffects[[#This Row],[Is Installed]]="Yes",1,0)</f>
        <v>0</v>
      </c>
      <c r="X362" s="50">
        <f>IF(ResourceEffects[[#This Row],[Status]]="Locked",1,0)</f>
        <v>0</v>
      </c>
      <c r="Y362" s="50">
        <f>IF(ResourceEffects[[#This Row],[event_type]]=1,0,1)</f>
        <v>1</v>
      </c>
      <c r="Z362" s="50">
        <f>IF(ResourceEffects[[#This Row],[Use Abundancies]]="Yes",1,0)</f>
        <v>0</v>
      </c>
      <c r="AA362" s="50">
        <f>ResourceEffects[[#This Row],[∆]]</f>
        <v>1</v>
      </c>
    </row>
    <row r="363" spans="1:27" x14ac:dyDescent="0.3">
      <c r="A363" s="43">
        <v>2</v>
      </c>
      <c r="B363" s="51" t="s">
        <v>137</v>
      </c>
      <c r="C363" s="22" t="s">
        <v>481</v>
      </c>
      <c r="D363" s="17" t="s">
        <v>394</v>
      </c>
      <c r="E363" s="17">
        <v>1</v>
      </c>
      <c r="F363" s="37" t="s">
        <v>383</v>
      </c>
      <c r="G363" s="18" t="s">
        <v>476</v>
      </c>
      <c r="H363" s="39" t="s">
        <v>429</v>
      </c>
      <c r="I363" s="39">
        <v>0</v>
      </c>
      <c r="J363" s="39" t="s">
        <v>386</v>
      </c>
      <c r="K363" s="39" t="s">
        <v>429</v>
      </c>
      <c r="L363" s="39">
        <v>0</v>
      </c>
      <c r="M363" s="39">
        <v>0</v>
      </c>
      <c r="N363" s="39">
        <v>0</v>
      </c>
      <c r="O363" s="39">
        <v>2</v>
      </c>
      <c r="P363" s="20">
        <f ca="1">INT(RAND()*999999999)</f>
        <v>943753944</v>
      </c>
      <c r="Q363" s="20">
        <f>_xlfn.XLOOKUP(ResourceEffects[[#This Row],[Protocol Name]],ProtocolNamesCol,ProtocolIds,"")</f>
        <v>21220</v>
      </c>
      <c r="R363" s="20">
        <f>ResourceEffects[[#This Row],[Time Factor]]</f>
        <v>2</v>
      </c>
      <c r="S363" s="20">
        <f>ResourceEffects[[#This Row],[Drone ID]]</f>
        <v>0</v>
      </c>
      <c r="T363" s="20">
        <f>_xlfn.XLOOKUP(ResourceEffects[[#This Row],[Resource Name]],ResourceNames,ResourceIds,"")</f>
        <v>5201</v>
      </c>
      <c r="U363" s="20">
        <f>_xlfn.XLOOKUP(ResourceEffects[[#This Row],[Event Type]],EventTypeNames,EventTypeIds,"")</f>
        <v>1</v>
      </c>
      <c r="V363" s="20">
        <f>IF(ResourceEffects[[#This Row],[Is Local]]="Yes",1,0)</f>
        <v>1</v>
      </c>
      <c r="W363" s="20">
        <f>IF(ResourceEffects[[#This Row],[Is Installed]]="Yes",1,0)</f>
        <v>0</v>
      </c>
      <c r="X363" s="20">
        <f>IF(ResourceEffects[[#This Row],[Status]]="Locked",1,0)</f>
        <v>1</v>
      </c>
      <c r="Y363" s="20">
        <f>IF(ResourceEffects[[#This Row],[event_type]]=1,0,1)</f>
        <v>0</v>
      </c>
      <c r="Z363" s="20">
        <f>IF(ResourceEffects[[#This Row],[Use Abundancies]]="Yes",1,0)</f>
        <v>0</v>
      </c>
      <c r="AA363" s="20">
        <f>ResourceEffects[[#This Row],[∆]]</f>
        <v>1</v>
      </c>
    </row>
    <row r="364" spans="1:27" x14ac:dyDescent="0.3">
      <c r="A364" s="43">
        <v>9</v>
      </c>
      <c r="B364" s="51" t="s">
        <v>137</v>
      </c>
      <c r="C364" s="22" t="s">
        <v>482</v>
      </c>
      <c r="D364" s="17" t="s">
        <v>395</v>
      </c>
      <c r="E364" s="17">
        <v>1</v>
      </c>
      <c r="F364" s="37" t="s">
        <v>383</v>
      </c>
      <c r="G364" s="18" t="s">
        <v>476</v>
      </c>
      <c r="H364" s="39" t="str">
        <f>"No"</f>
        <v>No</v>
      </c>
      <c r="I364" s="39">
        <f>0</f>
        <v>0</v>
      </c>
      <c r="J364" s="39" t="str">
        <f>"Yes"</f>
        <v>Yes</v>
      </c>
      <c r="K364" s="39" t="str">
        <f>"No"</f>
        <v>No</v>
      </c>
      <c r="L364" s="39">
        <f>INT(ResourceEffects[[#This Row],[Time Factor]]*TimeInterval/60/60/24)</f>
        <v>0</v>
      </c>
      <c r="M364" s="39">
        <f>INT(ResourceEffects[[#This Row],[Time Factor]]*TimeInterval/60/60)-ResourceEffects[[#This Row],[Days]]*24</f>
        <v>0</v>
      </c>
      <c r="N364" s="39">
        <f>INT(ResourceEffects[[#This Row],[Time Factor]]*TimeInterval/60)-ResourceEffects[[#This Row],[Hours]]*60-ResourceEffects[[#This Row],[Days]]*60*24</f>
        <v>0</v>
      </c>
      <c r="O364" s="39">
        <f>ResourceEffects[[#This Row],[Time Factor]]*TimeInterval-ResourceEffects[[#This Row],[Min]]*60-ResourceEffects[[#This Row],[Hours]]*60*60-ResourceEffects[[#This Row],[Days]]*60*60*24</f>
        <v>9</v>
      </c>
      <c r="P364" s="20">
        <f ca="1">INT(RAND()*999999999)</f>
        <v>665786784</v>
      </c>
      <c r="Q364" s="20">
        <f>_xlfn.XLOOKUP(ResourceEffects[[#This Row],[Protocol Name]],ProtocolNamesCol,ProtocolIds,"")</f>
        <v>21220</v>
      </c>
      <c r="R364" s="20">
        <f>ResourceEffects[[#This Row],[Time Factor]]</f>
        <v>9</v>
      </c>
      <c r="S364" s="20">
        <f>ResourceEffects[[#This Row],[Drone ID]]</f>
        <v>0</v>
      </c>
      <c r="T364" s="20">
        <f>_xlfn.XLOOKUP(ResourceEffects[[#This Row],[Resource Name]],ResourceNames,ResourceIds,"")</f>
        <v>5201</v>
      </c>
      <c r="U364" s="20">
        <f>_xlfn.XLOOKUP(ResourceEffects[[#This Row],[Event Type]],EventTypeNames,EventTypeIds,"")</f>
        <v>2</v>
      </c>
      <c r="V364" s="20">
        <f>IF(ResourceEffects[[#This Row],[Is Local]]="Yes",1,0)</f>
        <v>1</v>
      </c>
      <c r="W364" s="20">
        <f>IF(ResourceEffects[[#This Row],[Is Installed]]="Yes",1,0)</f>
        <v>0</v>
      </c>
      <c r="X364" s="20">
        <f>IF(ResourceEffects[[#This Row],[Status]]="Locked",1,0)</f>
        <v>1</v>
      </c>
      <c r="Y364" s="20">
        <f>IF(ResourceEffects[[#This Row],[event_type]]=1,0,1)</f>
        <v>1</v>
      </c>
      <c r="Z364" s="20">
        <f>IF(ResourceEffects[[#This Row],[Use Abundancies]]="Yes",1,0)</f>
        <v>0</v>
      </c>
      <c r="AA364" s="20">
        <f>ResourceEffects[[#This Row],[∆]]</f>
        <v>1</v>
      </c>
    </row>
    <row r="365" spans="1:27" x14ac:dyDescent="0.3">
      <c r="A365" s="44">
        <v>9</v>
      </c>
      <c r="B365" s="51" t="s">
        <v>137</v>
      </c>
      <c r="C365" s="45" t="s">
        <v>482</v>
      </c>
      <c r="D365" s="46" t="s">
        <v>394</v>
      </c>
      <c r="E365" s="46">
        <v>1</v>
      </c>
      <c r="F365" s="47" t="s">
        <v>387</v>
      </c>
      <c r="G365" s="48" t="s">
        <v>476</v>
      </c>
      <c r="H365" s="49" t="str">
        <f>"No"</f>
        <v>No</v>
      </c>
      <c r="I365" s="49">
        <f>0</f>
        <v>0</v>
      </c>
      <c r="J365" s="49" t="str">
        <f>"Yes"</f>
        <v>Yes</v>
      </c>
      <c r="K365" s="49" t="str">
        <f>"No"</f>
        <v>No</v>
      </c>
      <c r="L365" s="49">
        <f>INT(ResourceEffects[[#This Row],[Time Factor]]*TimeInterval/60/60/24)</f>
        <v>0</v>
      </c>
      <c r="M365" s="49">
        <f>INT(ResourceEffects[[#This Row],[Time Factor]]*TimeInterval/60/60)-ResourceEffects[[#This Row],[Days]]*24</f>
        <v>0</v>
      </c>
      <c r="N365" s="49">
        <f>INT(ResourceEffects[[#This Row],[Time Factor]]*TimeInterval/60)-ResourceEffects[[#This Row],[Hours]]*60-ResourceEffects[[#This Row],[Days]]*60*24</f>
        <v>0</v>
      </c>
      <c r="O365" s="49">
        <f>ResourceEffects[[#This Row],[Time Factor]]*TimeInterval-ResourceEffects[[#This Row],[Min]]*60-ResourceEffects[[#This Row],[Hours]]*60*60-ResourceEffects[[#This Row],[Days]]*60*60*24</f>
        <v>9</v>
      </c>
      <c r="P365" s="50">
        <f ca="1">INT(RAND()*999999999)</f>
        <v>19369647</v>
      </c>
      <c r="Q365" s="50">
        <f>_xlfn.XLOOKUP(ResourceEffects[[#This Row],[Protocol Name]],ProtocolNamesCol,ProtocolIds,"")</f>
        <v>21220</v>
      </c>
      <c r="R365" s="50">
        <f>ResourceEffects[[#This Row],[Time Factor]]</f>
        <v>9</v>
      </c>
      <c r="S365" s="50">
        <f>ResourceEffects[[#This Row],[Drone ID]]</f>
        <v>0</v>
      </c>
      <c r="T365" s="50">
        <f>_xlfn.XLOOKUP(ResourceEffects[[#This Row],[Resource Name]],ResourceNames,ResourceIds,"")</f>
        <v>5201</v>
      </c>
      <c r="U365" s="50">
        <f>_xlfn.XLOOKUP(ResourceEffects[[#This Row],[Event Type]],EventTypeNames,EventTypeIds,"")</f>
        <v>1</v>
      </c>
      <c r="V365" s="50">
        <f>IF(ResourceEffects[[#This Row],[Is Local]]="Yes",1,0)</f>
        <v>1</v>
      </c>
      <c r="W365" s="50">
        <f>IF(ResourceEffects[[#This Row],[Is Installed]]="Yes",1,0)</f>
        <v>0</v>
      </c>
      <c r="X365" s="50">
        <f>IF(ResourceEffects[[#This Row],[Status]]="Locked",1,0)</f>
        <v>0</v>
      </c>
      <c r="Y365" s="50">
        <f>IF(ResourceEffects[[#This Row],[event_type]]=1,0,1)</f>
        <v>0</v>
      </c>
      <c r="Z365" s="50">
        <f>IF(ResourceEffects[[#This Row],[Use Abundancies]]="Yes",1,0)</f>
        <v>0</v>
      </c>
      <c r="AA365" s="50">
        <f>ResourceEffects[[#This Row],[∆]]</f>
        <v>1</v>
      </c>
    </row>
    <row r="366" spans="1:27" x14ac:dyDescent="0.3">
      <c r="A366" s="23">
        <v>10</v>
      </c>
      <c r="B366" s="48" t="s">
        <v>137</v>
      </c>
      <c r="C366" s="22" t="s">
        <v>480</v>
      </c>
      <c r="D366" s="17" t="s">
        <v>394</v>
      </c>
      <c r="E366" s="17">
        <v>3</v>
      </c>
      <c r="F366" s="37" t="s">
        <v>387</v>
      </c>
      <c r="G366" s="18" t="s">
        <v>188</v>
      </c>
      <c r="H366" s="17" t="str">
        <f>"No"</f>
        <v>No</v>
      </c>
      <c r="I366" s="17">
        <f>0</f>
        <v>0</v>
      </c>
      <c r="J366" s="17" t="str">
        <f>"Yes"</f>
        <v>Yes</v>
      </c>
      <c r="K366" s="17" t="str">
        <f>"No"</f>
        <v>No</v>
      </c>
      <c r="L366" s="17">
        <f>INT(ResourceEffects[[#This Row],[Time Factor]]*TimeInterval/60/60/24)</f>
        <v>0</v>
      </c>
      <c r="M366" s="17">
        <f>INT(ResourceEffects[[#This Row],[Time Factor]]*TimeInterval/60/60)-ResourceEffects[[#This Row],[Days]]*24</f>
        <v>0</v>
      </c>
      <c r="N366" s="17">
        <f>INT(ResourceEffects[[#This Row],[Time Factor]]*TimeInterval/60)-ResourceEffects[[#This Row],[Hours]]*60-ResourceEffects[[#This Row],[Days]]*60*24</f>
        <v>0</v>
      </c>
      <c r="O366" s="17">
        <f>ResourceEffects[[#This Row],[Time Factor]]*TimeInterval-ResourceEffects[[#This Row],[Min]]*60-ResourceEffects[[#This Row],[Hours]]*60*60-ResourceEffects[[#This Row],[Days]]*60*60*24</f>
        <v>10</v>
      </c>
      <c r="P366" s="19">
        <f ca="1">INT(RAND()*999999999)</f>
        <v>211637445</v>
      </c>
      <c r="Q366" s="19">
        <f>_xlfn.XLOOKUP(ResourceEffects[[#This Row],[Protocol Name]],ProtocolNamesCol,ProtocolIds,"")</f>
        <v>21220</v>
      </c>
      <c r="R366" s="19">
        <f>ResourceEffects[[#This Row],[Time Factor]]</f>
        <v>10</v>
      </c>
      <c r="S366" s="19">
        <f>ResourceEffects[[#This Row],[Drone ID]]</f>
        <v>0</v>
      </c>
      <c r="T366" s="19">
        <f>_xlfn.XLOOKUP(ResourceEffects[[#This Row],[Resource Name]],ResourceNames,ResourceIds,"")</f>
        <v>2011</v>
      </c>
      <c r="U366" s="19">
        <f>_xlfn.XLOOKUP(ResourceEffects[[#This Row],[Event Type]],EventTypeNames,EventTypeIds,"")</f>
        <v>1</v>
      </c>
      <c r="V366" s="19">
        <f>IF(ResourceEffects[[#This Row],[Is Local]]="Yes",1,0)</f>
        <v>1</v>
      </c>
      <c r="W366" s="19">
        <f>IF(ResourceEffects[[#This Row],[Is Installed]]="Yes",1,0)</f>
        <v>0</v>
      </c>
      <c r="X366" s="19">
        <f>IF(ResourceEffects[[#This Row],[Status]]="Locked",1,0)</f>
        <v>0</v>
      </c>
      <c r="Y366" s="19">
        <f>IF(ResourceEffects[[#This Row],[event_type]]=1,0,1)</f>
        <v>0</v>
      </c>
      <c r="Z366" s="19">
        <f>IF(ResourceEffects[[#This Row],[Use Abundancies]]="Yes",1,0)</f>
        <v>0</v>
      </c>
      <c r="AA366" s="19">
        <f>ResourceEffects[[#This Row],[∆]]</f>
        <v>3</v>
      </c>
    </row>
    <row r="367" spans="1:27" x14ac:dyDescent="0.3">
      <c r="A367" s="23">
        <v>10</v>
      </c>
      <c r="B367" s="48" t="s">
        <v>137</v>
      </c>
      <c r="C367" s="22" t="s">
        <v>480</v>
      </c>
      <c r="D367" s="17" t="s">
        <v>394</v>
      </c>
      <c r="E367" s="17">
        <v>1</v>
      </c>
      <c r="F367" s="37" t="s">
        <v>387</v>
      </c>
      <c r="G367" s="18" t="s">
        <v>206</v>
      </c>
      <c r="H367" s="17" t="str">
        <f>"No"</f>
        <v>No</v>
      </c>
      <c r="I367" s="17">
        <f>0</f>
        <v>0</v>
      </c>
      <c r="J367" s="17" t="str">
        <f>"Yes"</f>
        <v>Yes</v>
      </c>
      <c r="K367" s="17" t="str">
        <f>"No"</f>
        <v>No</v>
      </c>
      <c r="L367" s="17">
        <f>INT(ResourceEffects[[#This Row],[Time Factor]]*TimeInterval/60/60/24)</f>
        <v>0</v>
      </c>
      <c r="M367" s="17">
        <f>INT(ResourceEffects[[#This Row],[Time Factor]]*TimeInterval/60/60)-ResourceEffects[[#This Row],[Days]]*24</f>
        <v>0</v>
      </c>
      <c r="N367" s="17">
        <f>INT(ResourceEffects[[#This Row],[Time Factor]]*TimeInterval/60)-ResourceEffects[[#This Row],[Hours]]*60-ResourceEffects[[#This Row],[Days]]*60*24</f>
        <v>0</v>
      </c>
      <c r="O367" s="17">
        <f>ResourceEffects[[#This Row],[Time Factor]]*TimeInterval-ResourceEffects[[#This Row],[Min]]*60-ResourceEffects[[#This Row],[Hours]]*60*60-ResourceEffects[[#This Row],[Days]]*60*60*24</f>
        <v>10</v>
      </c>
      <c r="P367" s="19">
        <f ca="1">INT(RAND()*999999999)</f>
        <v>99593713</v>
      </c>
      <c r="Q367" s="19">
        <f>_xlfn.XLOOKUP(ResourceEffects[[#This Row],[Protocol Name]],ProtocolNamesCol,ProtocolIds,"")</f>
        <v>21220</v>
      </c>
      <c r="R367" s="19">
        <f>ResourceEffects[[#This Row],[Time Factor]]</f>
        <v>10</v>
      </c>
      <c r="S367" s="19">
        <f>ResourceEffects[[#This Row],[Drone ID]]</f>
        <v>0</v>
      </c>
      <c r="T367" s="19">
        <f>_xlfn.XLOOKUP(ResourceEffects[[#This Row],[Resource Name]],ResourceNames,ResourceIds,"")</f>
        <v>2041</v>
      </c>
      <c r="U367" s="19">
        <f>_xlfn.XLOOKUP(ResourceEffects[[#This Row],[Event Type]],EventTypeNames,EventTypeIds,"")</f>
        <v>1</v>
      </c>
      <c r="V367" s="19">
        <f>IF(ResourceEffects[[#This Row],[Is Local]]="Yes",1,0)</f>
        <v>1</v>
      </c>
      <c r="W367" s="19">
        <f>IF(ResourceEffects[[#This Row],[Is Installed]]="Yes",1,0)</f>
        <v>0</v>
      </c>
      <c r="X367" s="19">
        <f>IF(ResourceEffects[[#This Row],[Status]]="Locked",1,0)</f>
        <v>0</v>
      </c>
      <c r="Y367" s="19">
        <f>IF(ResourceEffects[[#This Row],[event_type]]=1,0,1)</f>
        <v>0</v>
      </c>
      <c r="Z367" s="19">
        <f>IF(ResourceEffects[[#This Row],[Use Abundancies]]="Yes",1,0)</f>
        <v>0</v>
      </c>
      <c r="AA367" s="19">
        <f>ResourceEffects[[#This Row],[∆]]</f>
        <v>1</v>
      </c>
    </row>
    <row r="368" spans="1:27" x14ac:dyDescent="0.3">
      <c r="A368" s="43">
        <v>0</v>
      </c>
      <c r="B368" s="51" t="s">
        <v>138</v>
      </c>
      <c r="C368" s="22" t="s">
        <v>479</v>
      </c>
      <c r="D368" s="17" t="s">
        <v>395</v>
      </c>
      <c r="E368" s="17">
        <v>1</v>
      </c>
      <c r="F368" s="37" t="s">
        <v>387</v>
      </c>
      <c r="G368" s="18" t="s">
        <v>476</v>
      </c>
      <c r="H368" s="39" t="str">
        <f>"No"</f>
        <v>No</v>
      </c>
      <c r="I368" s="39">
        <f>0</f>
        <v>0</v>
      </c>
      <c r="J368" s="39" t="str">
        <f>"Yes"</f>
        <v>Yes</v>
      </c>
      <c r="K368" s="39" t="str">
        <f>"No"</f>
        <v>No</v>
      </c>
      <c r="L368" s="39">
        <f>INT(ResourceEffects[[#This Row],[Time Factor]]*TimeInterval/60/60/24)</f>
        <v>0</v>
      </c>
      <c r="M368" s="39">
        <f>INT(ResourceEffects[[#This Row],[Time Factor]]*TimeInterval/60/60)-ResourceEffects[[#This Row],[Days]]*24</f>
        <v>0</v>
      </c>
      <c r="N368" s="39">
        <f>INT(ResourceEffects[[#This Row],[Time Factor]]*TimeInterval/60)-ResourceEffects[[#This Row],[Hours]]*60-ResourceEffects[[#This Row],[Days]]*60*24</f>
        <v>0</v>
      </c>
      <c r="O368" s="39">
        <f>ResourceEffects[[#This Row],[Time Factor]]*TimeInterval-ResourceEffects[[#This Row],[Min]]*60-ResourceEffects[[#This Row],[Hours]]*60*60-ResourceEffects[[#This Row],[Days]]*60*60*24</f>
        <v>0</v>
      </c>
      <c r="P368" s="20">
        <f ca="1">INT(RAND()*999999999)</f>
        <v>54214308</v>
      </c>
      <c r="Q368" s="20">
        <f>_xlfn.XLOOKUP(ResourceEffects[[#This Row],[Protocol Name]],ProtocolNamesCol,ProtocolIds,"")</f>
        <v>21230</v>
      </c>
      <c r="R368" s="20">
        <f>ResourceEffects[[#This Row],[Time Factor]]</f>
        <v>0</v>
      </c>
      <c r="S368" s="20">
        <f>ResourceEffects[[#This Row],[Drone ID]]</f>
        <v>0</v>
      </c>
      <c r="T368" s="20">
        <f>_xlfn.XLOOKUP(ResourceEffects[[#This Row],[Resource Name]],ResourceNames,ResourceIds,"")</f>
        <v>5201</v>
      </c>
      <c r="U368" s="20">
        <f>_xlfn.XLOOKUP(ResourceEffects[[#This Row],[Event Type]],EventTypeNames,EventTypeIds,"")</f>
        <v>2</v>
      </c>
      <c r="V368" s="20">
        <f>IF(ResourceEffects[[#This Row],[Is Local]]="Yes",1,0)</f>
        <v>1</v>
      </c>
      <c r="W368" s="20">
        <f>IF(ResourceEffects[[#This Row],[Is Installed]]="Yes",1,0)</f>
        <v>0</v>
      </c>
      <c r="X368" s="20">
        <f>IF(ResourceEffects[[#This Row],[Status]]="Locked",1,0)</f>
        <v>0</v>
      </c>
      <c r="Y368" s="20">
        <f>IF(ResourceEffects[[#This Row],[event_type]]=1,0,1)</f>
        <v>1</v>
      </c>
      <c r="Z368" s="20">
        <f>IF(ResourceEffects[[#This Row],[Use Abundancies]]="Yes",1,0)</f>
        <v>0</v>
      </c>
      <c r="AA368" s="20">
        <f>ResourceEffects[[#This Row],[∆]]</f>
        <v>1</v>
      </c>
    </row>
    <row r="369" spans="1:27" x14ac:dyDescent="0.3">
      <c r="A369" s="43">
        <v>0</v>
      </c>
      <c r="B369" s="51" t="s">
        <v>138</v>
      </c>
      <c r="C369" s="22" t="s">
        <v>479</v>
      </c>
      <c r="D369" s="17" t="s">
        <v>394</v>
      </c>
      <c r="E369" s="17">
        <v>1</v>
      </c>
      <c r="F369" s="37" t="s">
        <v>387</v>
      </c>
      <c r="G369" s="18" t="s">
        <v>476</v>
      </c>
      <c r="H369" s="39" t="str">
        <f>"No"</f>
        <v>No</v>
      </c>
      <c r="I369" s="39">
        <f>0</f>
        <v>0</v>
      </c>
      <c r="J369" s="39" t="str">
        <f>"Yes"</f>
        <v>Yes</v>
      </c>
      <c r="K369" s="39" t="str">
        <f>"No"</f>
        <v>No</v>
      </c>
      <c r="L369" s="39">
        <f>INT(ResourceEffects[[#This Row],[Time Factor]]*TimeInterval/60/60/24)</f>
        <v>0</v>
      </c>
      <c r="M369" s="39">
        <f>INT(ResourceEffects[[#This Row],[Time Factor]]*TimeInterval/60/60)-ResourceEffects[[#This Row],[Days]]*24</f>
        <v>0</v>
      </c>
      <c r="N369" s="39">
        <f>INT(ResourceEffects[[#This Row],[Time Factor]]*TimeInterval/60)-ResourceEffects[[#This Row],[Hours]]*60-ResourceEffects[[#This Row],[Days]]*60*24</f>
        <v>0</v>
      </c>
      <c r="O369" s="39">
        <f>ResourceEffects[[#This Row],[Time Factor]]*TimeInterval-ResourceEffects[[#This Row],[Min]]*60-ResourceEffects[[#This Row],[Hours]]*60*60-ResourceEffects[[#This Row],[Days]]*60*60*24</f>
        <v>0</v>
      </c>
      <c r="P369" s="20">
        <f ca="1">INT(RAND()*999999999)</f>
        <v>91326609</v>
      </c>
      <c r="Q369" s="20">
        <f>_xlfn.XLOOKUP(ResourceEffects[[#This Row],[Protocol Name]],ProtocolNamesCol,ProtocolIds,"")</f>
        <v>21230</v>
      </c>
      <c r="R369" s="20">
        <f>ResourceEffects[[#This Row],[Time Factor]]</f>
        <v>0</v>
      </c>
      <c r="S369" s="20">
        <f>ResourceEffects[[#This Row],[Drone ID]]</f>
        <v>0</v>
      </c>
      <c r="T369" s="20">
        <f>_xlfn.XLOOKUP(ResourceEffects[[#This Row],[Resource Name]],ResourceNames,ResourceIds,"")</f>
        <v>5201</v>
      </c>
      <c r="U369" s="20">
        <f>_xlfn.XLOOKUP(ResourceEffects[[#This Row],[Event Type]],EventTypeNames,EventTypeIds,"")</f>
        <v>1</v>
      </c>
      <c r="V369" s="20">
        <f>IF(ResourceEffects[[#This Row],[Is Local]]="Yes",1,0)</f>
        <v>1</v>
      </c>
      <c r="W369" s="20">
        <f>IF(ResourceEffects[[#This Row],[Is Installed]]="Yes",1,0)</f>
        <v>0</v>
      </c>
      <c r="X369" s="20">
        <f>IF(ResourceEffects[[#This Row],[Status]]="Locked",1,0)</f>
        <v>0</v>
      </c>
      <c r="Y369" s="20">
        <f>IF(ResourceEffects[[#This Row],[event_type]]=1,0,1)</f>
        <v>0</v>
      </c>
      <c r="Z369" s="20">
        <f>IF(ResourceEffects[[#This Row],[Use Abundancies]]="Yes",1,0)</f>
        <v>0</v>
      </c>
      <c r="AA369" s="20">
        <f>ResourceEffects[[#This Row],[∆]]</f>
        <v>1</v>
      </c>
    </row>
    <row r="370" spans="1:27" x14ac:dyDescent="0.3">
      <c r="A370" s="23">
        <v>1</v>
      </c>
      <c r="B370" s="18" t="s">
        <v>138</v>
      </c>
      <c r="C370" s="22" t="s">
        <v>478</v>
      </c>
      <c r="D370" s="17" t="s">
        <v>395</v>
      </c>
      <c r="E370" s="17">
        <v>12</v>
      </c>
      <c r="F370" s="37" t="s">
        <v>387</v>
      </c>
      <c r="G370" s="18" t="s">
        <v>177</v>
      </c>
      <c r="H370" s="17" t="str">
        <f>"No"</f>
        <v>No</v>
      </c>
      <c r="I370" s="17">
        <f>0</f>
        <v>0</v>
      </c>
      <c r="J370" s="17" t="str">
        <f>"Yes"</f>
        <v>Yes</v>
      </c>
      <c r="K370" s="17" t="str">
        <f>"No"</f>
        <v>No</v>
      </c>
      <c r="L370" s="17">
        <f>INT(ResourceEffects[[#This Row],[Time Factor]]*TimeInterval/60/60/24)</f>
        <v>0</v>
      </c>
      <c r="M370" s="17">
        <f>INT(ResourceEffects[[#This Row],[Time Factor]]*TimeInterval/60/60)-ResourceEffects[[#This Row],[Days]]*24</f>
        <v>0</v>
      </c>
      <c r="N370" s="17">
        <f>INT(ResourceEffects[[#This Row],[Time Factor]]*TimeInterval/60)-ResourceEffects[[#This Row],[Hours]]*60-ResourceEffects[[#This Row],[Days]]*60*24</f>
        <v>0</v>
      </c>
      <c r="O370" s="17">
        <f>ResourceEffects[[#This Row],[Time Factor]]*TimeInterval-ResourceEffects[[#This Row],[Min]]*60-ResourceEffects[[#This Row],[Hours]]*60*60-ResourceEffects[[#This Row],[Days]]*60*60*24</f>
        <v>1</v>
      </c>
      <c r="P370" s="19">
        <f ca="1">INT(RAND()*999999999)</f>
        <v>403670990</v>
      </c>
      <c r="Q370" s="19">
        <f>_xlfn.XLOOKUP(ResourceEffects[[#This Row],[Protocol Name]],ProtocolNamesCol,ProtocolIds,"")</f>
        <v>21230</v>
      </c>
      <c r="R370" s="19">
        <f>ResourceEffects[[#This Row],[Time Factor]]</f>
        <v>1</v>
      </c>
      <c r="S370" s="19">
        <f>ResourceEffects[[#This Row],[Drone ID]]</f>
        <v>0</v>
      </c>
      <c r="T370" s="19">
        <f>_xlfn.XLOOKUP(ResourceEffects[[#This Row],[Resource Name]],ResourceNames,ResourceIds,"")</f>
        <v>1230</v>
      </c>
      <c r="U370" s="19">
        <f>_xlfn.XLOOKUP(ResourceEffects[[#This Row],[Event Type]],EventTypeNames,EventTypeIds,"")</f>
        <v>2</v>
      </c>
      <c r="V370" s="19">
        <f>IF(ResourceEffects[[#This Row],[Is Local]]="Yes",1,0)</f>
        <v>1</v>
      </c>
      <c r="W370" s="19">
        <f>IF(ResourceEffects[[#This Row],[Is Installed]]="Yes",1,0)</f>
        <v>0</v>
      </c>
      <c r="X370" s="19">
        <f>IF(ResourceEffects[[#This Row],[Status]]="Locked",1,0)</f>
        <v>0</v>
      </c>
      <c r="Y370" s="19">
        <f>IF(ResourceEffects[[#This Row],[event_type]]=1,0,1)</f>
        <v>1</v>
      </c>
      <c r="Z370" s="19">
        <f>IF(ResourceEffects[[#This Row],[Use Abundancies]]="Yes",1,0)</f>
        <v>0</v>
      </c>
      <c r="AA370" s="19">
        <f>ResourceEffects[[#This Row],[∆]]</f>
        <v>12</v>
      </c>
    </row>
    <row r="371" spans="1:27" x14ac:dyDescent="0.3">
      <c r="A371" s="44">
        <v>2</v>
      </c>
      <c r="B371" s="51" t="s">
        <v>138</v>
      </c>
      <c r="C371" s="45" t="s">
        <v>481</v>
      </c>
      <c r="D371" s="46" t="s">
        <v>395</v>
      </c>
      <c r="E371" s="46">
        <v>1</v>
      </c>
      <c r="F371" s="47" t="s">
        <v>387</v>
      </c>
      <c r="G371" s="48" t="s">
        <v>476</v>
      </c>
      <c r="H371" s="49" t="s">
        <v>429</v>
      </c>
      <c r="I371" s="49">
        <v>0</v>
      </c>
      <c r="J371" s="49" t="s">
        <v>386</v>
      </c>
      <c r="K371" s="49" t="s">
        <v>429</v>
      </c>
      <c r="L371" s="49">
        <v>0</v>
      </c>
      <c r="M371" s="49">
        <v>0</v>
      </c>
      <c r="N371" s="49">
        <v>0</v>
      </c>
      <c r="O371" s="49">
        <v>2</v>
      </c>
      <c r="P371" s="20">
        <f ca="1">INT(RAND()*999999999)</f>
        <v>162973777</v>
      </c>
      <c r="Q371" s="20">
        <f>_xlfn.XLOOKUP(ResourceEffects[[#This Row],[Protocol Name]],ProtocolNamesCol,ProtocolIds,"")</f>
        <v>21230</v>
      </c>
      <c r="R371" s="20">
        <f>ResourceEffects[[#This Row],[Time Factor]]</f>
        <v>2</v>
      </c>
      <c r="S371" s="20">
        <f>ResourceEffects[[#This Row],[Drone ID]]</f>
        <v>0</v>
      </c>
      <c r="T371" s="20">
        <f>_xlfn.XLOOKUP(ResourceEffects[[#This Row],[Resource Name]],ResourceNames,ResourceIds,"")</f>
        <v>5201</v>
      </c>
      <c r="U371" s="20">
        <f>_xlfn.XLOOKUP(ResourceEffects[[#This Row],[Event Type]],EventTypeNames,EventTypeIds,"")</f>
        <v>2</v>
      </c>
      <c r="V371" s="20">
        <f>IF(ResourceEffects[[#This Row],[Is Local]]="Yes",1,0)</f>
        <v>1</v>
      </c>
      <c r="W371" s="20">
        <f>IF(ResourceEffects[[#This Row],[Is Installed]]="Yes",1,0)</f>
        <v>0</v>
      </c>
      <c r="X371" s="20">
        <f>IF(ResourceEffects[[#This Row],[Status]]="Locked",1,0)</f>
        <v>0</v>
      </c>
      <c r="Y371" s="20">
        <f>IF(ResourceEffects[[#This Row],[event_type]]=1,0,1)</f>
        <v>1</v>
      </c>
      <c r="Z371" s="20">
        <f>IF(ResourceEffects[[#This Row],[Use Abundancies]]="Yes",1,0)</f>
        <v>0</v>
      </c>
      <c r="AA371" s="20">
        <f>ResourceEffects[[#This Row],[∆]]</f>
        <v>1</v>
      </c>
    </row>
    <row r="372" spans="1:27" x14ac:dyDescent="0.3">
      <c r="A372" s="43">
        <v>2</v>
      </c>
      <c r="B372" s="12" t="s">
        <v>138</v>
      </c>
      <c r="C372" s="22" t="s">
        <v>481</v>
      </c>
      <c r="D372" s="17" t="s">
        <v>394</v>
      </c>
      <c r="E372" s="17">
        <v>1</v>
      </c>
      <c r="F372" s="37" t="s">
        <v>383</v>
      </c>
      <c r="G372" s="18" t="s">
        <v>476</v>
      </c>
      <c r="H372" s="39" t="s">
        <v>429</v>
      </c>
      <c r="I372" s="39">
        <v>0</v>
      </c>
      <c r="J372" s="39" t="s">
        <v>386</v>
      </c>
      <c r="K372" s="39" t="s">
        <v>429</v>
      </c>
      <c r="L372" s="39">
        <v>0</v>
      </c>
      <c r="M372" s="39">
        <v>0</v>
      </c>
      <c r="N372" s="39">
        <v>0</v>
      </c>
      <c r="O372" s="39">
        <v>2</v>
      </c>
      <c r="P372" s="20">
        <f ca="1">INT(RAND()*999999999)</f>
        <v>656870776</v>
      </c>
      <c r="Q372" s="20">
        <f>_xlfn.XLOOKUP(ResourceEffects[[#This Row],[Protocol Name]],ProtocolNamesCol,ProtocolIds,"")</f>
        <v>21230</v>
      </c>
      <c r="R372" s="20">
        <f>ResourceEffects[[#This Row],[Time Factor]]</f>
        <v>2</v>
      </c>
      <c r="S372" s="20">
        <f>ResourceEffects[[#This Row],[Drone ID]]</f>
        <v>0</v>
      </c>
      <c r="T372" s="20">
        <f>_xlfn.XLOOKUP(ResourceEffects[[#This Row],[Resource Name]],ResourceNames,ResourceIds,"")</f>
        <v>5201</v>
      </c>
      <c r="U372" s="20">
        <f>_xlfn.XLOOKUP(ResourceEffects[[#This Row],[Event Type]],EventTypeNames,EventTypeIds,"")</f>
        <v>1</v>
      </c>
      <c r="V372" s="20">
        <f>IF(ResourceEffects[[#This Row],[Is Local]]="Yes",1,0)</f>
        <v>1</v>
      </c>
      <c r="W372" s="20">
        <f>IF(ResourceEffects[[#This Row],[Is Installed]]="Yes",1,0)</f>
        <v>0</v>
      </c>
      <c r="X372" s="20">
        <f>IF(ResourceEffects[[#This Row],[Status]]="Locked",1,0)</f>
        <v>1</v>
      </c>
      <c r="Y372" s="20">
        <f>IF(ResourceEffects[[#This Row],[event_type]]=1,0,1)</f>
        <v>0</v>
      </c>
      <c r="Z372" s="20">
        <f>IF(ResourceEffects[[#This Row],[Use Abundancies]]="Yes",1,0)</f>
        <v>0</v>
      </c>
      <c r="AA372" s="20">
        <f>ResourceEffects[[#This Row],[∆]]</f>
        <v>1</v>
      </c>
    </row>
    <row r="373" spans="1:27" x14ac:dyDescent="0.3">
      <c r="A373" s="43">
        <v>9</v>
      </c>
      <c r="B373" s="12" t="s">
        <v>138</v>
      </c>
      <c r="C373" s="22" t="s">
        <v>482</v>
      </c>
      <c r="D373" s="17" t="s">
        <v>395</v>
      </c>
      <c r="E373" s="17">
        <v>1</v>
      </c>
      <c r="F373" s="37" t="s">
        <v>383</v>
      </c>
      <c r="G373" s="18" t="s">
        <v>476</v>
      </c>
      <c r="H373" s="39" t="str">
        <f>"No"</f>
        <v>No</v>
      </c>
      <c r="I373" s="39">
        <f>0</f>
        <v>0</v>
      </c>
      <c r="J373" s="39" t="str">
        <f>"Yes"</f>
        <v>Yes</v>
      </c>
      <c r="K373" s="39" t="str">
        <f>"No"</f>
        <v>No</v>
      </c>
      <c r="L373" s="39">
        <f>INT(ResourceEffects[[#This Row],[Time Factor]]*TimeInterval/60/60/24)</f>
        <v>0</v>
      </c>
      <c r="M373" s="39">
        <f>INT(ResourceEffects[[#This Row],[Time Factor]]*TimeInterval/60/60)-ResourceEffects[[#This Row],[Days]]*24</f>
        <v>0</v>
      </c>
      <c r="N373" s="39">
        <f>INT(ResourceEffects[[#This Row],[Time Factor]]*TimeInterval/60)-ResourceEffects[[#This Row],[Hours]]*60-ResourceEffects[[#This Row],[Days]]*60*24</f>
        <v>0</v>
      </c>
      <c r="O373" s="39">
        <f>ResourceEffects[[#This Row],[Time Factor]]*TimeInterval-ResourceEffects[[#This Row],[Min]]*60-ResourceEffects[[#This Row],[Hours]]*60*60-ResourceEffects[[#This Row],[Days]]*60*60*24</f>
        <v>9</v>
      </c>
      <c r="P373" s="20">
        <f ca="1">INT(RAND()*999999999)</f>
        <v>354718867</v>
      </c>
      <c r="Q373" s="20">
        <f>_xlfn.XLOOKUP(ResourceEffects[[#This Row],[Protocol Name]],ProtocolNamesCol,ProtocolIds,"")</f>
        <v>21230</v>
      </c>
      <c r="R373" s="20">
        <f>ResourceEffects[[#This Row],[Time Factor]]</f>
        <v>9</v>
      </c>
      <c r="S373" s="20">
        <f>ResourceEffects[[#This Row],[Drone ID]]</f>
        <v>0</v>
      </c>
      <c r="T373" s="20">
        <f>_xlfn.XLOOKUP(ResourceEffects[[#This Row],[Resource Name]],ResourceNames,ResourceIds,"")</f>
        <v>5201</v>
      </c>
      <c r="U373" s="20">
        <f>_xlfn.XLOOKUP(ResourceEffects[[#This Row],[Event Type]],EventTypeNames,EventTypeIds,"")</f>
        <v>2</v>
      </c>
      <c r="V373" s="20">
        <f>IF(ResourceEffects[[#This Row],[Is Local]]="Yes",1,0)</f>
        <v>1</v>
      </c>
      <c r="W373" s="20">
        <f>IF(ResourceEffects[[#This Row],[Is Installed]]="Yes",1,0)</f>
        <v>0</v>
      </c>
      <c r="X373" s="20">
        <f>IF(ResourceEffects[[#This Row],[Status]]="Locked",1,0)</f>
        <v>1</v>
      </c>
      <c r="Y373" s="20">
        <f>IF(ResourceEffects[[#This Row],[event_type]]=1,0,1)</f>
        <v>1</v>
      </c>
      <c r="Z373" s="20">
        <f>IF(ResourceEffects[[#This Row],[Use Abundancies]]="Yes",1,0)</f>
        <v>0</v>
      </c>
      <c r="AA373" s="20">
        <f>ResourceEffects[[#This Row],[∆]]</f>
        <v>1</v>
      </c>
    </row>
    <row r="374" spans="1:27" x14ac:dyDescent="0.3">
      <c r="A374" s="44">
        <v>9</v>
      </c>
      <c r="B374" s="12" t="s">
        <v>138</v>
      </c>
      <c r="C374" s="45" t="s">
        <v>482</v>
      </c>
      <c r="D374" s="46" t="s">
        <v>394</v>
      </c>
      <c r="E374" s="46">
        <v>1</v>
      </c>
      <c r="F374" s="47" t="s">
        <v>387</v>
      </c>
      <c r="G374" s="48" t="s">
        <v>476</v>
      </c>
      <c r="H374" s="49" t="str">
        <f>"No"</f>
        <v>No</v>
      </c>
      <c r="I374" s="49">
        <f>0</f>
        <v>0</v>
      </c>
      <c r="J374" s="49" t="str">
        <f>"Yes"</f>
        <v>Yes</v>
      </c>
      <c r="K374" s="49" t="str">
        <f>"No"</f>
        <v>No</v>
      </c>
      <c r="L374" s="49">
        <f>INT(ResourceEffects[[#This Row],[Time Factor]]*TimeInterval/60/60/24)</f>
        <v>0</v>
      </c>
      <c r="M374" s="49">
        <f>INT(ResourceEffects[[#This Row],[Time Factor]]*TimeInterval/60/60)-ResourceEffects[[#This Row],[Days]]*24</f>
        <v>0</v>
      </c>
      <c r="N374" s="49">
        <f>INT(ResourceEffects[[#This Row],[Time Factor]]*TimeInterval/60)-ResourceEffects[[#This Row],[Hours]]*60-ResourceEffects[[#This Row],[Days]]*60*24</f>
        <v>0</v>
      </c>
      <c r="O374" s="49">
        <f>ResourceEffects[[#This Row],[Time Factor]]*TimeInterval-ResourceEffects[[#This Row],[Min]]*60-ResourceEffects[[#This Row],[Hours]]*60*60-ResourceEffects[[#This Row],[Days]]*60*60*24</f>
        <v>9</v>
      </c>
      <c r="P374" s="50">
        <f ca="1">INT(RAND()*999999999)</f>
        <v>108138117</v>
      </c>
      <c r="Q374" s="50">
        <f>_xlfn.XLOOKUP(ResourceEffects[[#This Row],[Protocol Name]],ProtocolNamesCol,ProtocolIds,"")</f>
        <v>21230</v>
      </c>
      <c r="R374" s="50">
        <f>ResourceEffects[[#This Row],[Time Factor]]</f>
        <v>9</v>
      </c>
      <c r="S374" s="50">
        <f>ResourceEffects[[#This Row],[Drone ID]]</f>
        <v>0</v>
      </c>
      <c r="T374" s="50">
        <f>_xlfn.XLOOKUP(ResourceEffects[[#This Row],[Resource Name]],ResourceNames,ResourceIds,"")</f>
        <v>5201</v>
      </c>
      <c r="U374" s="50">
        <f>_xlfn.XLOOKUP(ResourceEffects[[#This Row],[Event Type]],EventTypeNames,EventTypeIds,"")</f>
        <v>1</v>
      </c>
      <c r="V374" s="50">
        <f>IF(ResourceEffects[[#This Row],[Is Local]]="Yes",1,0)</f>
        <v>1</v>
      </c>
      <c r="W374" s="50">
        <f>IF(ResourceEffects[[#This Row],[Is Installed]]="Yes",1,0)</f>
        <v>0</v>
      </c>
      <c r="X374" s="50">
        <f>IF(ResourceEffects[[#This Row],[Status]]="Locked",1,0)</f>
        <v>0</v>
      </c>
      <c r="Y374" s="50">
        <f>IF(ResourceEffects[[#This Row],[event_type]]=1,0,1)</f>
        <v>0</v>
      </c>
      <c r="Z374" s="50">
        <f>IF(ResourceEffects[[#This Row],[Use Abundancies]]="Yes",1,0)</f>
        <v>0</v>
      </c>
      <c r="AA374" s="50">
        <f>ResourceEffects[[#This Row],[∆]]</f>
        <v>1</v>
      </c>
    </row>
    <row r="375" spans="1:27" x14ac:dyDescent="0.3">
      <c r="A375" s="23">
        <v>10</v>
      </c>
      <c r="B375" s="52" t="s">
        <v>138</v>
      </c>
      <c r="C375" s="22" t="s">
        <v>480</v>
      </c>
      <c r="D375" s="17" t="s">
        <v>394</v>
      </c>
      <c r="E375" s="17">
        <v>2</v>
      </c>
      <c r="F375" s="37" t="s">
        <v>387</v>
      </c>
      <c r="G375" s="18" t="s">
        <v>188</v>
      </c>
      <c r="H375" s="17" t="str">
        <f>"No"</f>
        <v>No</v>
      </c>
      <c r="I375" s="17">
        <f>0</f>
        <v>0</v>
      </c>
      <c r="J375" s="17" t="str">
        <f>"Yes"</f>
        <v>Yes</v>
      </c>
      <c r="K375" s="17" t="str">
        <f>"No"</f>
        <v>No</v>
      </c>
      <c r="L375" s="17">
        <f>INT(ResourceEffects[[#This Row],[Time Factor]]*TimeInterval/60/60/24)</f>
        <v>0</v>
      </c>
      <c r="M375" s="17">
        <f>INT(ResourceEffects[[#This Row],[Time Factor]]*TimeInterval/60/60)-ResourceEffects[[#This Row],[Days]]*24</f>
        <v>0</v>
      </c>
      <c r="N375" s="17">
        <f>INT(ResourceEffects[[#This Row],[Time Factor]]*TimeInterval/60)-ResourceEffects[[#This Row],[Hours]]*60-ResourceEffects[[#This Row],[Days]]*60*24</f>
        <v>0</v>
      </c>
      <c r="O375" s="17">
        <f>ResourceEffects[[#This Row],[Time Factor]]*TimeInterval-ResourceEffects[[#This Row],[Min]]*60-ResourceEffects[[#This Row],[Hours]]*60*60-ResourceEffects[[#This Row],[Days]]*60*60*24</f>
        <v>10</v>
      </c>
      <c r="P375" s="19">
        <f ca="1">INT(RAND()*999999999)</f>
        <v>562589828</v>
      </c>
      <c r="Q375" s="19">
        <f>_xlfn.XLOOKUP(ResourceEffects[[#This Row],[Protocol Name]],ProtocolNamesCol,ProtocolIds,"")</f>
        <v>21230</v>
      </c>
      <c r="R375" s="19">
        <f>ResourceEffects[[#This Row],[Time Factor]]</f>
        <v>10</v>
      </c>
      <c r="S375" s="19">
        <f>ResourceEffects[[#This Row],[Drone ID]]</f>
        <v>0</v>
      </c>
      <c r="T375" s="19">
        <f>_xlfn.XLOOKUP(ResourceEffects[[#This Row],[Resource Name]],ResourceNames,ResourceIds,"")</f>
        <v>2011</v>
      </c>
      <c r="U375" s="19">
        <f>_xlfn.XLOOKUP(ResourceEffects[[#This Row],[Event Type]],EventTypeNames,EventTypeIds,"")</f>
        <v>1</v>
      </c>
      <c r="V375" s="19">
        <f>IF(ResourceEffects[[#This Row],[Is Local]]="Yes",1,0)</f>
        <v>1</v>
      </c>
      <c r="W375" s="19">
        <f>IF(ResourceEffects[[#This Row],[Is Installed]]="Yes",1,0)</f>
        <v>0</v>
      </c>
      <c r="X375" s="19">
        <f>IF(ResourceEffects[[#This Row],[Status]]="Locked",1,0)</f>
        <v>0</v>
      </c>
      <c r="Y375" s="19">
        <f>IF(ResourceEffects[[#This Row],[event_type]]=1,0,1)</f>
        <v>0</v>
      </c>
      <c r="Z375" s="19">
        <f>IF(ResourceEffects[[#This Row],[Use Abundancies]]="Yes",1,0)</f>
        <v>0</v>
      </c>
      <c r="AA375" s="19">
        <f>ResourceEffects[[#This Row],[∆]]</f>
        <v>2</v>
      </c>
    </row>
    <row r="376" spans="1:27" x14ac:dyDescent="0.3">
      <c r="A376" s="23">
        <v>10</v>
      </c>
      <c r="B376" s="52" t="s">
        <v>138</v>
      </c>
      <c r="C376" s="22" t="s">
        <v>480</v>
      </c>
      <c r="D376" s="17" t="s">
        <v>394</v>
      </c>
      <c r="E376" s="17">
        <v>1</v>
      </c>
      <c r="F376" s="37" t="s">
        <v>387</v>
      </c>
      <c r="G376" s="18" t="s">
        <v>202</v>
      </c>
      <c r="H376" s="17" t="str">
        <f>"No"</f>
        <v>No</v>
      </c>
      <c r="I376" s="17">
        <f>0</f>
        <v>0</v>
      </c>
      <c r="J376" s="17" t="str">
        <f>"Yes"</f>
        <v>Yes</v>
      </c>
      <c r="K376" s="17" t="str">
        <f>"No"</f>
        <v>No</v>
      </c>
      <c r="L376" s="17">
        <f>INT(ResourceEffects[[#This Row],[Time Factor]]*TimeInterval/60/60/24)</f>
        <v>0</v>
      </c>
      <c r="M376" s="17">
        <f>INT(ResourceEffects[[#This Row],[Time Factor]]*TimeInterval/60/60)-ResourceEffects[[#This Row],[Days]]*24</f>
        <v>0</v>
      </c>
      <c r="N376" s="17">
        <f>INT(ResourceEffects[[#This Row],[Time Factor]]*TimeInterval/60)-ResourceEffects[[#This Row],[Hours]]*60-ResourceEffects[[#This Row],[Days]]*60*24</f>
        <v>0</v>
      </c>
      <c r="O376" s="17">
        <f>ResourceEffects[[#This Row],[Time Factor]]*TimeInterval-ResourceEffects[[#This Row],[Min]]*60-ResourceEffects[[#This Row],[Hours]]*60*60-ResourceEffects[[#This Row],[Days]]*60*60*24</f>
        <v>10</v>
      </c>
      <c r="P376" s="19">
        <f ca="1">INT(RAND()*999999999)</f>
        <v>993573017</v>
      </c>
      <c r="Q376" s="19">
        <f>_xlfn.XLOOKUP(ResourceEffects[[#This Row],[Protocol Name]],ProtocolNamesCol,ProtocolIds,"")</f>
        <v>21230</v>
      </c>
      <c r="R376" s="19">
        <f>ResourceEffects[[#This Row],[Time Factor]]</f>
        <v>10</v>
      </c>
      <c r="S376" s="19">
        <f>ResourceEffects[[#This Row],[Drone ID]]</f>
        <v>0</v>
      </c>
      <c r="T376" s="19">
        <f>_xlfn.XLOOKUP(ResourceEffects[[#This Row],[Resource Name]],ResourceNames,ResourceIds,"")</f>
        <v>2032</v>
      </c>
      <c r="U376" s="19">
        <f>_xlfn.XLOOKUP(ResourceEffects[[#This Row],[Event Type]],EventTypeNames,EventTypeIds,"")</f>
        <v>1</v>
      </c>
      <c r="V376" s="19">
        <f>IF(ResourceEffects[[#This Row],[Is Local]]="Yes",1,0)</f>
        <v>1</v>
      </c>
      <c r="W376" s="19">
        <f>IF(ResourceEffects[[#This Row],[Is Installed]]="Yes",1,0)</f>
        <v>0</v>
      </c>
      <c r="X376" s="19">
        <f>IF(ResourceEffects[[#This Row],[Status]]="Locked",1,0)</f>
        <v>0</v>
      </c>
      <c r="Y376" s="19">
        <f>IF(ResourceEffects[[#This Row],[event_type]]=1,0,1)</f>
        <v>0</v>
      </c>
      <c r="Z376" s="19">
        <f>IF(ResourceEffects[[#This Row],[Use Abundancies]]="Yes",1,0)</f>
        <v>0</v>
      </c>
      <c r="AA376" s="19">
        <f>ResourceEffects[[#This Row],[∆]]</f>
        <v>1</v>
      </c>
    </row>
    <row r="377" spans="1:27" x14ac:dyDescent="0.3">
      <c r="A377" s="23">
        <v>10</v>
      </c>
      <c r="B377" s="52" t="s">
        <v>138</v>
      </c>
      <c r="C377" s="22" t="s">
        <v>480</v>
      </c>
      <c r="D377" s="17" t="s">
        <v>394</v>
      </c>
      <c r="E377" s="17">
        <v>1</v>
      </c>
      <c r="F377" s="37" t="s">
        <v>387</v>
      </c>
      <c r="G377" s="18" t="s">
        <v>206</v>
      </c>
      <c r="H377" s="17" t="str">
        <f>"No"</f>
        <v>No</v>
      </c>
      <c r="I377" s="17">
        <f>0</f>
        <v>0</v>
      </c>
      <c r="J377" s="17" t="str">
        <f>"Yes"</f>
        <v>Yes</v>
      </c>
      <c r="K377" s="17" t="str">
        <f>"No"</f>
        <v>No</v>
      </c>
      <c r="L377" s="17">
        <f>INT(ResourceEffects[[#This Row],[Time Factor]]*TimeInterval/60/60/24)</f>
        <v>0</v>
      </c>
      <c r="M377" s="17">
        <f>INT(ResourceEffects[[#This Row],[Time Factor]]*TimeInterval/60/60)-ResourceEffects[[#This Row],[Days]]*24</f>
        <v>0</v>
      </c>
      <c r="N377" s="17">
        <f>INT(ResourceEffects[[#This Row],[Time Factor]]*TimeInterval/60)-ResourceEffects[[#This Row],[Hours]]*60-ResourceEffects[[#This Row],[Days]]*60*24</f>
        <v>0</v>
      </c>
      <c r="O377" s="17">
        <f>ResourceEffects[[#This Row],[Time Factor]]*TimeInterval-ResourceEffects[[#This Row],[Min]]*60-ResourceEffects[[#This Row],[Hours]]*60*60-ResourceEffects[[#This Row],[Days]]*60*60*24</f>
        <v>10</v>
      </c>
      <c r="P377" s="19">
        <f ca="1">INT(RAND()*999999999)</f>
        <v>176975981</v>
      </c>
      <c r="Q377" s="19">
        <f>_xlfn.XLOOKUP(ResourceEffects[[#This Row],[Protocol Name]],ProtocolNamesCol,ProtocolIds,"")</f>
        <v>21230</v>
      </c>
      <c r="R377" s="19">
        <f>ResourceEffects[[#This Row],[Time Factor]]</f>
        <v>10</v>
      </c>
      <c r="S377" s="19">
        <f>ResourceEffects[[#This Row],[Drone ID]]</f>
        <v>0</v>
      </c>
      <c r="T377" s="19">
        <f>_xlfn.XLOOKUP(ResourceEffects[[#This Row],[Resource Name]],ResourceNames,ResourceIds,"")</f>
        <v>2041</v>
      </c>
      <c r="U377" s="19">
        <f>_xlfn.XLOOKUP(ResourceEffects[[#This Row],[Event Type]],EventTypeNames,EventTypeIds,"")</f>
        <v>1</v>
      </c>
      <c r="V377" s="19">
        <f>IF(ResourceEffects[[#This Row],[Is Local]]="Yes",1,0)</f>
        <v>1</v>
      </c>
      <c r="W377" s="19">
        <f>IF(ResourceEffects[[#This Row],[Is Installed]]="Yes",1,0)</f>
        <v>0</v>
      </c>
      <c r="X377" s="19">
        <f>IF(ResourceEffects[[#This Row],[Status]]="Locked",1,0)</f>
        <v>0</v>
      </c>
      <c r="Y377" s="19">
        <f>IF(ResourceEffects[[#This Row],[event_type]]=1,0,1)</f>
        <v>0</v>
      </c>
      <c r="Z377" s="19">
        <f>IF(ResourceEffects[[#This Row],[Use Abundancies]]="Yes",1,0)</f>
        <v>0</v>
      </c>
      <c r="AA377" s="19">
        <f>ResourceEffects[[#This Row],[∆]]</f>
        <v>1</v>
      </c>
    </row>
    <row r="378" spans="1:27" x14ac:dyDescent="0.3">
      <c r="A378" s="43">
        <v>0</v>
      </c>
      <c r="B378" s="12" t="s">
        <v>139</v>
      </c>
      <c r="C378" s="22" t="s">
        <v>479</v>
      </c>
      <c r="D378" s="17" t="s">
        <v>395</v>
      </c>
      <c r="E378" s="17">
        <v>1</v>
      </c>
      <c r="F378" s="37" t="s">
        <v>387</v>
      </c>
      <c r="G378" s="18" t="s">
        <v>476</v>
      </c>
      <c r="H378" s="39" t="str">
        <f>"No"</f>
        <v>No</v>
      </c>
      <c r="I378" s="39">
        <f>0</f>
        <v>0</v>
      </c>
      <c r="J378" s="39" t="str">
        <f>"Yes"</f>
        <v>Yes</v>
      </c>
      <c r="K378" s="39" t="str">
        <f>"No"</f>
        <v>No</v>
      </c>
      <c r="L378" s="39">
        <f>INT(ResourceEffects[[#This Row],[Time Factor]]*TimeInterval/60/60/24)</f>
        <v>0</v>
      </c>
      <c r="M378" s="39">
        <f>INT(ResourceEffects[[#This Row],[Time Factor]]*TimeInterval/60/60)-ResourceEffects[[#This Row],[Days]]*24</f>
        <v>0</v>
      </c>
      <c r="N378" s="39">
        <f>INT(ResourceEffects[[#This Row],[Time Factor]]*TimeInterval/60)-ResourceEffects[[#This Row],[Hours]]*60-ResourceEffects[[#This Row],[Days]]*60*24</f>
        <v>0</v>
      </c>
      <c r="O378" s="39">
        <f>ResourceEffects[[#This Row],[Time Factor]]*TimeInterval-ResourceEffects[[#This Row],[Min]]*60-ResourceEffects[[#This Row],[Hours]]*60*60-ResourceEffects[[#This Row],[Days]]*60*60*24</f>
        <v>0</v>
      </c>
      <c r="P378" s="20">
        <f ca="1">INT(RAND()*999999999)</f>
        <v>167683564</v>
      </c>
      <c r="Q378" s="20">
        <f>_xlfn.XLOOKUP(ResourceEffects[[#This Row],[Protocol Name]],ProtocolNamesCol,ProtocolIds,"")</f>
        <v>21300</v>
      </c>
      <c r="R378" s="20">
        <f>ResourceEffects[[#This Row],[Time Factor]]</f>
        <v>0</v>
      </c>
      <c r="S378" s="20">
        <f>ResourceEffects[[#This Row],[Drone ID]]</f>
        <v>0</v>
      </c>
      <c r="T378" s="20">
        <f>_xlfn.XLOOKUP(ResourceEffects[[#This Row],[Resource Name]],ResourceNames,ResourceIds,"")</f>
        <v>5201</v>
      </c>
      <c r="U378" s="20">
        <f>_xlfn.XLOOKUP(ResourceEffects[[#This Row],[Event Type]],EventTypeNames,EventTypeIds,"")</f>
        <v>2</v>
      </c>
      <c r="V378" s="20">
        <f>IF(ResourceEffects[[#This Row],[Is Local]]="Yes",1,0)</f>
        <v>1</v>
      </c>
      <c r="W378" s="20">
        <f>IF(ResourceEffects[[#This Row],[Is Installed]]="Yes",1,0)</f>
        <v>0</v>
      </c>
      <c r="X378" s="20">
        <f>IF(ResourceEffects[[#This Row],[Status]]="Locked",1,0)</f>
        <v>0</v>
      </c>
      <c r="Y378" s="20">
        <f>IF(ResourceEffects[[#This Row],[event_type]]=1,0,1)</f>
        <v>1</v>
      </c>
      <c r="Z378" s="20">
        <f>IF(ResourceEffects[[#This Row],[Use Abundancies]]="Yes",1,0)</f>
        <v>0</v>
      </c>
      <c r="AA378" s="20">
        <f>ResourceEffects[[#This Row],[∆]]</f>
        <v>1</v>
      </c>
    </row>
    <row r="379" spans="1:27" x14ac:dyDescent="0.3">
      <c r="A379" s="43">
        <v>0</v>
      </c>
      <c r="B379" s="12" t="s">
        <v>139</v>
      </c>
      <c r="C379" s="22" t="s">
        <v>479</v>
      </c>
      <c r="D379" s="17" t="s">
        <v>394</v>
      </c>
      <c r="E379" s="17">
        <v>1</v>
      </c>
      <c r="F379" s="37" t="s">
        <v>387</v>
      </c>
      <c r="G379" s="18" t="s">
        <v>476</v>
      </c>
      <c r="H379" s="39" t="str">
        <f>"No"</f>
        <v>No</v>
      </c>
      <c r="I379" s="39">
        <f>0</f>
        <v>0</v>
      </c>
      <c r="J379" s="39" t="str">
        <f>"Yes"</f>
        <v>Yes</v>
      </c>
      <c r="K379" s="39" t="str">
        <f>"No"</f>
        <v>No</v>
      </c>
      <c r="L379" s="39">
        <f>INT(ResourceEffects[[#This Row],[Time Factor]]*TimeInterval/60/60/24)</f>
        <v>0</v>
      </c>
      <c r="M379" s="39">
        <f>INT(ResourceEffects[[#This Row],[Time Factor]]*TimeInterval/60/60)-ResourceEffects[[#This Row],[Days]]*24</f>
        <v>0</v>
      </c>
      <c r="N379" s="39">
        <f>INT(ResourceEffects[[#This Row],[Time Factor]]*TimeInterval/60)-ResourceEffects[[#This Row],[Hours]]*60-ResourceEffects[[#This Row],[Days]]*60*24</f>
        <v>0</v>
      </c>
      <c r="O379" s="39">
        <f>ResourceEffects[[#This Row],[Time Factor]]*TimeInterval-ResourceEffects[[#This Row],[Min]]*60-ResourceEffects[[#This Row],[Hours]]*60*60-ResourceEffects[[#This Row],[Days]]*60*60*24</f>
        <v>0</v>
      </c>
      <c r="P379" s="20">
        <f ca="1">INT(RAND()*999999999)</f>
        <v>337416393</v>
      </c>
      <c r="Q379" s="20">
        <f>_xlfn.XLOOKUP(ResourceEffects[[#This Row],[Protocol Name]],ProtocolNamesCol,ProtocolIds,"")</f>
        <v>21300</v>
      </c>
      <c r="R379" s="20">
        <f>ResourceEffects[[#This Row],[Time Factor]]</f>
        <v>0</v>
      </c>
      <c r="S379" s="20">
        <f>ResourceEffects[[#This Row],[Drone ID]]</f>
        <v>0</v>
      </c>
      <c r="T379" s="20">
        <f>_xlfn.XLOOKUP(ResourceEffects[[#This Row],[Resource Name]],ResourceNames,ResourceIds,"")</f>
        <v>5201</v>
      </c>
      <c r="U379" s="20">
        <f>_xlfn.XLOOKUP(ResourceEffects[[#This Row],[Event Type]],EventTypeNames,EventTypeIds,"")</f>
        <v>1</v>
      </c>
      <c r="V379" s="20">
        <f>IF(ResourceEffects[[#This Row],[Is Local]]="Yes",1,0)</f>
        <v>1</v>
      </c>
      <c r="W379" s="20">
        <f>IF(ResourceEffects[[#This Row],[Is Installed]]="Yes",1,0)</f>
        <v>0</v>
      </c>
      <c r="X379" s="20">
        <f>IF(ResourceEffects[[#This Row],[Status]]="Locked",1,0)</f>
        <v>0</v>
      </c>
      <c r="Y379" s="20">
        <f>IF(ResourceEffects[[#This Row],[event_type]]=1,0,1)</f>
        <v>0</v>
      </c>
      <c r="Z379" s="20">
        <f>IF(ResourceEffects[[#This Row],[Use Abundancies]]="Yes",1,0)</f>
        <v>0</v>
      </c>
      <c r="AA379" s="20">
        <f>ResourceEffects[[#This Row],[∆]]</f>
        <v>1</v>
      </c>
    </row>
    <row r="380" spans="1:27" x14ac:dyDescent="0.3">
      <c r="A380" s="23">
        <v>1</v>
      </c>
      <c r="B380" s="52" t="s">
        <v>139</v>
      </c>
      <c r="C380" s="22" t="s">
        <v>478</v>
      </c>
      <c r="D380" s="17" t="s">
        <v>395</v>
      </c>
      <c r="E380" s="17">
        <v>15</v>
      </c>
      <c r="F380" s="37" t="s">
        <v>387</v>
      </c>
      <c r="G380" s="18" t="s">
        <v>178</v>
      </c>
      <c r="H380" s="17" t="str">
        <f>"No"</f>
        <v>No</v>
      </c>
      <c r="I380" s="17">
        <f>0</f>
        <v>0</v>
      </c>
      <c r="J380" s="17" t="str">
        <f>"Yes"</f>
        <v>Yes</v>
      </c>
      <c r="K380" s="17" t="str">
        <f>"No"</f>
        <v>No</v>
      </c>
      <c r="L380" s="17">
        <f>INT(ResourceEffects[[#This Row],[Time Factor]]*TimeInterval/60/60/24)</f>
        <v>0</v>
      </c>
      <c r="M380" s="17">
        <f>INT(ResourceEffects[[#This Row],[Time Factor]]*TimeInterval/60/60)-ResourceEffects[[#This Row],[Days]]*24</f>
        <v>0</v>
      </c>
      <c r="N380" s="17">
        <f>INT(ResourceEffects[[#This Row],[Time Factor]]*TimeInterval/60)-ResourceEffects[[#This Row],[Hours]]*60-ResourceEffects[[#This Row],[Days]]*60*24</f>
        <v>0</v>
      </c>
      <c r="O380" s="17">
        <f>ResourceEffects[[#This Row],[Time Factor]]*TimeInterval-ResourceEffects[[#This Row],[Min]]*60-ResourceEffects[[#This Row],[Hours]]*60*60-ResourceEffects[[#This Row],[Days]]*60*60*24</f>
        <v>1</v>
      </c>
      <c r="P380" s="19">
        <f ca="1">INT(RAND()*999999999)</f>
        <v>944692828</v>
      </c>
      <c r="Q380" s="19">
        <f>_xlfn.XLOOKUP(ResourceEffects[[#This Row],[Protocol Name]],ProtocolNamesCol,ProtocolIds,"")</f>
        <v>21300</v>
      </c>
      <c r="R380" s="19">
        <f>ResourceEffects[[#This Row],[Time Factor]]</f>
        <v>1</v>
      </c>
      <c r="S380" s="19">
        <f>ResourceEffects[[#This Row],[Drone ID]]</f>
        <v>0</v>
      </c>
      <c r="T380" s="19">
        <f>_xlfn.XLOOKUP(ResourceEffects[[#This Row],[Resource Name]],ResourceNames,ResourceIds,"")</f>
        <v>1300</v>
      </c>
      <c r="U380" s="19">
        <f>_xlfn.XLOOKUP(ResourceEffects[[#This Row],[Event Type]],EventTypeNames,EventTypeIds,"")</f>
        <v>2</v>
      </c>
      <c r="V380" s="19">
        <f>IF(ResourceEffects[[#This Row],[Is Local]]="Yes",1,0)</f>
        <v>1</v>
      </c>
      <c r="W380" s="19">
        <f>IF(ResourceEffects[[#This Row],[Is Installed]]="Yes",1,0)</f>
        <v>0</v>
      </c>
      <c r="X380" s="19">
        <f>IF(ResourceEffects[[#This Row],[Status]]="Locked",1,0)</f>
        <v>0</v>
      </c>
      <c r="Y380" s="19">
        <f>IF(ResourceEffects[[#This Row],[event_type]]=1,0,1)</f>
        <v>1</v>
      </c>
      <c r="Z380" s="19">
        <f>IF(ResourceEffects[[#This Row],[Use Abundancies]]="Yes",1,0)</f>
        <v>0</v>
      </c>
      <c r="AA380" s="19">
        <f>ResourceEffects[[#This Row],[∆]]</f>
        <v>15</v>
      </c>
    </row>
    <row r="381" spans="1:27" x14ac:dyDescent="0.3">
      <c r="A381" s="44">
        <v>2</v>
      </c>
      <c r="B381" s="12" t="s">
        <v>139</v>
      </c>
      <c r="C381" s="45" t="s">
        <v>481</v>
      </c>
      <c r="D381" s="46" t="s">
        <v>395</v>
      </c>
      <c r="E381" s="46">
        <v>1</v>
      </c>
      <c r="F381" s="47" t="s">
        <v>387</v>
      </c>
      <c r="G381" s="48" t="s">
        <v>476</v>
      </c>
      <c r="H381" s="49" t="s">
        <v>429</v>
      </c>
      <c r="I381" s="49">
        <v>0</v>
      </c>
      <c r="J381" s="49" t="s">
        <v>386</v>
      </c>
      <c r="K381" s="49" t="s">
        <v>429</v>
      </c>
      <c r="L381" s="49">
        <v>0</v>
      </c>
      <c r="M381" s="49">
        <v>0</v>
      </c>
      <c r="N381" s="49">
        <v>0</v>
      </c>
      <c r="O381" s="49">
        <v>2</v>
      </c>
      <c r="P381" s="20">
        <f ca="1">INT(RAND()*999999999)</f>
        <v>497308992</v>
      </c>
      <c r="Q381" s="20">
        <f>_xlfn.XLOOKUP(ResourceEffects[[#This Row],[Protocol Name]],ProtocolNamesCol,ProtocolIds,"")</f>
        <v>21300</v>
      </c>
      <c r="R381" s="20">
        <f>ResourceEffects[[#This Row],[Time Factor]]</f>
        <v>2</v>
      </c>
      <c r="S381" s="20">
        <f>ResourceEffects[[#This Row],[Drone ID]]</f>
        <v>0</v>
      </c>
      <c r="T381" s="20">
        <f>_xlfn.XLOOKUP(ResourceEffects[[#This Row],[Resource Name]],ResourceNames,ResourceIds,"")</f>
        <v>5201</v>
      </c>
      <c r="U381" s="20">
        <f>_xlfn.XLOOKUP(ResourceEffects[[#This Row],[Event Type]],EventTypeNames,EventTypeIds,"")</f>
        <v>2</v>
      </c>
      <c r="V381" s="20">
        <f>IF(ResourceEffects[[#This Row],[Is Local]]="Yes",1,0)</f>
        <v>1</v>
      </c>
      <c r="W381" s="20">
        <f>IF(ResourceEffects[[#This Row],[Is Installed]]="Yes",1,0)</f>
        <v>0</v>
      </c>
      <c r="X381" s="20">
        <f>IF(ResourceEffects[[#This Row],[Status]]="Locked",1,0)</f>
        <v>0</v>
      </c>
      <c r="Y381" s="20">
        <f>IF(ResourceEffects[[#This Row],[event_type]]=1,0,1)</f>
        <v>1</v>
      </c>
      <c r="Z381" s="20">
        <f>IF(ResourceEffects[[#This Row],[Use Abundancies]]="Yes",1,0)</f>
        <v>0</v>
      </c>
      <c r="AA381" s="20">
        <f>ResourceEffects[[#This Row],[∆]]</f>
        <v>1</v>
      </c>
    </row>
    <row r="382" spans="1:27" x14ac:dyDescent="0.3">
      <c r="A382" s="43">
        <v>2</v>
      </c>
      <c r="B382" s="12" t="s">
        <v>139</v>
      </c>
      <c r="C382" s="22" t="s">
        <v>481</v>
      </c>
      <c r="D382" s="17" t="s">
        <v>394</v>
      </c>
      <c r="E382" s="17">
        <v>1</v>
      </c>
      <c r="F382" s="37" t="s">
        <v>383</v>
      </c>
      <c r="G382" s="18" t="s">
        <v>476</v>
      </c>
      <c r="H382" s="39" t="s">
        <v>429</v>
      </c>
      <c r="I382" s="39">
        <v>0</v>
      </c>
      <c r="J382" s="39" t="s">
        <v>386</v>
      </c>
      <c r="K382" s="39" t="s">
        <v>429</v>
      </c>
      <c r="L382" s="39">
        <v>0</v>
      </c>
      <c r="M382" s="39">
        <v>0</v>
      </c>
      <c r="N382" s="39">
        <v>0</v>
      </c>
      <c r="O382" s="39">
        <v>2</v>
      </c>
      <c r="P382" s="20">
        <f ca="1">INT(RAND()*999999999)</f>
        <v>26946028</v>
      </c>
      <c r="Q382" s="20">
        <f>_xlfn.XLOOKUP(ResourceEffects[[#This Row],[Protocol Name]],ProtocolNamesCol,ProtocolIds,"")</f>
        <v>21300</v>
      </c>
      <c r="R382" s="20">
        <f>ResourceEffects[[#This Row],[Time Factor]]</f>
        <v>2</v>
      </c>
      <c r="S382" s="20">
        <f>ResourceEffects[[#This Row],[Drone ID]]</f>
        <v>0</v>
      </c>
      <c r="T382" s="20">
        <f>_xlfn.XLOOKUP(ResourceEffects[[#This Row],[Resource Name]],ResourceNames,ResourceIds,"")</f>
        <v>5201</v>
      </c>
      <c r="U382" s="20">
        <f>_xlfn.XLOOKUP(ResourceEffects[[#This Row],[Event Type]],EventTypeNames,EventTypeIds,"")</f>
        <v>1</v>
      </c>
      <c r="V382" s="20">
        <f>IF(ResourceEffects[[#This Row],[Is Local]]="Yes",1,0)</f>
        <v>1</v>
      </c>
      <c r="W382" s="20">
        <f>IF(ResourceEffects[[#This Row],[Is Installed]]="Yes",1,0)</f>
        <v>0</v>
      </c>
      <c r="X382" s="20">
        <f>IF(ResourceEffects[[#This Row],[Status]]="Locked",1,0)</f>
        <v>1</v>
      </c>
      <c r="Y382" s="20">
        <f>IF(ResourceEffects[[#This Row],[event_type]]=1,0,1)</f>
        <v>0</v>
      </c>
      <c r="Z382" s="20">
        <f>IF(ResourceEffects[[#This Row],[Use Abundancies]]="Yes",1,0)</f>
        <v>0</v>
      </c>
      <c r="AA382" s="20">
        <f>ResourceEffects[[#This Row],[∆]]</f>
        <v>1</v>
      </c>
    </row>
    <row r="383" spans="1:27" x14ac:dyDescent="0.3">
      <c r="A383" s="43">
        <v>9</v>
      </c>
      <c r="B383" s="12" t="s">
        <v>139</v>
      </c>
      <c r="C383" s="22" t="s">
        <v>482</v>
      </c>
      <c r="D383" s="17" t="s">
        <v>395</v>
      </c>
      <c r="E383" s="17">
        <v>1</v>
      </c>
      <c r="F383" s="37" t="s">
        <v>383</v>
      </c>
      <c r="G383" s="18" t="s">
        <v>476</v>
      </c>
      <c r="H383" s="39" t="str">
        <f>"No"</f>
        <v>No</v>
      </c>
      <c r="I383" s="39">
        <f>0</f>
        <v>0</v>
      </c>
      <c r="J383" s="39" t="str">
        <f>"Yes"</f>
        <v>Yes</v>
      </c>
      <c r="K383" s="39" t="str">
        <f>"No"</f>
        <v>No</v>
      </c>
      <c r="L383" s="39">
        <f>INT(ResourceEffects[[#This Row],[Time Factor]]*TimeInterval/60/60/24)</f>
        <v>0</v>
      </c>
      <c r="M383" s="39">
        <f>INT(ResourceEffects[[#This Row],[Time Factor]]*TimeInterval/60/60)-ResourceEffects[[#This Row],[Days]]*24</f>
        <v>0</v>
      </c>
      <c r="N383" s="39">
        <f>INT(ResourceEffects[[#This Row],[Time Factor]]*TimeInterval/60)-ResourceEffects[[#This Row],[Hours]]*60-ResourceEffects[[#This Row],[Days]]*60*24</f>
        <v>0</v>
      </c>
      <c r="O383" s="39">
        <f>ResourceEffects[[#This Row],[Time Factor]]*TimeInterval-ResourceEffects[[#This Row],[Min]]*60-ResourceEffects[[#This Row],[Hours]]*60*60-ResourceEffects[[#This Row],[Days]]*60*60*24</f>
        <v>9</v>
      </c>
      <c r="P383" s="20">
        <f ca="1">INT(RAND()*999999999)</f>
        <v>143367788</v>
      </c>
      <c r="Q383" s="20">
        <f>_xlfn.XLOOKUP(ResourceEffects[[#This Row],[Protocol Name]],ProtocolNamesCol,ProtocolIds,"")</f>
        <v>21300</v>
      </c>
      <c r="R383" s="20">
        <f>ResourceEffects[[#This Row],[Time Factor]]</f>
        <v>9</v>
      </c>
      <c r="S383" s="20">
        <f>ResourceEffects[[#This Row],[Drone ID]]</f>
        <v>0</v>
      </c>
      <c r="T383" s="20">
        <f>_xlfn.XLOOKUP(ResourceEffects[[#This Row],[Resource Name]],ResourceNames,ResourceIds,"")</f>
        <v>5201</v>
      </c>
      <c r="U383" s="20">
        <f>_xlfn.XLOOKUP(ResourceEffects[[#This Row],[Event Type]],EventTypeNames,EventTypeIds,"")</f>
        <v>2</v>
      </c>
      <c r="V383" s="20">
        <f>IF(ResourceEffects[[#This Row],[Is Local]]="Yes",1,0)</f>
        <v>1</v>
      </c>
      <c r="W383" s="20">
        <f>IF(ResourceEffects[[#This Row],[Is Installed]]="Yes",1,0)</f>
        <v>0</v>
      </c>
      <c r="X383" s="20">
        <f>IF(ResourceEffects[[#This Row],[Status]]="Locked",1,0)</f>
        <v>1</v>
      </c>
      <c r="Y383" s="20">
        <f>IF(ResourceEffects[[#This Row],[event_type]]=1,0,1)</f>
        <v>1</v>
      </c>
      <c r="Z383" s="20">
        <f>IF(ResourceEffects[[#This Row],[Use Abundancies]]="Yes",1,0)</f>
        <v>0</v>
      </c>
      <c r="AA383" s="20">
        <f>ResourceEffects[[#This Row],[∆]]</f>
        <v>1</v>
      </c>
    </row>
    <row r="384" spans="1:27" x14ac:dyDescent="0.3">
      <c r="A384" s="44">
        <v>9</v>
      </c>
      <c r="B384" s="12" t="s">
        <v>139</v>
      </c>
      <c r="C384" s="45" t="s">
        <v>482</v>
      </c>
      <c r="D384" s="46" t="s">
        <v>394</v>
      </c>
      <c r="E384" s="46">
        <v>1</v>
      </c>
      <c r="F384" s="47" t="s">
        <v>387</v>
      </c>
      <c r="G384" s="48" t="s">
        <v>476</v>
      </c>
      <c r="H384" s="49" t="str">
        <f>"No"</f>
        <v>No</v>
      </c>
      <c r="I384" s="49">
        <f>0</f>
        <v>0</v>
      </c>
      <c r="J384" s="49" t="str">
        <f>"Yes"</f>
        <v>Yes</v>
      </c>
      <c r="K384" s="49" t="str">
        <f>"No"</f>
        <v>No</v>
      </c>
      <c r="L384" s="49">
        <f>INT(ResourceEffects[[#This Row],[Time Factor]]*TimeInterval/60/60/24)</f>
        <v>0</v>
      </c>
      <c r="M384" s="49">
        <f>INT(ResourceEffects[[#This Row],[Time Factor]]*TimeInterval/60/60)-ResourceEffects[[#This Row],[Days]]*24</f>
        <v>0</v>
      </c>
      <c r="N384" s="49">
        <f>INT(ResourceEffects[[#This Row],[Time Factor]]*TimeInterval/60)-ResourceEffects[[#This Row],[Hours]]*60-ResourceEffects[[#This Row],[Days]]*60*24</f>
        <v>0</v>
      </c>
      <c r="O384" s="49">
        <f>ResourceEffects[[#This Row],[Time Factor]]*TimeInterval-ResourceEffects[[#This Row],[Min]]*60-ResourceEffects[[#This Row],[Hours]]*60*60-ResourceEffects[[#This Row],[Days]]*60*60*24</f>
        <v>9</v>
      </c>
      <c r="P384" s="50">
        <f ca="1">INT(RAND()*999999999)</f>
        <v>128922033</v>
      </c>
      <c r="Q384" s="50">
        <f>_xlfn.XLOOKUP(ResourceEffects[[#This Row],[Protocol Name]],ProtocolNamesCol,ProtocolIds,"")</f>
        <v>21300</v>
      </c>
      <c r="R384" s="50">
        <f>ResourceEffects[[#This Row],[Time Factor]]</f>
        <v>9</v>
      </c>
      <c r="S384" s="50">
        <f>ResourceEffects[[#This Row],[Drone ID]]</f>
        <v>0</v>
      </c>
      <c r="T384" s="50">
        <f>_xlfn.XLOOKUP(ResourceEffects[[#This Row],[Resource Name]],ResourceNames,ResourceIds,"")</f>
        <v>5201</v>
      </c>
      <c r="U384" s="50">
        <f>_xlfn.XLOOKUP(ResourceEffects[[#This Row],[Event Type]],EventTypeNames,EventTypeIds,"")</f>
        <v>1</v>
      </c>
      <c r="V384" s="50">
        <f>IF(ResourceEffects[[#This Row],[Is Local]]="Yes",1,0)</f>
        <v>1</v>
      </c>
      <c r="W384" s="50">
        <f>IF(ResourceEffects[[#This Row],[Is Installed]]="Yes",1,0)</f>
        <v>0</v>
      </c>
      <c r="X384" s="50">
        <f>IF(ResourceEffects[[#This Row],[Status]]="Locked",1,0)</f>
        <v>0</v>
      </c>
      <c r="Y384" s="50">
        <f>IF(ResourceEffects[[#This Row],[event_type]]=1,0,1)</f>
        <v>0</v>
      </c>
      <c r="Z384" s="50">
        <f>IF(ResourceEffects[[#This Row],[Use Abundancies]]="Yes",1,0)</f>
        <v>0</v>
      </c>
      <c r="AA384" s="50">
        <f>ResourceEffects[[#This Row],[∆]]</f>
        <v>1</v>
      </c>
    </row>
    <row r="385" spans="1:27" x14ac:dyDescent="0.3">
      <c r="A385" s="23">
        <v>10</v>
      </c>
      <c r="B385" s="52" t="s">
        <v>139</v>
      </c>
      <c r="C385" s="22" t="s">
        <v>480</v>
      </c>
      <c r="D385" s="17" t="s">
        <v>394</v>
      </c>
      <c r="E385" s="17">
        <v>1</v>
      </c>
      <c r="F385" s="37" t="s">
        <v>387</v>
      </c>
      <c r="G385" s="18" t="s">
        <v>192</v>
      </c>
      <c r="H385" s="17" t="str">
        <f>"No"</f>
        <v>No</v>
      </c>
      <c r="I385" s="17">
        <f>0</f>
        <v>0</v>
      </c>
      <c r="J385" s="17" t="str">
        <f>"Yes"</f>
        <v>Yes</v>
      </c>
      <c r="K385" s="17" t="str">
        <f>"No"</f>
        <v>No</v>
      </c>
      <c r="L385" s="17">
        <f>INT(ResourceEffects[[#This Row],[Time Factor]]*TimeInterval/60/60/24)</f>
        <v>0</v>
      </c>
      <c r="M385" s="17">
        <f>INT(ResourceEffects[[#This Row],[Time Factor]]*TimeInterval/60/60)-ResourceEffects[[#This Row],[Days]]*24</f>
        <v>0</v>
      </c>
      <c r="N385" s="17">
        <f>INT(ResourceEffects[[#This Row],[Time Factor]]*TimeInterval/60)-ResourceEffects[[#This Row],[Hours]]*60-ResourceEffects[[#This Row],[Days]]*60*24</f>
        <v>0</v>
      </c>
      <c r="O385" s="17">
        <f>ResourceEffects[[#This Row],[Time Factor]]*TimeInterval-ResourceEffects[[#This Row],[Min]]*60-ResourceEffects[[#This Row],[Hours]]*60*60-ResourceEffects[[#This Row],[Days]]*60*60*24</f>
        <v>10</v>
      </c>
      <c r="P385" s="19">
        <f ca="1">INT(RAND()*999999999)</f>
        <v>968070249</v>
      </c>
      <c r="Q385" s="19">
        <f>_xlfn.XLOOKUP(ResourceEffects[[#This Row],[Protocol Name]],ProtocolNamesCol,ProtocolIds,"")</f>
        <v>21300</v>
      </c>
      <c r="R385" s="19">
        <f>ResourceEffects[[#This Row],[Time Factor]]</f>
        <v>10</v>
      </c>
      <c r="S385" s="19">
        <f>ResourceEffects[[#This Row],[Drone ID]]</f>
        <v>0</v>
      </c>
      <c r="T385" s="19">
        <f>_xlfn.XLOOKUP(ResourceEffects[[#This Row],[Resource Name]],ResourceNames,ResourceIds,"")</f>
        <v>2013</v>
      </c>
      <c r="U385" s="19">
        <f>_xlfn.XLOOKUP(ResourceEffects[[#This Row],[Event Type]],EventTypeNames,EventTypeIds,"")</f>
        <v>1</v>
      </c>
      <c r="V385" s="19">
        <f>IF(ResourceEffects[[#This Row],[Is Local]]="Yes",1,0)</f>
        <v>1</v>
      </c>
      <c r="W385" s="19">
        <f>IF(ResourceEffects[[#This Row],[Is Installed]]="Yes",1,0)</f>
        <v>0</v>
      </c>
      <c r="X385" s="19">
        <f>IF(ResourceEffects[[#This Row],[Status]]="Locked",1,0)</f>
        <v>0</v>
      </c>
      <c r="Y385" s="19">
        <f>IF(ResourceEffects[[#This Row],[event_type]]=1,0,1)</f>
        <v>0</v>
      </c>
      <c r="Z385" s="19">
        <f>IF(ResourceEffects[[#This Row],[Use Abundancies]]="Yes",1,0)</f>
        <v>0</v>
      </c>
      <c r="AA385" s="19">
        <f>ResourceEffects[[#This Row],[∆]]</f>
        <v>1</v>
      </c>
    </row>
    <row r="386" spans="1:27" x14ac:dyDescent="0.3">
      <c r="A386" s="23">
        <v>10</v>
      </c>
      <c r="B386" s="52" t="s">
        <v>139</v>
      </c>
      <c r="C386" s="22" t="s">
        <v>480</v>
      </c>
      <c r="D386" s="17" t="s">
        <v>394</v>
      </c>
      <c r="E386" s="17">
        <v>2</v>
      </c>
      <c r="F386" s="37" t="s">
        <v>387</v>
      </c>
      <c r="G386" s="18" t="s">
        <v>200</v>
      </c>
      <c r="H386" s="17" t="str">
        <f>"No"</f>
        <v>No</v>
      </c>
      <c r="I386" s="17">
        <f>0</f>
        <v>0</v>
      </c>
      <c r="J386" s="17" t="str">
        <f>"Yes"</f>
        <v>Yes</v>
      </c>
      <c r="K386" s="17" t="str">
        <f>"No"</f>
        <v>No</v>
      </c>
      <c r="L386" s="17">
        <f>INT(ResourceEffects[[#This Row],[Time Factor]]*TimeInterval/60/60/24)</f>
        <v>0</v>
      </c>
      <c r="M386" s="17">
        <f>INT(ResourceEffects[[#This Row],[Time Factor]]*TimeInterval/60/60)-ResourceEffects[[#This Row],[Days]]*24</f>
        <v>0</v>
      </c>
      <c r="N386" s="17">
        <f>INT(ResourceEffects[[#This Row],[Time Factor]]*TimeInterval/60)-ResourceEffects[[#This Row],[Hours]]*60-ResourceEffects[[#This Row],[Days]]*60*24</f>
        <v>0</v>
      </c>
      <c r="O386" s="17">
        <f>ResourceEffects[[#This Row],[Time Factor]]*TimeInterval-ResourceEffects[[#This Row],[Min]]*60-ResourceEffects[[#This Row],[Hours]]*60*60-ResourceEffects[[#This Row],[Days]]*60*60*24</f>
        <v>10</v>
      </c>
      <c r="P386" s="19">
        <f ca="1">INT(RAND()*999999999)</f>
        <v>866655893</v>
      </c>
      <c r="Q386" s="19">
        <f>_xlfn.XLOOKUP(ResourceEffects[[#This Row],[Protocol Name]],ProtocolNamesCol,ProtocolIds,"")</f>
        <v>21300</v>
      </c>
      <c r="R386" s="19">
        <f>ResourceEffects[[#This Row],[Time Factor]]</f>
        <v>10</v>
      </c>
      <c r="S386" s="19">
        <f>ResourceEffects[[#This Row],[Drone ID]]</f>
        <v>0</v>
      </c>
      <c r="T386" s="19">
        <f>_xlfn.XLOOKUP(ResourceEffects[[#This Row],[Resource Name]],ResourceNames,ResourceIds,"")</f>
        <v>2031</v>
      </c>
      <c r="U386" s="19">
        <f>_xlfn.XLOOKUP(ResourceEffects[[#This Row],[Event Type]],EventTypeNames,EventTypeIds,"")</f>
        <v>1</v>
      </c>
      <c r="V386" s="19">
        <f>IF(ResourceEffects[[#This Row],[Is Local]]="Yes",1,0)</f>
        <v>1</v>
      </c>
      <c r="W386" s="19">
        <f>IF(ResourceEffects[[#This Row],[Is Installed]]="Yes",1,0)</f>
        <v>0</v>
      </c>
      <c r="X386" s="19">
        <f>IF(ResourceEffects[[#This Row],[Status]]="Locked",1,0)</f>
        <v>0</v>
      </c>
      <c r="Y386" s="19">
        <f>IF(ResourceEffects[[#This Row],[event_type]]=1,0,1)</f>
        <v>0</v>
      </c>
      <c r="Z386" s="19">
        <f>IF(ResourceEffects[[#This Row],[Use Abundancies]]="Yes",1,0)</f>
        <v>0</v>
      </c>
      <c r="AA386" s="19">
        <f>ResourceEffects[[#This Row],[∆]]</f>
        <v>2</v>
      </c>
    </row>
    <row r="387" spans="1:27" x14ac:dyDescent="0.3">
      <c r="A387" s="43">
        <v>0</v>
      </c>
      <c r="B387" s="12" t="s">
        <v>140</v>
      </c>
      <c r="C387" s="22" t="s">
        <v>479</v>
      </c>
      <c r="D387" s="17" t="s">
        <v>395</v>
      </c>
      <c r="E387" s="17">
        <v>1</v>
      </c>
      <c r="F387" s="37" t="s">
        <v>387</v>
      </c>
      <c r="G387" s="18" t="s">
        <v>476</v>
      </c>
      <c r="H387" s="39" t="str">
        <f>"No"</f>
        <v>No</v>
      </c>
      <c r="I387" s="39">
        <f>0</f>
        <v>0</v>
      </c>
      <c r="J387" s="39" t="str">
        <f>"Yes"</f>
        <v>Yes</v>
      </c>
      <c r="K387" s="39" t="str">
        <f>"No"</f>
        <v>No</v>
      </c>
      <c r="L387" s="39">
        <f>INT(ResourceEffects[[#This Row],[Time Factor]]*TimeInterval/60/60/24)</f>
        <v>0</v>
      </c>
      <c r="M387" s="39">
        <f>INT(ResourceEffects[[#This Row],[Time Factor]]*TimeInterval/60/60)-ResourceEffects[[#This Row],[Days]]*24</f>
        <v>0</v>
      </c>
      <c r="N387" s="39">
        <f>INT(ResourceEffects[[#This Row],[Time Factor]]*TimeInterval/60)-ResourceEffects[[#This Row],[Hours]]*60-ResourceEffects[[#This Row],[Days]]*60*24</f>
        <v>0</v>
      </c>
      <c r="O387" s="39">
        <f>ResourceEffects[[#This Row],[Time Factor]]*TimeInterval-ResourceEffects[[#This Row],[Min]]*60-ResourceEffects[[#This Row],[Hours]]*60*60-ResourceEffects[[#This Row],[Days]]*60*60*24</f>
        <v>0</v>
      </c>
      <c r="P387" s="20">
        <f ca="1">INT(RAND()*999999999)</f>
        <v>813168678</v>
      </c>
      <c r="Q387" s="20">
        <f>_xlfn.XLOOKUP(ResourceEffects[[#This Row],[Protocol Name]],ProtocolNamesCol,ProtocolIds,"")</f>
        <v>21310</v>
      </c>
      <c r="R387" s="20">
        <f>ResourceEffects[[#This Row],[Time Factor]]</f>
        <v>0</v>
      </c>
      <c r="S387" s="20">
        <f>ResourceEffects[[#This Row],[Drone ID]]</f>
        <v>0</v>
      </c>
      <c r="T387" s="20">
        <f>_xlfn.XLOOKUP(ResourceEffects[[#This Row],[Resource Name]],ResourceNames,ResourceIds,"")</f>
        <v>5201</v>
      </c>
      <c r="U387" s="20">
        <f>_xlfn.XLOOKUP(ResourceEffects[[#This Row],[Event Type]],EventTypeNames,EventTypeIds,"")</f>
        <v>2</v>
      </c>
      <c r="V387" s="20">
        <f>IF(ResourceEffects[[#This Row],[Is Local]]="Yes",1,0)</f>
        <v>1</v>
      </c>
      <c r="W387" s="20">
        <f>IF(ResourceEffects[[#This Row],[Is Installed]]="Yes",1,0)</f>
        <v>0</v>
      </c>
      <c r="X387" s="20">
        <f>IF(ResourceEffects[[#This Row],[Status]]="Locked",1,0)</f>
        <v>0</v>
      </c>
      <c r="Y387" s="20">
        <f>IF(ResourceEffects[[#This Row],[event_type]]=1,0,1)</f>
        <v>1</v>
      </c>
      <c r="Z387" s="20">
        <f>IF(ResourceEffects[[#This Row],[Use Abundancies]]="Yes",1,0)</f>
        <v>0</v>
      </c>
      <c r="AA387" s="20">
        <f>ResourceEffects[[#This Row],[∆]]</f>
        <v>1</v>
      </c>
    </row>
    <row r="388" spans="1:27" x14ac:dyDescent="0.3">
      <c r="A388" s="43">
        <v>0</v>
      </c>
      <c r="B388" s="12" t="s">
        <v>140</v>
      </c>
      <c r="C388" s="22" t="s">
        <v>479</v>
      </c>
      <c r="D388" s="17" t="s">
        <v>394</v>
      </c>
      <c r="E388" s="17">
        <v>1</v>
      </c>
      <c r="F388" s="37" t="s">
        <v>387</v>
      </c>
      <c r="G388" s="18" t="s">
        <v>476</v>
      </c>
      <c r="H388" s="39" t="str">
        <f>"No"</f>
        <v>No</v>
      </c>
      <c r="I388" s="39">
        <f>0</f>
        <v>0</v>
      </c>
      <c r="J388" s="39" t="str">
        <f>"Yes"</f>
        <v>Yes</v>
      </c>
      <c r="K388" s="39" t="str">
        <f>"No"</f>
        <v>No</v>
      </c>
      <c r="L388" s="39">
        <f>INT(ResourceEffects[[#This Row],[Time Factor]]*TimeInterval/60/60/24)</f>
        <v>0</v>
      </c>
      <c r="M388" s="39">
        <f>INT(ResourceEffects[[#This Row],[Time Factor]]*TimeInterval/60/60)-ResourceEffects[[#This Row],[Days]]*24</f>
        <v>0</v>
      </c>
      <c r="N388" s="39">
        <f>INT(ResourceEffects[[#This Row],[Time Factor]]*TimeInterval/60)-ResourceEffects[[#This Row],[Hours]]*60-ResourceEffects[[#This Row],[Days]]*60*24</f>
        <v>0</v>
      </c>
      <c r="O388" s="39">
        <f>ResourceEffects[[#This Row],[Time Factor]]*TimeInterval-ResourceEffects[[#This Row],[Min]]*60-ResourceEffects[[#This Row],[Hours]]*60*60-ResourceEffects[[#This Row],[Days]]*60*60*24</f>
        <v>0</v>
      </c>
      <c r="P388" s="20">
        <f ca="1">INT(RAND()*999999999)</f>
        <v>905905081</v>
      </c>
      <c r="Q388" s="20">
        <f>_xlfn.XLOOKUP(ResourceEffects[[#This Row],[Protocol Name]],ProtocolNamesCol,ProtocolIds,"")</f>
        <v>21310</v>
      </c>
      <c r="R388" s="20">
        <f>ResourceEffects[[#This Row],[Time Factor]]</f>
        <v>0</v>
      </c>
      <c r="S388" s="20">
        <f>ResourceEffects[[#This Row],[Drone ID]]</f>
        <v>0</v>
      </c>
      <c r="T388" s="20">
        <f>_xlfn.XLOOKUP(ResourceEffects[[#This Row],[Resource Name]],ResourceNames,ResourceIds,"")</f>
        <v>5201</v>
      </c>
      <c r="U388" s="20">
        <f>_xlfn.XLOOKUP(ResourceEffects[[#This Row],[Event Type]],EventTypeNames,EventTypeIds,"")</f>
        <v>1</v>
      </c>
      <c r="V388" s="20">
        <f>IF(ResourceEffects[[#This Row],[Is Local]]="Yes",1,0)</f>
        <v>1</v>
      </c>
      <c r="W388" s="20">
        <f>IF(ResourceEffects[[#This Row],[Is Installed]]="Yes",1,0)</f>
        <v>0</v>
      </c>
      <c r="X388" s="20">
        <f>IF(ResourceEffects[[#This Row],[Status]]="Locked",1,0)</f>
        <v>0</v>
      </c>
      <c r="Y388" s="20">
        <f>IF(ResourceEffects[[#This Row],[event_type]]=1,0,1)</f>
        <v>0</v>
      </c>
      <c r="Z388" s="20">
        <f>IF(ResourceEffects[[#This Row],[Use Abundancies]]="Yes",1,0)</f>
        <v>0</v>
      </c>
      <c r="AA388" s="20">
        <f>ResourceEffects[[#This Row],[∆]]</f>
        <v>1</v>
      </c>
    </row>
    <row r="389" spans="1:27" x14ac:dyDescent="0.3">
      <c r="A389" s="23">
        <v>1</v>
      </c>
      <c r="B389" s="52" t="s">
        <v>140</v>
      </c>
      <c r="C389" s="22" t="s">
        <v>478</v>
      </c>
      <c r="D389" s="17" t="s">
        <v>395</v>
      </c>
      <c r="E389" s="17">
        <v>16</v>
      </c>
      <c r="F389" s="37" t="s">
        <v>387</v>
      </c>
      <c r="G389" s="18" t="s">
        <v>180</v>
      </c>
      <c r="H389" s="17" t="str">
        <f>"No"</f>
        <v>No</v>
      </c>
      <c r="I389" s="17">
        <f>0</f>
        <v>0</v>
      </c>
      <c r="J389" s="17" t="str">
        <f>"Yes"</f>
        <v>Yes</v>
      </c>
      <c r="K389" s="17" t="str">
        <f>"No"</f>
        <v>No</v>
      </c>
      <c r="L389" s="17">
        <f>INT(ResourceEffects[[#This Row],[Time Factor]]*TimeInterval/60/60/24)</f>
        <v>0</v>
      </c>
      <c r="M389" s="17">
        <f>INT(ResourceEffects[[#This Row],[Time Factor]]*TimeInterval/60/60)-ResourceEffects[[#This Row],[Days]]*24</f>
        <v>0</v>
      </c>
      <c r="N389" s="17">
        <f>INT(ResourceEffects[[#This Row],[Time Factor]]*TimeInterval/60)-ResourceEffects[[#This Row],[Hours]]*60-ResourceEffects[[#This Row],[Days]]*60*24</f>
        <v>0</v>
      </c>
      <c r="O389" s="17">
        <f>ResourceEffects[[#This Row],[Time Factor]]*TimeInterval-ResourceEffects[[#This Row],[Min]]*60-ResourceEffects[[#This Row],[Hours]]*60*60-ResourceEffects[[#This Row],[Days]]*60*60*24</f>
        <v>1</v>
      </c>
      <c r="P389" s="19">
        <f ca="1">INT(RAND()*999999999)</f>
        <v>434041214</v>
      </c>
      <c r="Q389" s="19">
        <f>_xlfn.XLOOKUP(ResourceEffects[[#This Row],[Protocol Name]],ProtocolNamesCol,ProtocolIds,"")</f>
        <v>21310</v>
      </c>
      <c r="R389" s="19">
        <f>ResourceEffects[[#This Row],[Time Factor]]</f>
        <v>1</v>
      </c>
      <c r="S389" s="19">
        <f>ResourceEffects[[#This Row],[Drone ID]]</f>
        <v>0</v>
      </c>
      <c r="T389" s="19">
        <f>_xlfn.XLOOKUP(ResourceEffects[[#This Row],[Resource Name]],ResourceNames,ResourceIds,"")</f>
        <v>1310</v>
      </c>
      <c r="U389" s="19">
        <f>_xlfn.XLOOKUP(ResourceEffects[[#This Row],[Event Type]],EventTypeNames,EventTypeIds,"")</f>
        <v>2</v>
      </c>
      <c r="V389" s="19">
        <f>IF(ResourceEffects[[#This Row],[Is Local]]="Yes",1,0)</f>
        <v>1</v>
      </c>
      <c r="W389" s="19">
        <f>IF(ResourceEffects[[#This Row],[Is Installed]]="Yes",1,0)</f>
        <v>0</v>
      </c>
      <c r="X389" s="19">
        <f>IF(ResourceEffects[[#This Row],[Status]]="Locked",1,0)</f>
        <v>0</v>
      </c>
      <c r="Y389" s="19">
        <f>IF(ResourceEffects[[#This Row],[event_type]]=1,0,1)</f>
        <v>1</v>
      </c>
      <c r="Z389" s="19">
        <f>IF(ResourceEffects[[#This Row],[Use Abundancies]]="Yes",1,0)</f>
        <v>0</v>
      </c>
      <c r="AA389" s="19">
        <f>ResourceEffects[[#This Row],[∆]]</f>
        <v>16</v>
      </c>
    </row>
    <row r="390" spans="1:27" x14ac:dyDescent="0.3">
      <c r="A390" s="44">
        <v>2</v>
      </c>
      <c r="B390" s="12" t="s">
        <v>140</v>
      </c>
      <c r="C390" s="45" t="s">
        <v>481</v>
      </c>
      <c r="D390" s="46" t="s">
        <v>395</v>
      </c>
      <c r="E390" s="46">
        <v>1</v>
      </c>
      <c r="F390" s="47" t="s">
        <v>387</v>
      </c>
      <c r="G390" s="48" t="s">
        <v>476</v>
      </c>
      <c r="H390" s="49" t="s">
        <v>429</v>
      </c>
      <c r="I390" s="49">
        <v>0</v>
      </c>
      <c r="J390" s="49" t="s">
        <v>386</v>
      </c>
      <c r="K390" s="49" t="s">
        <v>429</v>
      </c>
      <c r="L390" s="49">
        <v>0</v>
      </c>
      <c r="M390" s="49">
        <v>0</v>
      </c>
      <c r="N390" s="49">
        <v>0</v>
      </c>
      <c r="O390" s="49">
        <v>2</v>
      </c>
      <c r="P390" s="20">
        <f ca="1">INT(RAND()*999999999)</f>
        <v>132049226</v>
      </c>
      <c r="Q390" s="20">
        <f>_xlfn.XLOOKUP(ResourceEffects[[#This Row],[Protocol Name]],ProtocolNamesCol,ProtocolIds,"")</f>
        <v>21310</v>
      </c>
      <c r="R390" s="20">
        <f>ResourceEffects[[#This Row],[Time Factor]]</f>
        <v>2</v>
      </c>
      <c r="S390" s="20">
        <f>ResourceEffects[[#This Row],[Drone ID]]</f>
        <v>0</v>
      </c>
      <c r="T390" s="20">
        <f>_xlfn.XLOOKUP(ResourceEffects[[#This Row],[Resource Name]],ResourceNames,ResourceIds,"")</f>
        <v>5201</v>
      </c>
      <c r="U390" s="20">
        <f>_xlfn.XLOOKUP(ResourceEffects[[#This Row],[Event Type]],EventTypeNames,EventTypeIds,"")</f>
        <v>2</v>
      </c>
      <c r="V390" s="20">
        <f>IF(ResourceEffects[[#This Row],[Is Local]]="Yes",1,0)</f>
        <v>1</v>
      </c>
      <c r="W390" s="20">
        <f>IF(ResourceEffects[[#This Row],[Is Installed]]="Yes",1,0)</f>
        <v>0</v>
      </c>
      <c r="X390" s="20">
        <f>IF(ResourceEffects[[#This Row],[Status]]="Locked",1,0)</f>
        <v>0</v>
      </c>
      <c r="Y390" s="20">
        <f>IF(ResourceEffects[[#This Row],[event_type]]=1,0,1)</f>
        <v>1</v>
      </c>
      <c r="Z390" s="20">
        <f>IF(ResourceEffects[[#This Row],[Use Abundancies]]="Yes",1,0)</f>
        <v>0</v>
      </c>
      <c r="AA390" s="20">
        <f>ResourceEffects[[#This Row],[∆]]</f>
        <v>1</v>
      </c>
    </row>
    <row r="391" spans="1:27" x14ac:dyDescent="0.3">
      <c r="A391" s="43">
        <v>2</v>
      </c>
      <c r="B391" s="12" t="s">
        <v>140</v>
      </c>
      <c r="C391" s="22" t="s">
        <v>481</v>
      </c>
      <c r="D391" s="17" t="s">
        <v>394</v>
      </c>
      <c r="E391" s="17">
        <v>1</v>
      </c>
      <c r="F391" s="37" t="s">
        <v>383</v>
      </c>
      <c r="G391" s="18" t="s">
        <v>476</v>
      </c>
      <c r="H391" s="39" t="s">
        <v>429</v>
      </c>
      <c r="I391" s="39">
        <v>0</v>
      </c>
      <c r="J391" s="39" t="s">
        <v>386</v>
      </c>
      <c r="K391" s="39" t="s">
        <v>429</v>
      </c>
      <c r="L391" s="39">
        <v>0</v>
      </c>
      <c r="M391" s="39">
        <v>0</v>
      </c>
      <c r="N391" s="39">
        <v>0</v>
      </c>
      <c r="O391" s="39">
        <v>2</v>
      </c>
      <c r="P391" s="20">
        <f ca="1">INT(RAND()*999999999)</f>
        <v>273774097</v>
      </c>
      <c r="Q391" s="20">
        <f>_xlfn.XLOOKUP(ResourceEffects[[#This Row],[Protocol Name]],ProtocolNamesCol,ProtocolIds,"")</f>
        <v>21310</v>
      </c>
      <c r="R391" s="20">
        <f>ResourceEffects[[#This Row],[Time Factor]]</f>
        <v>2</v>
      </c>
      <c r="S391" s="20">
        <f>ResourceEffects[[#This Row],[Drone ID]]</f>
        <v>0</v>
      </c>
      <c r="T391" s="20">
        <f>_xlfn.XLOOKUP(ResourceEffects[[#This Row],[Resource Name]],ResourceNames,ResourceIds,"")</f>
        <v>5201</v>
      </c>
      <c r="U391" s="20">
        <f>_xlfn.XLOOKUP(ResourceEffects[[#This Row],[Event Type]],EventTypeNames,EventTypeIds,"")</f>
        <v>1</v>
      </c>
      <c r="V391" s="20">
        <f>IF(ResourceEffects[[#This Row],[Is Local]]="Yes",1,0)</f>
        <v>1</v>
      </c>
      <c r="W391" s="20">
        <f>IF(ResourceEffects[[#This Row],[Is Installed]]="Yes",1,0)</f>
        <v>0</v>
      </c>
      <c r="X391" s="20">
        <f>IF(ResourceEffects[[#This Row],[Status]]="Locked",1,0)</f>
        <v>1</v>
      </c>
      <c r="Y391" s="20">
        <f>IF(ResourceEffects[[#This Row],[event_type]]=1,0,1)</f>
        <v>0</v>
      </c>
      <c r="Z391" s="20">
        <f>IF(ResourceEffects[[#This Row],[Use Abundancies]]="Yes",1,0)</f>
        <v>0</v>
      </c>
      <c r="AA391" s="20">
        <f>ResourceEffects[[#This Row],[∆]]</f>
        <v>1</v>
      </c>
    </row>
    <row r="392" spans="1:27" x14ac:dyDescent="0.3">
      <c r="A392" s="43">
        <v>9</v>
      </c>
      <c r="B392" s="12" t="s">
        <v>140</v>
      </c>
      <c r="C392" s="22" t="s">
        <v>482</v>
      </c>
      <c r="D392" s="17" t="s">
        <v>395</v>
      </c>
      <c r="E392" s="17">
        <v>1</v>
      </c>
      <c r="F392" s="37" t="s">
        <v>383</v>
      </c>
      <c r="G392" s="18" t="s">
        <v>476</v>
      </c>
      <c r="H392" s="39" t="str">
        <f>"No"</f>
        <v>No</v>
      </c>
      <c r="I392" s="39">
        <f>0</f>
        <v>0</v>
      </c>
      <c r="J392" s="39" t="str">
        <f>"Yes"</f>
        <v>Yes</v>
      </c>
      <c r="K392" s="39" t="str">
        <f>"No"</f>
        <v>No</v>
      </c>
      <c r="L392" s="39">
        <f>INT(ResourceEffects[[#This Row],[Time Factor]]*TimeInterval/60/60/24)</f>
        <v>0</v>
      </c>
      <c r="M392" s="39">
        <f>INT(ResourceEffects[[#This Row],[Time Factor]]*TimeInterval/60/60)-ResourceEffects[[#This Row],[Days]]*24</f>
        <v>0</v>
      </c>
      <c r="N392" s="39">
        <f>INT(ResourceEffects[[#This Row],[Time Factor]]*TimeInterval/60)-ResourceEffects[[#This Row],[Hours]]*60-ResourceEffects[[#This Row],[Days]]*60*24</f>
        <v>0</v>
      </c>
      <c r="O392" s="39">
        <f>ResourceEffects[[#This Row],[Time Factor]]*TimeInterval-ResourceEffects[[#This Row],[Min]]*60-ResourceEffects[[#This Row],[Hours]]*60*60-ResourceEffects[[#This Row],[Days]]*60*60*24</f>
        <v>9</v>
      </c>
      <c r="P392" s="20">
        <f ca="1">INT(RAND()*999999999)</f>
        <v>304276695</v>
      </c>
      <c r="Q392" s="20">
        <f>_xlfn.XLOOKUP(ResourceEffects[[#This Row],[Protocol Name]],ProtocolNamesCol,ProtocolIds,"")</f>
        <v>21310</v>
      </c>
      <c r="R392" s="20">
        <f>ResourceEffects[[#This Row],[Time Factor]]</f>
        <v>9</v>
      </c>
      <c r="S392" s="20">
        <f>ResourceEffects[[#This Row],[Drone ID]]</f>
        <v>0</v>
      </c>
      <c r="T392" s="20">
        <f>_xlfn.XLOOKUP(ResourceEffects[[#This Row],[Resource Name]],ResourceNames,ResourceIds,"")</f>
        <v>5201</v>
      </c>
      <c r="U392" s="20">
        <f>_xlfn.XLOOKUP(ResourceEffects[[#This Row],[Event Type]],EventTypeNames,EventTypeIds,"")</f>
        <v>2</v>
      </c>
      <c r="V392" s="20">
        <f>IF(ResourceEffects[[#This Row],[Is Local]]="Yes",1,0)</f>
        <v>1</v>
      </c>
      <c r="W392" s="20">
        <f>IF(ResourceEffects[[#This Row],[Is Installed]]="Yes",1,0)</f>
        <v>0</v>
      </c>
      <c r="X392" s="20">
        <f>IF(ResourceEffects[[#This Row],[Status]]="Locked",1,0)</f>
        <v>1</v>
      </c>
      <c r="Y392" s="20">
        <f>IF(ResourceEffects[[#This Row],[event_type]]=1,0,1)</f>
        <v>1</v>
      </c>
      <c r="Z392" s="20">
        <f>IF(ResourceEffects[[#This Row],[Use Abundancies]]="Yes",1,0)</f>
        <v>0</v>
      </c>
      <c r="AA392" s="20">
        <f>ResourceEffects[[#This Row],[∆]]</f>
        <v>1</v>
      </c>
    </row>
    <row r="393" spans="1:27" x14ac:dyDescent="0.3">
      <c r="A393" s="44">
        <v>9</v>
      </c>
      <c r="B393" s="12" t="s">
        <v>140</v>
      </c>
      <c r="C393" s="45" t="s">
        <v>482</v>
      </c>
      <c r="D393" s="46" t="s">
        <v>394</v>
      </c>
      <c r="E393" s="46">
        <v>1</v>
      </c>
      <c r="F393" s="47" t="s">
        <v>387</v>
      </c>
      <c r="G393" s="48" t="s">
        <v>476</v>
      </c>
      <c r="H393" s="49" t="str">
        <f>"No"</f>
        <v>No</v>
      </c>
      <c r="I393" s="49">
        <f>0</f>
        <v>0</v>
      </c>
      <c r="J393" s="49" t="str">
        <f>"Yes"</f>
        <v>Yes</v>
      </c>
      <c r="K393" s="49" t="str">
        <f>"No"</f>
        <v>No</v>
      </c>
      <c r="L393" s="49">
        <f>INT(ResourceEffects[[#This Row],[Time Factor]]*TimeInterval/60/60/24)</f>
        <v>0</v>
      </c>
      <c r="M393" s="49">
        <f>INT(ResourceEffects[[#This Row],[Time Factor]]*TimeInterval/60/60)-ResourceEffects[[#This Row],[Days]]*24</f>
        <v>0</v>
      </c>
      <c r="N393" s="49">
        <f>INT(ResourceEffects[[#This Row],[Time Factor]]*TimeInterval/60)-ResourceEffects[[#This Row],[Hours]]*60-ResourceEffects[[#This Row],[Days]]*60*24</f>
        <v>0</v>
      </c>
      <c r="O393" s="49">
        <f>ResourceEffects[[#This Row],[Time Factor]]*TimeInterval-ResourceEffects[[#This Row],[Min]]*60-ResourceEffects[[#This Row],[Hours]]*60*60-ResourceEffects[[#This Row],[Days]]*60*60*24</f>
        <v>9</v>
      </c>
      <c r="P393" s="50">
        <f ca="1">INT(RAND()*999999999)</f>
        <v>426659850</v>
      </c>
      <c r="Q393" s="50">
        <f>_xlfn.XLOOKUP(ResourceEffects[[#This Row],[Protocol Name]],ProtocolNamesCol,ProtocolIds,"")</f>
        <v>21310</v>
      </c>
      <c r="R393" s="50">
        <f>ResourceEffects[[#This Row],[Time Factor]]</f>
        <v>9</v>
      </c>
      <c r="S393" s="50">
        <f>ResourceEffects[[#This Row],[Drone ID]]</f>
        <v>0</v>
      </c>
      <c r="T393" s="50">
        <f>_xlfn.XLOOKUP(ResourceEffects[[#This Row],[Resource Name]],ResourceNames,ResourceIds,"")</f>
        <v>5201</v>
      </c>
      <c r="U393" s="50">
        <f>_xlfn.XLOOKUP(ResourceEffects[[#This Row],[Event Type]],EventTypeNames,EventTypeIds,"")</f>
        <v>1</v>
      </c>
      <c r="V393" s="50">
        <f>IF(ResourceEffects[[#This Row],[Is Local]]="Yes",1,0)</f>
        <v>1</v>
      </c>
      <c r="W393" s="50">
        <f>IF(ResourceEffects[[#This Row],[Is Installed]]="Yes",1,0)</f>
        <v>0</v>
      </c>
      <c r="X393" s="50">
        <f>IF(ResourceEffects[[#This Row],[Status]]="Locked",1,0)</f>
        <v>0</v>
      </c>
      <c r="Y393" s="50">
        <f>IF(ResourceEffects[[#This Row],[event_type]]=1,0,1)</f>
        <v>0</v>
      </c>
      <c r="Z393" s="50">
        <f>IF(ResourceEffects[[#This Row],[Use Abundancies]]="Yes",1,0)</f>
        <v>0</v>
      </c>
      <c r="AA393" s="50">
        <f>ResourceEffects[[#This Row],[∆]]</f>
        <v>1</v>
      </c>
    </row>
    <row r="394" spans="1:27" x14ac:dyDescent="0.3">
      <c r="A394" s="23">
        <v>10</v>
      </c>
      <c r="B394" s="52" t="s">
        <v>140</v>
      </c>
      <c r="C394" s="22" t="s">
        <v>480</v>
      </c>
      <c r="D394" s="17" t="s">
        <v>394</v>
      </c>
      <c r="E394" s="17">
        <v>3</v>
      </c>
      <c r="F394" s="37" t="s">
        <v>387</v>
      </c>
      <c r="G394" s="18" t="s">
        <v>188</v>
      </c>
      <c r="H394" s="17" t="str">
        <f>"No"</f>
        <v>No</v>
      </c>
      <c r="I394" s="17">
        <f>0</f>
        <v>0</v>
      </c>
      <c r="J394" s="17" t="str">
        <f>"Yes"</f>
        <v>Yes</v>
      </c>
      <c r="K394" s="17" t="str">
        <f>"No"</f>
        <v>No</v>
      </c>
      <c r="L394" s="17">
        <f>INT(ResourceEffects[[#This Row],[Time Factor]]*TimeInterval/60/60/24)</f>
        <v>0</v>
      </c>
      <c r="M394" s="17">
        <f>INT(ResourceEffects[[#This Row],[Time Factor]]*TimeInterval/60/60)-ResourceEffects[[#This Row],[Days]]*24</f>
        <v>0</v>
      </c>
      <c r="N394" s="17">
        <f>INT(ResourceEffects[[#This Row],[Time Factor]]*TimeInterval/60)-ResourceEffects[[#This Row],[Hours]]*60-ResourceEffects[[#This Row],[Days]]*60*24</f>
        <v>0</v>
      </c>
      <c r="O394" s="17">
        <f>ResourceEffects[[#This Row],[Time Factor]]*TimeInterval-ResourceEffects[[#This Row],[Min]]*60-ResourceEffects[[#This Row],[Hours]]*60*60-ResourceEffects[[#This Row],[Days]]*60*60*24</f>
        <v>10</v>
      </c>
      <c r="P394" s="19">
        <f ca="1">INT(RAND()*999999999)</f>
        <v>503704760</v>
      </c>
      <c r="Q394" s="19">
        <f>_xlfn.XLOOKUP(ResourceEffects[[#This Row],[Protocol Name]],ProtocolNamesCol,ProtocolIds,"")</f>
        <v>21310</v>
      </c>
      <c r="R394" s="19">
        <f>ResourceEffects[[#This Row],[Time Factor]]</f>
        <v>10</v>
      </c>
      <c r="S394" s="19">
        <f>ResourceEffects[[#This Row],[Drone ID]]</f>
        <v>0</v>
      </c>
      <c r="T394" s="19">
        <f>_xlfn.XLOOKUP(ResourceEffects[[#This Row],[Resource Name]],ResourceNames,ResourceIds,"")</f>
        <v>2011</v>
      </c>
      <c r="U394" s="19">
        <f>_xlfn.XLOOKUP(ResourceEffects[[#This Row],[Event Type]],EventTypeNames,EventTypeIds,"")</f>
        <v>1</v>
      </c>
      <c r="V394" s="19">
        <f>IF(ResourceEffects[[#This Row],[Is Local]]="Yes",1,0)</f>
        <v>1</v>
      </c>
      <c r="W394" s="19">
        <f>IF(ResourceEffects[[#This Row],[Is Installed]]="Yes",1,0)</f>
        <v>0</v>
      </c>
      <c r="X394" s="19">
        <f>IF(ResourceEffects[[#This Row],[Status]]="Locked",1,0)</f>
        <v>0</v>
      </c>
      <c r="Y394" s="19">
        <f>IF(ResourceEffects[[#This Row],[event_type]]=1,0,1)</f>
        <v>0</v>
      </c>
      <c r="Z394" s="19">
        <f>IF(ResourceEffects[[#This Row],[Use Abundancies]]="Yes",1,0)</f>
        <v>0</v>
      </c>
      <c r="AA394" s="19">
        <f>ResourceEffects[[#This Row],[∆]]</f>
        <v>3</v>
      </c>
    </row>
    <row r="395" spans="1:27" x14ac:dyDescent="0.3">
      <c r="A395" s="23">
        <v>10</v>
      </c>
      <c r="B395" s="52" t="s">
        <v>140</v>
      </c>
      <c r="C395" s="22" t="s">
        <v>480</v>
      </c>
      <c r="D395" s="17" t="s">
        <v>394</v>
      </c>
      <c r="E395" s="17">
        <v>1</v>
      </c>
      <c r="F395" s="37" t="s">
        <v>387</v>
      </c>
      <c r="G395" s="18" t="s">
        <v>190</v>
      </c>
      <c r="H395" s="17" t="str">
        <f>"No"</f>
        <v>No</v>
      </c>
      <c r="I395" s="17">
        <f>0</f>
        <v>0</v>
      </c>
      <c r="J395" s="17" t="str">
        <f>"Yes"</f>
        <v>Yes</v>
      </c>
      <c r="K395" s="17" t="str">
        <f>"No"</f>
        <v>No</v>
      </c>
      <c r="L395" s="17">
        <f>INT(ResourceEffects[[#This Row],[Time Factor]]*TimeInterval/60/60/24)</f>
        <v>0</v>
      </c>
      <c r="M395" s="17">
        <f>INT(ResourceEffects[[#This Row],[Time Factor]]*TimeInterval/60/60)-ResourceEffects[[#This Row],[Days]]*24</f>
        <v>0</v>
      </c>
      <c r="N395" s="17">
        <f>INT(ResourceEffects[[#This Row],[Time Factor]]*TimeInterval/60)-ResourceEffects[[#This Row],[Hours]]*60-ResourceEffects[[#This Row],[Days]]*60*24</f>
        <v>0</v>
      </c>
      <c r="O395" s="17">
        <f>ResourceEffects[[#This Row],[Time Factor]]*TimeInterval-ResourceEffects[[#This Row],[Min]]*60-ResourceEffects[[#This Row],[Hours]]*60*60-ResourceEffects[[#This Row],[Days]]*60*60*24</f>
        <v>10</v>
      </c>
      <c r="P395" s="19">
        <f ca="1">INT(RAND()*999999999)</f>
        <v>102805069</v>
      </c>
      <c r="Q395" s="19">
        <f>_xlfn.XLOOKUP(ResourceEffects[[#This Row],[Protocol Name]],ProtocolNamesCol,ProtocolIds,"")</f>
        <v>21310</v>
      </c>
      <c r="R395" s="19">
        <f>ResourceEffects[[#This Row],[Time Factor]]</f>
        <v>10</v>
      </c>
      <c r="S395" s="19">
        <f>ResourceEffects[[#This Row],[Drone ID]]</f>
        <v>0</v>
      </c>
      <c r="T395" s="19">
        <f>_xlfn.XLOOKUP(ResourceEffects[[#This Row],[Resource Name]],ResourceNames,ResourceIds,"")</f>
        <v>2012</v>
      </c>
      <c r="U395" s="19">
        <f>_xlfn.XLOOKUP(ResourceEffects[[#This Row],[Event Type]],EventTypeNames,EventTypeIds,"")</f>
        <v>1</v>
      </c>
      <c r="V395" s="19">
        <f>IF(ResourceEffects[[#This Row],[Is Local]]="Yes",1,0)</f>
        <v>1</v>
      </c>
      <c r="W395" s="19">
        <f>IF(ResourceEffects[[#This Row],[Is Installed]]="Yes",1,0)</f>
        <v>0</v>
      </c>
      <c r="X395" s="19">
        <f>IF(ResourceEffects[[#This Row],[Status]]="Locked",1,0)</f>
        <v>0</v>
      </c>
      <c r="Y395" s="19">
        <f>IF(ResourceEffects[[#This Row],[event_type]]=1,0,1)</f>
        <v>0</v>
      </c>
      <c r="Z395" s="19">
        <f>IF(ResourceEffects[[#This Row],[Use Abundancies]]="Yes",1,0)</f>
        <v>0</v>
      </c>
      <c r="AA395" s="19">
        <f>ResourceEffects[[#This Row],[∆]]</f>
        <v>1</v>
      </c>
    </row>
    <row r="396" spans="1:27" x14ac:dyDescent="0.3">
      <c r="A396" s="43">
        <v>0</v>
      </c>
      <c r="B396" s="12" t="s">
        <v>141</v>
      </c>
      <c r="C396" s="22" t="s">
        <v>479</v>
      </c>
      <c r="D396" s="17" t="s">
        <v>395</v>
      </c>
      <c r="E396" s="17">
        <v>1</v>
      </c>
      <c r="F396" s="37" t="s">
        <v>387</v>
      </c>
      <c r="G396" s="18" t="s">
        <v>476</v>
      </c>
      <c r="H396" s="39" t="str">
        <f>"No"</f>
        <v>No</v>
      </c>
      <c r="I396" s="39">
        <f>0</f>
        <v>0</v>
      </c>
      <c r="J396" s="39" t="str">
        <f>"Yes"</f>
        <v>Yes</v>
      </c>
      <c r="K396" s="39" t="str">
        <f>"No"</f>
        <v>No</v>
      </c>
      <c r="L396" s="39">
        <f>INT(ResourceEffects[[#This Row],[Time Factor]]*TimeInterval/60/60/24)</f>
        <v>0</v>
      </c>
      <c r="M396" s="39">
        <f>INT(ResourceEffects[[#This Row],[Time Factor]]*TimeInterval/60/60)-ResourceEffects[[#This Row],[Days]]*24</f>
        <v>0</v>
      </c>
      <c r="N396" s="39">
        <f>INT(ResourceEffects[[#This Row],[Time Factor]]*TimeInterval/60)-ResourceEffects[[#This Row],[Hours]]*60-ResourceEffects[[#This Row],[Days]]*60*24</f>
        <v>0</v>
      </c>
      <c r="O396" s="39">
        <f>ResourceEffects[[#This Row],[Time Factor]]*TimeInterval-ResourceEffects[[#This Row],[Min]]*60-ResourceEffects[[#This Row],[Hours]]*60*60-ResourceEffects[[#This Row],[Days]]*60*60*24</f>
        <v>0</v>
      </c>
      <c r="P396" s="20">
        <f ca="1">INT(RAND()*999999999)</f>
        <v>640780790</v>
      </c>
      <c r="Q396" s="20">
        <f>_xlfn.XLOOKUP(ResourceEffects[[#This Row],[Protocol Name]],ProtocolNamesCol,ProtocolIds,"")</f>
        <v>21320</v>
      </c>
      <c r="R396" s="20">
        <f>ResourceEffects[[#This Row],[Time Factor]]</f>
        <v>0</v>
      </c>
      <c r="S396" s="20">
        <f>ResourceEffects[[#This Row],[Drone ID]]</f>
        <v>0</v>
      </c>
      <c r="T396" s="20">
        <f>_xlfn.XLOOKUP(ResourceEffects[[#This Row],[Resource Name]],ResourceNames,ResourceIds,"")</f>
        <v>5201</v>
      </c>
      <c r="U396" s="20">
        <f>_xlfn.XLOOKUP(ResourceEffects[[#This Row],[Event Type]],EventTypeNames,EventTypeIds,"")</f>
        <v>2</v>
      </c>
      <c r="V396" s="20">
        <f>IF(ResourceEffects[[#This Row],[Is Local]]="Yes",1,0)</f>
        <v>1</v>
      </c>
      <c r="W396" s="20">
        <f>IF(ResourceEffects[[#This Row],[Is Installed]]="Yes",1,0)</f>
        <v>0</v>
      </c>
      <c r="X396" s="20">
        <f>IF(ResourceEffects[[#This Row],[Status]]="Locked",1,0)</f>
        <v>0</v>
      </c>
      <c r="Y396" s="20">
        <f>IF(ResourceEffects[[#This Row],[event_type]]=1,0,1)</f>
        <v>1</v>
      </c>
      <c r="Z396" s="20">
        <f>IF(ResourceEffects[[#This Row],[Use Abundancies]]="Yes",1,0)</f>
        <v>0</v>
      </c>
      <c r="AA396" s="20">
        <f>ResourceEffects[[#This Row],[∆]]</f>
        <v>1</v>
      </c>
    </row>
    <row r="397" spans="1:27" x14ac:dyDescent="0.3">
      <c r="A397" s="43">
        <v>0</v>
      </c>
      <c r="B397" s="12" t="s">
        <v>141</v>
      </c>
      <c r="C397" s="22" t="s">
        <v>479</v>
      </c>
      <c r="D397" s="17" t="s">
        <v>394</v>
      </c>
      <c r="E397" s="17">
        <v>1</v>
      </c>
      <c r="F397" s="37" t="s">
        <v>387</v>
      </c>
      <c r="G397" s="18" t="s">
        <v>476</v>
      </c>
      <c r="H397" s="39" t="str">
        <f>"No"</f>
        <v>No</v>
      </c>
      <c r="I397" s="39">
        <f>0</f>
        <v>0</v>
      </c>
      <c r="J397" s="39" t="str">
        <f>"Yes"</f>
        <v>Yes</v>
      </c>
      <c r="K397" s="39" t="str">
        <f>"No"</f>
        <v>No</v>
      </c>
      <c r="L397" s="39">
        <f>INT(ResourceEffects[[#This Row],[Time Factor]]*TimeInterval/60/60/24)</f>
        <v>0</v>
      </c>
      <c r="M397" s="39">
        <f>INT(ResourceEffects[[#This Row],[Time Factor]]*TimeInterval/60/60)-ResourceEffects[[#This Row],[Days]]*24</f>
        <v>0</v>
      </c>
      <c r="N397" s="39">
        <f>INT(ResourceEffects[[#This Row],[Time Factor]]*TimeInterval/60)-ResourceEffects[[#This Row],[Hours]]*60-ResourceEffects[[#This Row],[Days]]*60*24</f>
        <v>0</v>
      </c>
      <c r="O397" s="39">
        <f>ResourceEffects[[#This Row],[Time Factor]]*TimeInterval-ResourceEffects[[#This Row],[Min]]*60-ResourceEffects[[#This Row],[Hours]]*60*60-ResourceEffects[[#This Row],[Days]]*60*60*24</f>
        <v>0</v>
      </c>
      <c r="P397" s="20">
        <f ca="1">INT(RAND()*999999999)</f>
        <v>969533453</v>
      </c>
      <c r="Q397" s="20">
        <f>_xlfn.XLOOKUP(ResourceEffects[[#This Row],[Protocol Name]],ProtocolNamesCol,ProtocolIds,"")</f>
        <v>21320</v>
      </c>
      <c r="R397" s="20">
        <f>ResourceEffects[[#This Row],[Time Factor]]</f>
        <v>0</v>
      </c>
      <c r="S397" s="20">
        <f>ResourceEffects[[#This Row],[Drone ID]]</f>
        <v>0</v>
      </c>
      <c r="T397" s="20">
        <f>_xlfn.XLOOKUP(ResourceEffects[[#This Row],[Resource Name]],ResourceNames,ResourceIds,"")</f>
        <v>5201</v>
      </c>
      <c r="U397" s="20">
        <f>_xlfn.XLOOKUP(ResourceEffects[[#This Row],[Event Type]],EventTypeNames,EventTypeIds,"")</f>
        <v>1</v>
      </c>
      <c r="V397" s="20">
        <f>IF(ResourceEffects[[#This Row],[Is Local]]="Yes",1,0)</f>
        <v>1</v>
      </c>
      <c r="W397" s="20">
        <f>IF(ResourceEffects[[#This Row],[Is Installed]]="Yes",1,0)</f>
        <v>0</v>
      </c>
      <c r="X397" s="20">
        <f>IF(ResourceEffects[[#This Row],[Status]]="Locked",1,0)</f>
        <v>0</v>
      </c>
      <c r="Y397" s="20">
        <f>IF(ResourceEffects[[#This Row],[event_type]]=1,0,1)</f>
        <v>0</v>
      </c>
      <c r="Z397" s="20">
        <f>IF(ResourceEffects[[#This Row],[Use Abundancies]]="Yes",1,0)</f>
        <v>0</v>
      </c>
      <c r="AA397" s="20">
        <f>ResourceEffects[[#This Row],[∆]]</f>
        <v>1</v>
      </c>
    </row>
    <row r="398" spans="1:27" x14ac:dyDescent="0.3">
      <c r="A398" s="23">
        <v>1</v>
      </c>
      <c r="B398" s="52" t="s">
        <v>141</v>
      </c>
      <c r="C398" s="22" t="s">
        <v>478</v>
      </c>
      <c r="D398" s="17" t="s">
        <v>395</v>
      </c>
      <c r="E398" s="17">
        <v>15</v>
      </c>
      <c r="F398" s="37" t="s">
        <v>387</v>
      </c>
      <c r="G398" s="18" t="s">
        <v>181</v>
      </c>
      <c r="H398" s="17" t="str">
        <f>"No"</f>
        <v>No</v>
      </c>
      <c r="I398" s="17">
        <f>0</f>
        <v>0</v>
      </c>
      <c r="J398" s="17" t="str">
        <f>"Yes"</f>
        <v>Yes</v>
      </c>
      <c r="K398" s="17" t="str">
        <f>"No"</f>
        <v>No</v>
      </c>
      <c r="L398" s="17">
        <f>INT(ResourceEffects[[#This Row],[Time Factor]]*TimeInterval/60/60/24)</f>
        <v>0</v>
      </c>
      <c r="M398" s="17">
        <f>INT(ResourceEffects[[#This Row],[Time Factor]]*TimeInterval/60/60)-ResourceEffects[[#This Row],[Days]]*24</f>
        <v>0</v>
      </c>
      <c r="N398" s="17">
        <f>INT(ResourceEffects[[#This Row],[Time Factor]]*TimeInterval/60)-ResourceEffects[[#This Row],[Hours]]*60-ResourceEffects[[#This Row],[Days]]*60*24</f>
        <v>0</v>
      </c>
      <c r="O398" s="17">
        <f>ResourceEffects[[#This Row],[Time Factor]]*TimeInterval-ResourceEffects[[#This Row],[Min]]*60-ResourceEffects[[#This Row],[Hours]]*60*60-ResourceEffects[[#This Row],[Days]]*60*60*24</f>
        <v>1</v>
      </c>
      <c r="P398" s="19">
        <f ca="1">INT(RAND()*999999999)</f>
        <v>705822983</v>
      </c>
      <c r="Q398" s="19">
        <f>_xlfn.XLOOKUP(ResourceEffects[[#This Row],[Protocol Name]],ProtocolNamesCol,ProtocolIds,"")</f>
        <v>21320</v>
      </c>
      <c r="R398" s="19">
        <f>ResourceEffects[[#This Row],[Time Factor]]</f>
        <v>1</v>
      </c>
      <c r="S398" s="19">
        <f>ResourceEffects[[#This Row],[Drone ID]]</f>
        <v>0</v>
      </c>
      <c r="T398" s="19">
        <f>_xlfn.XLOOKUP(ResourceEffects[[#This Row],[Resource Name]],ResourceNames,ResourceIds,"")</f>
        <v>1320</v>
      </c>
      <c r="U398" s="19">
        <f>_xlfn.XLOOKUP(ResourceEffects[[#This Row],[Event Type]],EventTypeNames,EventTypeIds,"")</f>
        <v>2</v>
      </c>
      <c r="V398" s="19">
        <f>IF(ResourceEffects[[#This Row],[Is Local]]="Yes",1,0)</f>
        <v>1</v>
      </c>
      <c r="W398" s="19">
        <f>IF(ResourceEffects[[#This Row],[Is Installed]]="Yes",1,0)</f>
        <v>0</v>
      </c>
      <c r="X398" s="19">
        <f>IF(ResourceEffects[[#This Row],[Status]]="Locked",1,0)</f>
        <v>0</v>
      </c>
      <c r="Y398" s="19">
        <f>IF(ResourceEffects[[#This Row],[event_type]]=1,0,1)</f>
        <v>1</v>
      </c>
      <c r="Z398" s="19">
        <f>IF(ResourceEffects[[#This Row],[Use Abundancies]]="Yes",1,0)</f>
        <v>0</v>
      </c>
      <c r="AA398" s="19">
        <f>ResourceEffects[[#This Row],[∆]]</f>
        <v>15</v>
      </c>
    </row>
    <row r="399" spans="1:27" x14ac:dyDescent="0.3">
      <c r="A399" s="44">
        <v>2</v>
      </c>
      <c r="B399" s="12" t="s">
        <v>141</v>
      </c>
      <c r="C399" s="45" t="s">
        <v>481</v>
      </c>
      <c r="D399" s="46" t="s">
        <v>395</v>
      </c>
      <c r="E399" s="46">
        <v>1</v>
      </c>
      <c r="F399" s="47" t="s">
        <v>387</v>
      </c>
      <c r="G399" s="48" t="s">
        <v>476</v>
      </c>
      <c r="H399" s="49" t="s">
        <v>429</v>
      </c>
      <c r="I399" s="49">
        <v>0</v>
      </c>
      <c r="J399" s="49" t="s">
        <v>386</v>
      </c>
      <c r="K399" s="49" t="s">
        <v>429</v>
      </c>
      <c r="L399" s="49">
        <v>0</v>
      </c>
      <c r="M399" s="49">
        <v>0</v>
      </c>
      <c r="N399" s="49">
        <v>0</v>
      </c>
      <c r="O399" s="49">
        <v>2</v>
      </c>
      <c r="P399" s="20">
        <f ca="1">INT(RAND()*999999999)</f>
        <v>430382347</v>
      </c>
      <c r="Q399" s="20">
        <f>_xlfn.XLOOKUP(ResourceEffects[[#This Row],[Protocol Name]],ProtocolNamesCol,ProtocolIds,"")</f>
        <v>21320</v>
      </c>
      <c r="R399" s="20">
        <f>ResourceEffects[[#This Row],[Time Factor]]</f>
        <v>2</v>
      </c>
      <c r="S399" s="20">
        <f>ResourceEffects[[#This Row],[Drone ID]]</f>
        <v>0</v>
      </c>
      <c r="T399" s="20">
        <f>_xlfn.XLOOKUP(ResourceEffects[[#This Row],[Resource Name]],ResourceNames,ResourceIds,"")</f>
        <v>5201</v>
      </c>
      <c r="U399" s="20">
        <f>_xlfn.XLOOKUP(ResourceEffects[[#This Row],[Event Type]],EventTypeNames,EventTypeIds,"")</f>
        <v>2</v>
      </c>
      <c r="V399" s="20">
        <f>IF(ResourceEffects[[#This Row],[Is Local]]="Yes",1,0)</f>
        <v>1</v>
      </c>
      <c r="W399" s="20">
        <f>IF(ResourceEffects[[#This Row],[Is Installed]]="Yes",1,0)</f>
        <v>0</v>
      </c>
      <c r="X399" s="20">
        <f>IF(ResourceEffects[[#This Row],[Status]]="Locked",1,0)</f>
        <v>0</v>
      </c>
      <c r="Y399" s="20">
        <f>IF(ResourceEffects[[#This Row],[event_type]]=1,0,1)</f>
        <v>1</v>
      </c>
      <c r="Z399" s="20">
        <f>IF(ResourceEffects[[#This Row],[Use Abundancies]]="Yes",1,0)</f>
        <v>0</v>
      </c>
      <c r="AA399" s="20">
        <f>ResourceEffects[[#This Row],[∆]]</f>
        <v>1</v>
      </c>
    </row>
    <row r="400" spans="1:27" x14ac:dyDescent="0.3">
      <c r="A400" s="43">
        <v>2</v>
      </c>
      <c r="B400" s="12" t="s">
        <v>141</v>
      </c>
      <c r="C400" s="22" t="s">
        <v>481</v>
      </c>
      <c r="D400" s="17" t="s">
        <v>394</v>
      </c>
      <c r="E400" s="17">
        <v>1</v>
      </c>
      <c r="F400" s="37" t="s">
        <v>383</v>
      </c>
      <c r="G400" s="18" t="s">
        <v>476</v>
      </c>
      <c r="H400" s="39" t="s">
        <v>429</v>
      </c>
      <c r="I400" s="39">
        <v>0</v>
      </c>
      <c r="J400" s="39" t="s">
        <v>386</v>
      </c>
      <c r="K400" s="39" t="s">
        <v>429</v>
      </c>
      <c r="L400" s="39">
        <v>0</v>
      </c>
      <c r="M400" s="39">
        <v>0</v>
      </c>
      <c r="N400" s="39">
        <v>0</v>
      </c>
      <c r="O400" s="39">
        <v>2</v>
      </c>
      <c r="P400" s="20">
        <f ca="1">INT(RAND()*999999999)</f>
        <v>859159380</v>
      </c>
      <c r="Q400" s="20">
        <f>_xlfn.XLOOKUP(ResourceEffects[[#This Row],[Protocol Name]],ProtocolNamesCol,ProtocolIds,"")</f>
        <v>21320</v>
      </c>
      <c r="R400" s="20">
        <f>ResourceEffects[[#This Row],[Time Factor]]</f>
        <v>2</v>
      </c>
      <c r="S400" s="20">
        <f>ResourceEffects[[#This Row],[Drone ID]]</f>
        <v>0</v>
      </c>
      <c r="T400" s="20">
        <f>_xlfn.XLOOKUP(ResourceEffects[[#This Row],[Resource Name]],ResourceNames,ResourceIds,"")</f>
        <v>5201</v>
      </c>
      <c r="U400" s="20">
        <f>_xlfn.XLOOKUP(ResourceEffects[[#This Row],[Event Type]],EventTypeNames,EventTypeIds,"")</f>
        <v>1</v>
      </c>
      <c r="V400" s="20">
        <f>IF(ResourceEffects[[#This Row],[Is Local]]="Yes",1,0)</f>
        <v>1</v>
      </c>
      <c r="W400" s="20">
        <f>IF(ResourceEffects[[#This Row],[Is Installed]]="Yes",1,0)</f>
        <v>0</v>
      </c>
      <c r="X400" s="20">
        <f>IF(ResourceEffects[[#This Row],[Status]]="Locked",1,0)</f>
        <v>1</v>
      </c>
      <c r="Y400" s="20">
        <f>IF(ResourceEffects[[#This Row],[event_type]]=1,0,1)</f>
        <v>0</v>
      </c>
      <c r="Z400" s="20">
        <f>IF(ResourceEffects[[#This Row],[Use Abundancies]]="Yes",1,0)</f>
        <v>0</v>
      </c>
      <c r="AA400" s="20">
        <f>ResourceEffects[[#This Row],[∆]]</f>
        <v>1</v>
      </c>
    </row>
    <row r="401" spans="1:27" x14ac:dyDescent="0.3">
      <c r="A401" s="43">
        <v>9</v>
      </c>
      <c r="B401" s="12" t="s">
        <v>141</v>
      </c>
      <c r="C401" s="22" t="s">
        <v>482</v>
      </c>
      <c r="D401" s="17" t="s">
        <v>395</v>
      </c>
      <c r="E401" s="17">
        <v>1</v>
      </c>
      <c r="F401" s="37" t="s">
        <v>383</v>
      </c>
      <c r="G401" s="18" t="s">
        <v>476</v>
      </c>
      <c r="H401" s="39" t="str">
        <f>"No"</f>
        <v>No</v>
      </c>
      <c r="I401" s="39">
        <f>0</f>
        <v>0</v>
      </c>
      <c r="J401" s="39" t="str">
        <f>"Yes"</f>
        <v>Yes</v>
      </c>
      <c r="K401" s="39" t="str">
        <f>"No"</f>
        <v>No</v>
      </c>
      <c r="L401" s="39">
        <f>INT(ResourceEffects[[#This Row],[Time Factor]]*TimeInterval/60/60/24)</f>
        <v>0</v>
      </c>
      <c r="M401" s="39">
        <f>INT(ResourceEffects[[#This Row],[Time Factor]]*TimeInterval/60/60)-ResourceEffects[[#This Row],[Days]]*24</f>
        <v>0</v>
      </c>
      <c r="N401" s="39">
        <f>INT(ResourceEffects[[#This Row],[Time Factor]]*TimeInterval/60)-ResourceEffects[[#This Row],[Hours]]*60-ResourceEffects[[#This Row],[Days]]*60*24</f>
        <v>0</v>
      </c>
      <c r="O401" s="39">
        <f>ResourceEffects[[#This Row],[Time Factor]]*TimeInterval-ResourceEffects[[#This Row],[Min]]*60-ResourceEffects[[#This Row],[Hours]]*60*60-ResourceEffects[[#This Row],[Days]]*60*60*24</f>
        <v>9</v>
      </c>
      <c r="P401" s="20">
        <f ca="1">INT(RAND()*999999999)</f>
        <v>597663896</v>
      </c>
      <c r="Q401" s="20">
        <f>_xlfn.XLOOKUP(ResourceEffects[[#This Row],[Protocol Name]],ProtocolNamesCol,ProtocolIds,"")</f>
        <v>21320</v>
      </c>
      <c r="R401" s="20">
        <f>ResourceEffects[[#This Row],[Time Factor]]</f>
        <v>9</v>
      </c>
      <c r="S401" s="20">
        <f>ResourceEffects[[#This Row],[Drone ID]]</f>
        <v>0</v>
      </c>
      <c r="T401" s="20">
        <f>_xlfn.XLOOKUP(ResourceEffects[[#This Row],[Resource Name]],ResourceNames,ResourceIds,"")</f>
        <v>5201</v>
      </c>
      <c r="U401" s="20">
        <f>_xlfn.XLOOKUP(ResourceEffects[[#This Row],[Event Type]],EventTypeNames,EventTypeIds,"")</f>
        <v>2</v>
      </c>
      <c r="V401" s="20">
        <f>IF(ResourceEffects[[#This Row],[Is Local]]="Yes",1,0)</f>
        <v>1</v>
      </c>
      <c r="W401" s="20">
        <f>IF(ResourceEffects[[#This Row],[Is Installed]]="Yes",1,0)</f>
        <v>0</v>
      </c>
      <c r="X401" s="20">
        <f>IF(ResourceEffects[[#This Row],[Status]]="Locked",1,0)</f>
        <v>1</v>
      </c>
      <c r="Y401" s="20">
        <f>IF(ResourceEffects[[#This Row],[event_type]]=1,0,1)</f>
        <v>1</v>
      </c>
      <c r="Z401" s="20">
        <f>IF(ResourceEffects[[#This Row],[Use Abundancies]]="Yes",1,0)</f>
        <v>0</v>
      </c>
      <c r="AA401" s="20">
        <f>ResourceEffects[[#This Row],[∆]]</f>
        <v>1</v>
      </c>
    </row>
    <row r="402" spans="1:27" x14ac:dyDescent="0.3">
      <c r="A402" s="44">
        <v>9</v>
      </c>
      <c r="B402" s="12" t="s">
        <v>141</v>
      </c>
      <c r="C402" s="45" t="s">
        <v>482</v>
      </c>
      <c r="D402" s="46" t="s">
        <v>394</v>
      </c>
      <c r="E402" s="46">
        <v>1</v>
      </c>
      <c r="F402" s="47" t="s">
        <v>387</v>
      </c>
      <c r="G402" s="48" t="s">
        <v>476</v>
      </c>
      <c r="H402" s="49" t="str">
        <f>"No"</f>
        <v>No</v>
      </c>
      <c r="I402" s="49">
        <f>0</f>
        <v>0</v>
      </c>
      <c r="J402" s="49" t="str">
        <f>"Yes"</f>
        <v>Yes</v>
      </c>
      <c r="K402" s="49" t="str">
        <f>"No"</f>
        <v>No</v>
      </c>
      <c r="L402" s="49">
        <f>INT(ResourceEffects[[#This Row],[Time Factor]]*TimeInterval/60/60/24)</f>
        <v>0</v>
      </c>
      <c r="M402" s="49">
        <f>INT(ResourceEffects[[#This Row],[Time Factor]]*TimeInterval/60/60)-ResourceEffects[[#This Row],[Days]]*24</f>
        <v>0</v>
      </c>
      <c r="N402" s="49">
        <f>INT(ResourceEffects[[#This Row],[Time Factor]]*TimeInterval/60)-ResourceEffects[[#This Row],[Hours]]*60-ResourceEffects[[#This Row],[Days]]*60*24</f>
        <v>0</v>
      </c>
      <c r="O402" s="49">
        <f>ResourceEffects[[#This Row],[Time Factor]]*TimeInterval-ResourceEffects[[#This Row],[Min]]*60-ResourceEffects[[#This Row],[Hours]]*60*60-ResourceEffects[[#This Row],[Days]]*60*60*24</f>
        <v>9</v>
      </c>
      <c r="P402" s="50">
        <f ca="1">INT(RAND()*999999999)</f>
        <v>423908456</v>
      </c>
      <c r="Q402" s="50">
        <f>_xlfn.XLOOKUP(ResourceEffects[[#This Row],[Protocol Name]],ProtocolNamesCol,ProtocolIds,"")</f>
        <v>21320</v>
      </c>
      <c r="R402" s="50">
        <f>ResourceEffects[[#This Row],[Time Factor]]</f>
        <v>9</v>
      </c>
      <c r="S402" s="50">
        <f>ResourceEffects[[#This Row],[Drone ID]]</f>
        <v>0</v>
      </c>
      <c r="T402" s="50">
        <f>_xlfn.XLOOKUP(ResourceEffects[[#This Row],[Resource Name]],ResourceNames,ResourceIds,"")</f>
        <v>5201</v>
      </c>
      <c r="U402" s="50">
        <f>_xlfn.XLOOKUP(ResourceEffects[[#This Row],[Event Type]],EventTypeNames,EventTypeIds,"")</f>
        <v>1</v>
      </c>
      <c r="V402" s="50">
        <f>IF(ResourceEffects[[#This Row],[Is Local]]="Yes",1,0)</f>
        <v>1</v>
      </c>
      <c r="W402" s="50">
        <f>IF(ResourceEffects[[#This Row],[Is Installed]]="Yes",1,0)</f>
        <v>0</v>
      </c>
      <c r="X402" s="50">
        <f>IF(ResourceEffects[[#This Row],[Status]]="Locked",1,0)</f>
        <v>0</v>
      </c>
      <c r="Y402" s="50">
        <f>IF(ResourceEffects[[#This Row],[event_type]]=1,0,1)</f>
        <v>0</v>
      </c>
      <c r="Z402" s="50">
        <f>IF(ResourceEffects[[#This Row],[Use Abundancies]]="Yes",1,0)</f>
        <v>0</v>
      </c>
      <c r="AA402" s="50">
        <f>ResourceEffects[[#This Row],[∆]]</f>
        <v>1</v>
      </c>
    </row>
    <row r="403" spans="1:27" x14ac:dyDescent="0.3">
      <c r="A403" s="23">
        <v>10</v>
      </c>
      <c r="B403" s="52" t="s">
        <v>141</v>
      </c>
      <c r="C403" s="22" t="s">
        <v>480</v>
      </c>
      <c r="D403" s="17" t="s">
        <v>394</v>
      </c>
      <c r="E403" s="17">
        <v>2</v>
      </c>
      <c r="F403" s="37" t="s">
        <v>387</v>
      </c>
      <c r="G403" s="18" t="s">
        <v>188</v>
      </c>
      <c r="H403" s="17" t="str">
        <f>"No"</f>
        <v>No</v>
      </c>
      <c r="I403" s="17">
        <f>0</f>
        <v>0</v>
      </c>
      <c r="J403" s="17" t="str">
        <f>"Yes"</f>
        <v>Yes</v>
      </c>
      <c r="K403" s="17" t="str">
        <f>"No"</f>
        <v>No</v>
      </c>
      <c r="L403" s="17">
        <f>INT(ResourceEffects[[#This Row],[Time Factor]]*TimeInterval/60/60/24)</f>
        <v>0</v>
      </c>
      <c r="M403" s="17">
        <f>INT(ResourceEffects[[#This Row],[Time Factor]]*TimeInterval/60/60)-ResourceEffects[[#This Row],[Days]]*24</f>
        <v>0</v>
      </c>
      <c r="N403" s="17">
        <f>INT(ResourceEffects[[#This Row],[Time Factor]]*TimeInterval/60)-ResourceEffects[[#This Row],[Hours]]*60-ResourceEffects[[#This Row],[Days]]*60*24</f>
        <v>0</v>
      </c>
      <c r="O403" s="17">
        <f>ResourceEffects[[#This Row],[Time Factor]]*TimeInterval-ResourceEffects[[#This Row],[Min]]*60-ResourceEffects[[#This Row],[Hours]]*60*60-ResourceEffects[[#This Row],[Days]]*60*60*24</f>
        <v>10</v>
      </c>
      <c r="P403" s="19">
        <f ca="1">INT(RAND()*999999999)</f>
        <v>559742460</v>
      </c>
      <c r="Q403" s="19">
        <f>_xlfn.XLOOKUP(ResourceEffects[[#This Row],[Protocol Name]],ProtocolNamesCol,ProtocolIds,"")</f>
        <v>21320</v>
      </c>
      <c r="R403" s="19">
        <f>ResourceEffects[[#This Row],[Time Factor]]</f>
        <v>10</v>
      </c>
      <c r="S403" s="19">
        <f>ResourceEffects[[#This Row],[Drone ID]]</f>
        <v>0</v>
      </c>
      <c r="T403" s="19">
        <f>_xlfn.XLOOKUP(ResourceEffects[[#This Row],[Resource Name]],ResourceNames,ResourceIds,"")</f>
        <v>2011</v>
      </c>
      <c r="U403" s="19">
        <f>_xlfn.XLOOKUP(ResourceEffects[[#This Row],[Event Type]],EventTypeNames,EventTypeIds,"")</f>
        <v>1</v>
      </c>
      <c r="V403" s="19">
        <f>IF(ResourceEffects[[#This Row],[Is Local]]="Yes",1,0)</f>
        <v>1</v>
      </c>
      <c r="W403" s="19">
        <f>IF(ResourceEffects[[#This Row],[Is Installed]]="Yes",1,0)</f>
        <v>0</v>
      </c>
      <c r="X403" s="19">
        <f>IF(ResourceEffects[[#This Row],[Status]]="Locked",1,0)</f>
        <v>0</v>
      </c>
      <c r="Y403" s="19">
        <f>IF(ResourceEffects[[#This Row],[event_type]]=1,0,1)</f>
        <v>0</v>
      </c>
      <c r="Z403" s="19">
        <f>IF(ResourceEffects[[#This Row],[Use Abundancies]]="Yes",1,0)</f>
        <v>0</v>
      </c>
      <c r="AA403" s="19">
        <f>ResourceEffects[[#This Row],[∆]]</f>
        <v>2</v>
      </c>
    </row>
    <row r="404" spans="1:27" x14ac:dyDescent="0.3">
      <c r="A404" s="23">
        <v>10</v>
      </c>
      <c r="B404" s="52" t="s">
        <v>141</v>
      </c>
      <c r="C404" s="22" t="s">
        <v>480</v>
      </c>
      <c r="D404" s="17" t="s">
        <v>394</v>
      </c>
      <c r="E404" s="17">
        <v>2</v>
      </c>
      <c r="F404" s="37" t="s">
        <v>387</v>
      </c>
      <c r="G404" s="18" t="s">
        <v>200</v>
      </c>
      <c r="H404" s="17" t="str">
        <f>"No"</f>
        <v>No</v>
      </c>
      <c r="I404" s="17">
        <f>0</f>
        <v>0</v>
      </c>
      <c r="J404" s="17" t="str">
        <f>"Yes"</f>
        <v>Yes</v>
      </c>
      <c r="K404" s="17" t="str">
        <f>"No"</f>
        <v>No</v>
      </c>
      <c r="L404" s="17">
        <f>INT(ResourceEffects[[#This Row],[Time Factor]]*TimeInterval/60/60/24)</f>
        <v>0</v>
      </c>
      <c r="M404" s="17">
        <f>INT(ResourceEffects[[#This Row],[Time Factor]]*TimeInterval/60/60)-ResourceEffects[[#This Row],[Days]]*24</f>
        <v>0</v>
      </c>
      <c r="N404" s="17">
        <f>INT(ResourceEffects[[#This Row],[Time Factor]]*TimeInterval/60)-ResourceEffects[[#This Row],[Hours]]*60-ResourceEffects[[#This Row],[Days]]*60*24</f>
        <v>0</v>
      </c>
      <c r="O404" s="17">
        <f>ResourceEffects[[#This Row],[Time Factor]]*TimeInterval-ResourceEffects[[#This Row],[Min]]*60-ResourceEffects[[#This Row],[Hours]]*60*60-ResourceEffects[[#This Row],[Days]]*60*60*24</f>
        <v>10</v>
      </c>
      <c r="P404" s="19">
        <f ca="1">INT(RAND()*999999999)</f>
        <v>930907871</v>
      </c>
      <c r="Q404" s="19">
        <f>_xlfn.XLOOKUP(ResourceEffects[[#This Row],[Protocol Name]],ProtocolNamesCol,ProtocolIds,"")</f>
        <v>21320</v>
      </c>
      <c r="R404" s="19">
        <f>ResourceEffects[[#This Row],[Time Factor]]</f>
        <v>10</v>
      </c>
      <c r="S404" s="19">
        <f>ResourceEffects[[#This Row],[Drone ID]]</f>
        <v>0</v>
      </c>
      <c r="T404" s="19">
        <f>_xlfn.XLOOKUP(ResourceEffects[[#This Row],[Resource Name]],ResourceNames,ResourceIds,"")</f>
        <v>2031</v>
      </c>
      <c r="U404" s="19">
        <f>_xlfn.XLOOKUP(ResourceEffects[[#This Row],[Event Type]],EventTypeNames,EventTypeIds,"")</f>
        <v>1</v>
      </c>
      <c r="V404" s="19">
        <f>IF(ResourceEffects[[#This Row],[Is Local]]="Yes",1,0)</f>
        <v>1</v>
      </c>
      <c r="W404" s="19">
        <f>IF(ResourceEffects[[#This Row],[Is Installed]]="Yes",1,0)</f>
        <v>0</v>
      </c>
      <c r="X404" s="19">
        <f>IF(ResourceEffects[[#This Row],[Status]]="Locked",1,0)</f>
        <v>0</v>
      </c>
      <c r="Y404" s="19">
        <f>IF(ResourceEffects[[#This Row],[event_type]]=1,0,1)</f>
        <v>0</v>
      </c>
      <c r="Z404" s="19">
        <f>IF(ResourceEffects[[#This Row],[Use Abundancies]]="Yes",1,0)</f>
        <v>0</v>
      </c>
      <c r="AA404" s="19">
        <f>ResourceEffects[[#This Row],[∆]]</f>
        <v>2</v>
      </c>
    </row>
    <row r="405" spans="1:27" x14ac:dyDescent="0.3">
      <c r="A405" s="23">
        <v>10</v>
      </c>
      <c r="B405" s="52" t="s">
        <v>141</v>
      </c>
      <c r="C405" s="22" t="s">
        <v>480</v>
      </c>
      <c r="D405" s="17" t="s">
        <v>394</v>
      </c>
      <c r="E405" s="17">
        <v>1</v>
      </c>
      <c r="F405" s="37" t="s">
        <v>387</v>
      </c>
      <c r="G405" s="18" t="s">
        <v>202</v>
      </c>
      <c r="H405" s="17" t="str">
        <f>"No"</f>
        <v>No</v>
      </c>
      <c r="I405" s="17">
        <f>0</f>
        <v>0</v>
      </c>
      <c r="J405" s="17" t="str">
        <f>"Yes"</f>
        <v>Yes</v>
      </c>
      <c r="K405" s="17" t="str">
        <f>"No"</f>
        <v>No</v>
      </c>
      <c r="L405" s="17">
        <f>INT(ResourceEffects[[#This Row],[Time Factor]]*TimeInterval/60/60/24)</f>
        <v>0</v>
      </c>
      <c r="M405" s="17">
        <f>INT(ResourceEffects[[#This Row],[Time Factor]]*TimeInterval/60/60)-ResourceEffects[[#This Row],[Days]]*24</f>
        <v>0</v>
      </c>
      <c r="N405" s="17">
        <f>INT(ResourceEffects[[#This Row],[Time Factor]]*TimeInterval/60)-ResourceEffects[[#This Row],[Hours]]*60-ResourceEffects[[#This Row],[Days]]*60*24</f>
        <v>0</v>
      </c>
      <c r="O405" s="17">
        <f>ResourceEffects[[#This Row],[Time Factor]]*TimeInterval-ResourceEffects[[#This Row],[Min]]*60-ResourceEffects[[#This Row],[Hours]]*60*60-ResourceEffects[[#This Row],[Days]]*60*60*24</f>
        <v>10</v>
      </c>
      <c r="P405" s="19">
        <f ca="1">INT(RAND()*999999999)</f>
        <v>663763505</v>
      </c>
      <c r="Q405" s="19">
        <f>_xlfn.XLOOKUP(ResourceEffects[[#This Row],[Protocol Name]],ProtocolNamesCol,ProtocolIds,"")</f>
        <v>21320</v>
      </c>
      <c r="R405" s="19">
        <f>ResourceEffects[[#This Row],[Time Factor]]</f>
        <v>10</v>
      </c>
      <c r="S405" s="19">
        <f>ResourceEffects[[#This Row],[Drone ID]]</f>
        <v>0</v>
      </c>
      <c r="T405" s="19">
        <f>_xlfn.XLOOKUP(ResourceEffects[[#This Row],[Resource Name]],ResourceNames,ResourceIds,"")</f>
        <v>2032</v>
      </c>
      <c r="U405" s="19">
        <f>_xlfn.XLOOKUP(ResourceEffects[[#This Row],[Event Type]],EventTypeNames,EventTypeIds,"")</f>
        <v>1</v>
      </c>
      <c r="V405" s="19">
        <f>IF(ResourceEffects[[#This Row],[Is Local]]="Yes",1,0)</f>
        <v>1</v>
      </c>
      <c r="W405" s="19">
        <f>IF(ResourceEffects[[#This Row],[Is Installed]]="Yes",1,0)</f>
        <v>0</v>
      </c>
      <c r="X405" s="19">
        <f>IF(ResourceEffects[[#This Row],[Status]]="Locked",1,0)</f>
        <v>0</v>
      </c>
      <c r="Y405" s="19">
        <f>IF(ResourceEffects[[#This Row],[event_type]]=1,0,1)</f>
        <v>0</v>
      </c>
      <c r="Z405" s="19">
        <f>IF(ResourceEffects[[#This Row],[Use Abundancies]]="Yes",1,0)</f>
        <v>0</v>
      </c>
      <c r="AA405" s="19">
        <f>ResourceEffects[[#This Row],[∆]]</f>
        <v>1</v>
      </c>
    </row>
    <row r="406" spans="1:27" x14ac:dyDescent="0.3">
      <c r="A406" s="43">
        <v>0</v>
      </c>
      <c r="B406" s="12" t="s">
        <v>142</v>
      </c>
      <c r="C406" s="22" t="s">
        <v>479</v>
      </c>
      <c r="D406" s="17" t="s">
        <v>395</v>
      </c>
      <c r="E406" s="17">
        <v>1</v>
      </c>
      <c r="F406" s="37" t="s">
        <v>387</v>
      </c>
      <c r="G406" s="18" t="s">
        <v>476</v>
      </c>
      <c r="H406" s="39" t="str">
        <f>"No"</f>
        <v>No</v>
      </c>
      <c r="I406" s="39">
        <f>0</f>
        <v>0</v>
      </c>
      <c r="J406" s="39" t="str">
        <f>"Yes"</f>
        <v>Yes</v>
      </c>
      <c r="K406" s="39" t="str">
        <f>"No"</f>
        <v>No</v>
      </c>
      <c r="L406" s="39">
        <f>INT(ResourceEffects[[#This Row],[Time Factor]]*TimeInterval/60/60/24)</f>
        <v>0</v>
      </c>
      <c r="M406" s="39">
        <f>INT(ResourceEffects[[#This Row],[Time Factor]]*TimeInterval/60/60)-ResourceEffects[[#This Row],[Days]]*24</f>
        <v>0</v>
      </c>
      <c r="N406" s="39">
        <f>INT(ResourceEffects[[#This Row],[Time Factor]]*TimeInterval/60)-ResourceEffects[[#This Row],[Hours]]*60-ResourceEffects[[#This Row],[Days]]*60*24</f>
        <v>0</v>
      </c>
      <c r="O406" s="39">
        <f>ResourceEffects[[#This Row],[Time Factor]]*TimeInterval-ResourceEffects[[#This Row],[Min]]*60-ResourceEffects[[#This Row],[Hours]]*60*60-ResourceEffects[[#This Row],[Days]]*60*60*24</f>
        <v>0</v>
      </c>
      <c r="P406" s="20">
        <f ca="1">INT(RAND()*999999999)</f>
        <v>256695053</v>
      </c>
      <c r="Q406" s="20">
        <f>_xlfn.XLOOKUP(ResourceEffects[[#This Row],[Protocol Name]],ProtocolNamesCol,ProtocolIds,"")</f>
        <v>21330</v>
      </c>
      <c r="R406" s="20">
        <f>ResourceEffects[[#This Row],[Time Factor]]</f>
        <v>0</v>
      </c>
      <c r="S406" s="20">
        <f>ResourceEffects[[#This Row],[Drone ID]]</f>
        <v>0</v>
      </c>
      <c r="T406" s="20">
        <f>_xlfn.XLOOKUP(ResourceEffects[[#This Row],[Resource Name]],ResourceNames,ResourceIds,"")</f>
        <v>5201</v>
      </c>
      <c r="U406" s="20">
        <f>_xlfn.XLOOKUP(ResourceEffects[[#This Row],[Event Type]],EventTypeNames,EventTypeIds,"")</f>
        <v>2</v>
      </c>
      <c r="V406" s="20">
        <f>IF(ResourceEffects[[#This Row],[Is Local]]="Yes",1,0)</f>
        <v>1</v>
      </c>
      <c r="W406" s="20">
        <f>IF(ResourceEffects[[#This Row],[Is Installed]]="Yes",1,0)</f>
        <v>0</v>
      </c>
      <c r="X406" s="20">
        <f>IF(ResourceEffects[[#This Row],[Status]]="Locked",1,0)</f>
        <v>0</v>
      </c>
      <c r="Y406" s="20">
        <f>IF(ResourceEffects[[#This Row],[event_type]]=1,0,1)</f>
        <v>1</v>
      </c>
      <c r="Z406" s="20">
        <f>IF(ResourceEffects[[#This Row],[Use Abundancies]]="Yes",1,0)</f>
        <v>0</v>
      </c>
      <c r="AA406" s="20">
        <f>ResourceEffects[[#This Row],[∆]]</f>
        <v>1</v>
      </c>
    </row>
    <row r="407" spans="1:27" x14ac:dyDescent="0.3">
      <c r="A407" s="43">
        <v>0</v>
      </c>
      <c r="B407" s="12" t="s">
        <v>142</v>
      </c>
      <c r="C407" s="22" t="s">
        <v>479</v>
      </c>
      <c r="D407" s="17" t="s">
        <v>394</v>
      </c>
      <c r="E407" s="17">
        <v>1</v>
      </c>
      <c r="F407" s="37" t="s">
        <v>387</v>
      </c>
      <c r="G407" s="18" t="s">
        <v>476</v>
      </c>
      <c r="H407" s="39" t="str">
        <f>"No"</f>
        <v>No</v>
      </c>
      <c r="I407" s="39">
        <f>0</f>
        <v>0</v>
      </c>
      <c r="J407" s="39" t="str">
        <f>"Yes"</f>
        <v>Yes</v>
      </c>
      <c r="K407" s="39" t="str">
        <f>"No"</f>
        <v>No</v>
      </c>
      <c r="L407" s="39">
        <f>INT(ResourceEffects[[#This Row],[Time Factor]]*TimeInterval/60/60/24)</f>
        <v>0</v>
      </c>
      <c r="M407" s="39">
        <f>INT(ResourceEffects[[#This Row],[Time Factor]]*TimeInterval/60/60)-ResourceEffects[[#This Row],[Days]]*24</f>
        <v>0</v>
      </c>
      <c r="N407" s="39">
        <f>INT(ResourceEffects[[#This Row],[Time Factor]]*TimeInterval/60)-ResourceEffects[[#This Row],[Hours]]*60-ResourceEffects[[#This Row],[Days]]*60*24</f>
        <v>0</v>
      </c>
      <c r="O407" s="39">
        <f>ResourceEffects[[#This Row],[Time Factor]]*TimeInterval-ResourceEffects[[#This Row],[Min]]*60-ResourceEffects[[#This Row],[Hours]]*60*60-ResourceEffects[[#This Row],[Days]]*60*60*24</f>
        <v>0</v>
      </c>
      <c r="P407" s="20">
        <f ca="1">INT(RAND()*999999999)</f>
        <v>352836176</v>
      </c>
      <c r="Q407" s="20">
        <f>_xlfn.XLOOKUP(ResourceEffects[[#This Row],[Protocol Name]],ProtocolNamesCol,ProtocolIds,"")</f>
        <v>21330</v>
      </c>
      <c r="R407" s="20">
        <f>ResourceEffects[[#This Row],[Time Factor]]</f>
        <v>0</v>
      </c>
      <c r="S407" s="20">
        <f>ResourceEffects[[#This Row],[Drone ID]]</f>
        <v>0</v>
      </c>
      <c r="T407" s="20">
        <f>_xlfn.XLOOKUP(ResourceEffects[[#This Row],[Resource Name]],ResourceNames,ResourceIds,"")</f>
        <v>5201</v>
      </c>
      <c r="U407" s="20">
        <f>_xlfn.XLOOKUP(ResourceEffects[[#This Row],[Event Type]],EventTypeNames,EventTypeIds,"")</f>
        <v>1</v>
      </c>
      <c r="V407" s="20">
        <f>IF(ResourceEffects[[#This Row],[Is Local]]="Yes",1,0)</f>
        <v>1</v>
      </c>
      <c r="W407" s="20">
        <f>IF(ResourceEffects[[#This Row],[Is Installed]]="Yes",1,0)</f>
        <v>0</v>
      </c>
      <c r="X407" s="20">
        <f>IF(ResourceEffects[[#This Row],[Status]]="Locked",1,0)</f>
        <v>0</v>
      </c>
      <c r="Y407" s="20">
        <f>IF(ResourceEffects[[#This Row],[event_type]]=1,0,1)</f>
        <v>0</v>
      </c>
      <c r="Z407" s="20">
        <f>IF(ResourceEffects[[#This Row],[Use Abundancies]]="Yes",1,0)</f>
        <v>0</v>
      </c>
      <c r="AA407" s="20">
        <f>ResourceEffects[[#This Row],[∆]]</f>
        <v>1</v>
      </c>
    </row>
    <row r="408" spans="1:27" x14ac:dyDescent="0.3">
      <c r="A408" s="23">
        <v>1</v>
      </c>
      <c r="B408" s="52" t="s">
        <v>142</v>
      </c>
      <c r="C408" s="22" t="s">
        <v>478</v>
      </c>
      <c r="D408" s="17" t="s">
        <v>395</v>
      </c>
      <c r="E408" s="17">
        <v>9</v>
      </c>
      <c r="F408" s="37" t="s">
        <v>387</v>
      </c>
      <c r="G408" s="18" t="s">
        <v>182</v>
      </c>
      <c r="H408" s="17" t="str">
        <f>"No"</f>
        <v>No</v>
      </c>
      <c r="I408" s="17">
        <f>0</f>
        <v>0</v>
      </c>
      <c r="J408" s="17" t="str">
        <f>"Yes"</f>
        <v>Yes</v>
      </c>
      <c r="K408" s="17" t="str">
        <f>"No"</f>
        <v>No</v>
      </c>
      <c r="L408" s="17">
        <f>INT(ResourceEffects[[#This Row],[Time Factor]]*TimeInterval/60/60/24)</f>
        <v>0</v>
      </c>
      <c r="M408" s="17">
        <f>INT(ResourceEffects[[#This Row],[Time Factor]]*TimeInterval/60/60)-ResourceEffects[[#This Row],[Days]]*24</f>
        <v>0</v>
      </c>
      <c r="N408" s="17">
        <f>INT(ResourceEffects[[#This Row],[Time Factor]]*TimeInterval/60)-ResourceEffects[[#This Row],[Hours]]*60-ResourceEffects[[#This Row],[Days]]*60*24</f>
        <v>0</v>
      </c>
      <c r="O408" s="17">
        <f>ResourceEffects[[#This Row],[Time Factor]]*TimeInterval-ResourceEffects[[#This Row],[Min]]*60-ResourceEffects[[#This Row],[Hours]]*60*60-ResourceEffects[[#This Row],[Days]]*60*60*24</f>
        <v>1</v>
      </c>
      <c r="P408" s="19">
        <f ca="1">INT(RAND()*999999999)</f>
        <v>228665053</v>
      </c>
      <c r="Q408" s="19">
        <f>_xlfn.XLOOKUP(ResourceEffects[[#This Row],[Protocol Name]],ProtocolNamesCol,ProtocolIds,"")</f>
        <v>21330</v>
      </c>
      <c r="R408" s="19">
        <f>ResourceEffects[[#This Row],[Time Factor]]</f>
        <v>1</v>
      </c>
      <c r="S408" s="19">
        <f>ResourceEffects[[#This Row],[Drone ID]]</f>
        <v>0</v>
      </c>
      <c r="T408" s="19">
        <f>_xlfn.XLOOKUP(ResourceEffects[[#This Row],[Resource Name]],ResourceNames,ResourceIds,"")</f>
        <v>1330</v>
      </c>
      <c r="U408" s="19">
        <f>_xlfn.XLOOKUP(ResourceEffects[[#This Row],[Event Type]],EventTypeNames,EventTypeIds,"")</f>
        <v>2</v>
      </c>
      <c r="V408" s="19">
        <f>IF(ResourceEffects[[#This Row],[Is Local]]="Yes",1,0)</f>
        <v>1</v>
      </c>
      <c r="W408" s="19">
        <f>IF(ResourceEffects[[#This Row],[Is Installed]]="Yes",1,0)</f>
        <v>0</v>
      </c>
      <c r="X408" s="19">
        <f>IF(ResourceEffects[[#This Row],[Status]]="Locked",1,0)</f>
        <v>0</v>
      </c>
      <c r="Y408" s="19">
        <f>IF(ResourceEffects[[#This Row],[event_type]]=1,0,1)</f>
        <v>1</v>
      </c>
      <c r="Z408" s="19">
        <f>IF(ResourceEffects[[#This Row],[Use Abundancies]]="Yes",1,0)</f>
        <v>0</v>
      </c>
      <c r="AA408" s="19">
        <f>ResourceEffects[[#This Row],[∆]]</f>
        <v>9</v>
      </c>
    </row>
    <row r="409" spans="1:27" x14ac:dyDescent="0.3">
      <c r="A409" s="44">
        <v>2</v>
      </c>
      <c r="B409" s="12" t="s">
        <v>142</v>
      </c>
      <c r="C409" s="45" t="s">
        <v>481</v>
      </c>
      <c r="D409" s="46" t="s">
        <v>395</v>
      </c>
      <c r="E409" s="46">
        <v>1</v>
      </c>
      <c r="F409" s="47" t="s">
        <v>387</v>
      </c>
      <c r="G409" s="48" t="s">
        <v>476</v>
      </c>
      <c r="H409" s="49" t="s">
        <v>429</v>
      </c>
      <c r="I409" s="49">
        <v>0</v>
      </c>
      <c r="J409" s="49" t="s">
        <v>386</v>
      </c>
      <c r="K409" s="49" t="s">
        <v>429</v>
      </c>
      <c r="L409" s="49">
        <v>0</v>
      </c>
      <c r="M409" s="49">
        <v>0</v>
      </c>
      <c r="N409" s="49">
        <v>0</v>
      </c>
      <c r="O409" s="49">
        <v>2</v>
      </c>
      <c r="P409" s="20">
        <f ca="1">INT(RAND()*999999999)</f>
        <v>771395852</v>
      </c>
      <c r="Q409" s="20">
        <f>_xlfn.XLOOKUP(ResourceEffects[[#This Row],[Protocol Name]],ProtocolNamesCol,ProtocolIds,"")</f>
        <v>21330</v>
      </c>
      <c r="R409" s="20">
        <f>ResourceEffects[[#This Row],[Time Factor]]</f>
        <v>2</v>
      </c>
      <c r="S409" s="20">
        <f>ResourceEffects[[#This Row],[Drone ID]]</f>
        <v>0</v>
      </c>
      <c r="T409" s="20">
        <f>_xlfn.XLOOKUP(ResourceEffects[[#This Row],[Resource Name]],ResourceNames,ResourceIds,"")</f>
        <v>5201</v>
      </c>
      <c r="U409" s="20">
        <f>_xlfn.XLOOKUP(ResourceEffects[[#This Row],[Event Type]],EventTypeNames,EventTypeIds,"")</f>
        <v>2</v>
      </c>
      <c r="V409" s="20">
        <f>IF(ResourceEffects[[#This Row],[Is Local]]="Yes",1,0)</f>
        <v>1</v>
      </c>
      <c r="W409" s="20">
        <f>IF(ResourceEffects[[#This Row],[Is Installed]]="Yes",1,0)</f>
        <v>0</v>
      </c>
      <c r="X409" s="20">
        <f>IF(ResourceEffects[[#This Row],[Status]]="Locked",1,0)</f>
        <v>0</v>
      </c>
      <c r="Y409" s="20">
        <f>IF(ResourceEffects[[#This Row],[event_type]]=1,0,1)</f>
        <v>1</v>
      </c>
      <c r="Z409" s="20">
        <f>IF(ResourceEffects[[#This Row],[Use Abundancies]]="Yes",1,0)</f>
        <v>0</v>
      </c>
      <c r="AA409" s="20">
        <f>ResourceEffects[[#This Row],[∆]]</f>
        <v>1</v>
      </c>
    </row>
    <row r="410" spans="1:27" x14ac:dyDescent="0.3">
      <c r="A410" s="43">
        <v>2</v>
      </c>
      <c r="B410" s="12" t="s">
        <v>142</v>
      </c>
      <c r="C410" s="22" t="s">
        <v>481</v>
      </c>
      <c r="D410" s="17" t="s">
        <v>394</v>
      </c>
      <c r="E410" s="17">
        <v>1</v>
      </c>
      <c r="F410" s="37" t="s">
        <v>383</v>
      </c>
      <c r="G410" s="18" t="s">
        <v>476</v>
      </c>
      <c r="H410" s="39" t="s">
        <v>429</v>
      </c>
      <c r="I410" s="39">
        <v>0</v>
      </c>
      <c r="J410" s="39" t="s">
        <v>386</v>
      </c>
      <c r="K410" s="39" t="s">
        <v>429</v>
      </c>
      <c r="L410" s="39">
        <v>0</v>
      </c>
      <c r="M410" s="39">
        <v>0</v>
      </c>
      <c r="N410" s="39">
        <v>0</v>
      </c>
      <c r="O410" s="39">
        <v>2</v>
      </c>
      <c r="P410" s="20">
        <f ca="1">INT(RAND()*999999999)</f>
        <v>934913247</v>
      </c>
      <c r="Q410" s="20">
        <f>_xlfn.XLOOKUP(ResourceEffects[[#This Row],[Protocol Name]],ProtocolNamesCol,ProtocolIds,"")</f>
        <v>21330</v>
      </c>
      <c r="R410" s="20">
        <f>ResourceEffects[[#This Row],[Time Factor]]</f>
        <v>2</v>
      </c>
      <c r="S410" s="20">
        <f>ResourceEffects[[#This Row],[Drone ID]]</f>
        <v>0</v>
      </c>
      <c r="T410" s="20">
        <f>_xlfn.XLOOKUP(ResourceEffects[[#This Row],[Resource Name]],ResourceNames,ResourceIds,"")</f>
        <v>5201</v>
      </c>
      <c r="U410" s="20">
        <f>_xlfn.XLOOKUP(ResourceEffects[[#This Row],[Event Type]],EventTypeNames,EventTypeIds,"")</f>
        <v>1</v>
      </c>
      <c r="V410" s="20">
        <f>IF(ResourceEffects[[#This Row],[Is Local]]="Yes",1,0)</f>
        <v>1</v>
      </c>
      <c r="W410" s="20">
        <f>IF(ResourceEffects[[#This Row],[Is Installed]]="Yes",1,0)</f>
        <v>0</v>
      </c>
      <c r="X410" s="20">
        <f>IF(ResourceEffects[[#This Row],[Status]]="Locked",1,0)</f>
        <v>1</v>
      </c>
      <c r="Y410" s="20">
        <f>IF(ResourceEffects[[#This Row],[event_type]]=1,0,1)</f>
        <v>0</v>
      </c>
      <c r="Z410" s="20">
        <f>IF(ResourceEffects[[#This Row],[Use Abundancies]]="Yes",1,0)</f>
        <v>0</v>
      </c>
      <c r="AA410" s="20">
        <f>ResourceEffects[[#This Row],[∆]]</f>
        <v>1</v>
      </c>
    </row>
    <row r="411" spans="1:27" x14ac:dyDescent="0.3">
      <c r="A411" s="43">
        <v>9</v>
      </c>
      <c r="B411" s="12" t="s">
        <v>142</v>
      </c>
      <c r="C411" s="22" t="s">
        <v>482</v>
      </c>
      <c r="D411" s="17" t="s">
        <v>395</v>
      </c>
      <c r="E411" s="17">
        <v>1</v>
      </c>
      <c r="F411" s="37" t="s">
        <v>383</v>
      </c>
      <c r="G411" s="18" t="s">
        <v>476</v>
      </c>
      <c r="H411" s="39" t="str">
        <f>"No"</f>
        <v>No</v>
      </c>
      <c r="I411" s="39">
        <f>0</f>
        <v>0</v>
      </c>
      <c r="J411" s="39" t="str">
        <f>"Yes"</f>
        <v>Yes</v>
      </c>
      <c r="K411" s="39" t="str">
        <f>"No"</f>
        <v>No</v>
      </c>
      <c r="L411" s="39">
        <f>INT(ResourceEffects[[#This Row],[Time Factor]]*TimeInterval/60/60/24)</f>
        <v>0</v>
      </c>
      <c r="M411" s="39">
        <f>INT(ResourceEffects[[#This Row],[Time Factor]]*TimeInterval/60/60)-ResourceEffects[[#This Row],[Days]]*24</f>
        <v>0</v>
      </c>
      <c r="N411" s="39">
        <f>INT(ResourceEffects[[#This Row],[Time Factor]]*TimeInterval/60)-ResourceEffects[[#This Row],[Hours]]*60-ResourceEffects[[#This Row],[Days]]*60*24</f>
        <v>0</v>
      </c>
      <c r="O411" s="39">
        <f>ResourceEffects[[#This Row],[Time Factor]]*TimeInterval-ResourceEffects[[#This Row],[Min]]*60-ResourceEffects[[#This Row],[Hours]]*60*60-ResourceEffects[[#This Row],[Days]]*60*60*24</f>
        <v>9</v>
      </c>
      <c r="P411" s="20">
        <f ca="1">INT(RAND()*999999999)</f>
        <v>915358651</v>
      </c>
      <c r="Q411" s="20">
        <f>_xlfn.XLOOKUP(ResourceEffects[[#This Row],[Protocol Name]],ProtocolNamesCol,ProtocolIds,"")</f>
        <v>21330</v>
      </c>
      <c r="R411" s="20">
        <f>ResourceEffects[[#This Row],[Time Factor]]</f>
        <v>9</v>
      </c>
      <c r="S411" s="20">
        <f>ResourceEffects[[#This Row],[Drone ID]]</f>
        <v>0</v>
      </c>
      <c r="T411" s="20">
        <f>_xlfn.XLOOKUP(ResourceEffects[[#This Row],[Resource Name]],ResourceNames,ResourceIds,"")</f>
        <v>5201</v>
      </c>
      <c r="U411" s="20">
        <f>_xlfn.XLOOKUP(ResourceEffects[[#This Row],[Event Type]],EventTypeNames,EventTypeIds,"")</f>
        <v>2</v>
      </c>
      <c r="V411" s="20">
        <f>IF(ResourceEffects[[#This Row],[Is Local]]="Yes",1,0)</f>
        <v>1</v>
      </c>
      <c r="W411" s="20">
        <f>IF(ResourceEffects[[#This Row],[Is Installed]]="Yes",1,0)</f>
        <v>0</v>
      </c>
      <c r="X411" s="20">
        <f>IF(ResourceEffects[[#This Row],[Status]]="Locked",1,0)</f>
        <v>1</v>
      </c>
      <c r="Y411" s="20">
        <f>IF(ResourceEffects[[#This Row],[event_type]]=1,0,1)</f>
        <v>1</v>
      </c>
      <c r="Z411" s="20">
        <f>IF(ResourceEffects[[#This Row],[Use Abundancies]]="Yes",1,0)</f>
        <v>0</v>
      </c>
      <c r="AA411" s="20">
        <f>ResourceEffects[[#This Row],[∆]]</f>
        <v>1</v>
      </c>
    </row>
    <row r="412" spans="1:27" x14ac:dyDescent="0.3">
      <c r="A412" s="44">
        <v>9</v>
      </c>
      <c r="B412" s="12" t="s">
        <v>142</v>
      </c>
      <c r="C412" s="45" t="s">
        <v>482</v>
      </c>
      <c r="D412" s="46" t="s">
        <v>394</v>
      </c>
      <c r="E412" s="46">
        <v>1</v>
      </c>
      <c r="F412" s="47" t="s">
        <v>387</v>
      </c>
      <c r="G412" s="48" t="s">
        <v>476</v>
      </c>
      <c r="H412" s="49" t="str">
        <f>"No"</f>
        <v>No</v>
      </c>
      <c r="I412" s="49">
        <f>0</f>
        <v>0</v>
      </c>
      <c r="J412" s="49" t="str">
        <f>"Yes"</f>
        <v>Yes</v>
      </c>
      <c r="K412" s="49" t="str">
        <f>"No"</f>
        <v>No</v>
      </c>
      <c r="L412" s="49">
        <f>INT(ResourceEffects[[#This Row],[Time Factor]]*TimeInterval/60/60/24)</f>
        <v>0</v>
      </c>
      <c r="M412" s="49">
        <f>INT(ResourceEffects[[#This Row],[Time Factor]]*TimeInterval/60/60)-ResourceEffects[[#This Row],[Days]]*24</f>
        <v>0</v>
      </c>
      <c r="N412" s="49">
        <f>INT(ResourceEffects[[#This Row],[Time Factor]]*TimeInterval/60)-ResourceEffects[[#This Row],[Hours]]*60-ResourceEffects[[#This Row],[Days]]*60*24</f>
        <v>0</v>
      </c>
      <c r="O412" s="49">
        <f>ResourceEffects[[#This Row],[Time Factor]]*TimeInterval-ResourceEffects[[#This Row],[Min]]*60-ResourceEffects[[#This Row],[Hours]]*60*60-ResourceEffects[[#This Row],[Days]]*60*60*24</f>
        <v>9</v>
      </c>
      <c r="P412" s="50">
        <f ca="1">INT(RAND()*999999999)</f>
        <v>708154515</v>
      </c>
      <c r="Q412" s="50">
        <f>_xlfn.XLOOKUP(ResourceEffects[[#This Row],[Protocol Name]],ProtocolNamesCol,ProtocolIds,"")</f>
        <v>21330</v>
      </c>
      <c r="R412" s="50">
        <f>ResourceEffects[[#This Row],[Time Factor]]</f>
        <v>9</v>
      </c>
      <c r="S412" s="50">
        <f>ResourceEffects[[#This Row],[Drone ID]]</f>
        <v>0</v>
      </c>
      <c r="T412" s="50">
        <f>_xlfn.XLOOKUP(ResourceEffects[[#This Row],[Resource Name]],ResourceNames,ResourceIds,"")</f>
        <v>5201</v>
      </c>
      <c r="U412" s="50">
        <f>_xlfn.XLOOKUP(ResourceEffects[[#This Row],[Event Type]],EventTypeNames,EventTypeIds,"")</f>
        <v>1</v>
      </c>
      <c r="V412" s="50">
        <f>IF(ResourceEffects[[#This Row],[Is Local]]="Yes",1,0)</f>
        <v>1</v>
      </c>
      <c r="W412" s="50">
        <f>IF(ResourceEffects[[#This Row],[Is Installed]]="Yes",1,0)</f>
        <v>0</v>
      </c>
      <c r="X412" s="50">
        <f>IF(ResourceEffects[[#This Row],[Status]]="Locked",1,0)</f>
        <v>0</v>
      </c>
      <c r="Y412" s="50">
        <f>IF(ResourceEffects[[#This Row],[event_type]]=1,0,1)</f>
        <v>0</v>
      </c>
      <c r="Z412" s="50">
        <f>IF(ResourceEffects[[#This Row],[Use Abundancies]]="Yes",1,0)</f>
        <v>0</v>
      </c>
      <c r="AA412" s="50">
        <f>ResourceEffects[[#This Row],[∆]]</f>
        <v>1</v>
      </c>
    </row>
    <row r="413" spans="1:27" x14ac:dyDescent="0.3">
      <c r="A413" s="23">
        <v>10</v>
      </c>
      <c r="B413" s="52" t="s">
        <v>142</v>
      </c>
      <c r="C413" s="22" t="s">
        <v>480</v>
      </c>
      <c r="D413" s="17" t="s">
        <v>394</v>
      </c>
      <c r="E413" s="17">
        <v>2</v>
      </c>
      <c r="F413" s="37" t="s">
        <v>387</v>
      </c>
      <c r="G413" s="18" t="s">
        <v>190</v>
      </c>
      <c r="H413" s="17" t="str">
        <f>"No"</f>
        <v>No</v>
      </c>
      <c r="I413" s="17">
        <f>0</f>
        <v>0</v>
      </c>
      <c r="J413" s="17" t="str">
        <f>"Yes"</f>
        <v>Yes</v>
      </c>
      <c r="K413" s="17" t="str">
        <f>"No"</f>
        <v>No</v>
      </c>
      <c r="L413" s="17">
        <f>INT(ResourceEffects[[#This Row],[Time Factor]]*TimeInterval/60/60/24)</f>
        <v>0</v>
      </c>
      <c r="M413" s="17">
        <f>INT(ResourceEffects[[#This Row],[Time Factor]]*TimeInterval/60/60)-ResourceEffects[[#This Row],[Days]]*24</f>
        <v>0</v>
      </c>
      <c r="N413" s="17">
        <f>INT(ResourceEffects[[#This Row],[Time Factor]]*TimeInterval/60)-ResourceEffects[[#This Row],[Hours]]*60-ResourceEffects[[#This Row],[Days]]*60*24</f>
        <v>0</v>
      </c>
      <c r="O413" s="17">
        <f>ResourceEffects[[#This Row],[Time Factor]]*TimeInterval-ResourceEffects[[#This Row],[Min]]*60-ResourceEffects[[#This Row],[Hours]]*60*60-ResourceEffects[[#This Row],[Days]]*60*60*24</f>
        <v>10</v>
      </c>
      <c r="P413" s="19">
        <f ca="1">INT(RAND()*999999999)</f>
        <v>621643512</v>
      </c>
      <c r="Q413" s="19">
        <f>_xlfn.XLOOKUP(ResourceEffects[[#This Row],[Protocol Name]],ProtocolNamesCol,ProtocolIds,"")</f>
        <v>21330</v>
      </c>
      <c r="R413" s="19">
        <f>ResourceEffects[[#This Row],[Time Factor]]</f>
        <v>10</v>
      </c>
      <c r="S413" s="19">
        <f>ResourceEffects[[#This Row],[Drone ID]]</f>
        <v>0</v>
      </c>
      <c r="T413" s="19">
        <f>_xlfn.XLOOKUP(ResourceEffects[[#This Row],[Resource Name]],ResourceNames,ResourceIds,"")</f>
        <v>2012</v>
      </c>
      <c r="U413" s="19">
        <f>_xlfn.XLOOKUP(ResourceEffects[[#This Row],[Event Type]],EventTypeNames,EventTypeIds,"")</f>
        <v>1</v>
      </c>
      <c r="V413" s="19">
        <f>IF(ResourceEffects[[#This Row],[Is Local]]="Yes",1,0)</f>
        <v>1</v>
      </c>
      <c r="W413" s="19">
        <f>IF(ResourceEffects[[#This Row],[Is Installed]]="Yes",1,0)</f>
        <v>0</v>
      </c>
      <c r="X413" s="19">
        <f>IF(ResourceEffects[[#This Row],[Status]]="Locked",1,0)</f>
        <v>0</v>
      </c>
      <c r="Y413" s="19">
        <f>IF(ResourceEffects[[#This Row],[event_type]]=1,0,1)</f>
        <v>0</v>
      </c>
      <c r="Z413" s="19">
        <f>IF(ResourceEffects[[#This Row],[Use Abundancies]]="Yes",1,0)</f>
        <v>0</v>
      </c>
      <c r="AA413" s="19">
        <f>ResourceEffects[[#This Row],[∆]]</f>
        <v>2</v>
      </c>
    </row>
    <row r="414" spans="1:27" x14ac:dyDescent="0.3">
      <c r="A414" s="23">
        <v>10</v>
      </c>
      <c r="B414" s="52" t="s">
        <v>142</v>
      </c>
      <c r="C414" s="22" t="s">
        <v>480</v>
      </c>
      <c r="D414" s="17" t="s">
        <v>394</v>
      </c>
      <c r="E414" s="17">
        <v>1</v>
      </c>
      <c r="F414" s="37" t="s">
        <v>387</v>
      </c>
      <c r="G414" s="18" t="s">
        <v>204</v>
      </c>
      <c r="H414" s="17" t="str">
        <f>"No"</f>
        <v>No</v>
      </c>
      <c r="I414" s="17">
        <f>0</f>
        <v>0</v>
      </c>
      <c r="J414" s="17" t="str">
        <f>"Yes"</f>
        <v>Yes</v>
      </c>
      <c r="K414" s="17" t="str">
        <f>"No"</f>
        <v>No</v>
      </c>
      <c r="L414" s="17">
        <f>INT(ResourceEffects[[#This Row],[Time Factor]]*TimeInterval/60/60/24)</f>
        <v>0</v>
      </c>
      <c r="M414" s="17">
        <f>INT(ResourceEffects[[#This Row],[Time Factor]]*TimeInterval/60/60)-ResourceEffects[[#This Row],[Days]]*24</f>
        <v>0</v>
      </c>
      <c r="N414" s="17">
        <f>INT(ResourceEffects[[#This Row],[Time Factor]]*TimeInterval/60)-ResourceEffects[[#This Row],[Hours]]*60-ResourceEffects[[#This Row],[Days]]*60*24</f>
        <v>0</v>
      </c>
      <c r="O414" s="17">
        <f>ResourceEffects[[#This Row],[Time Factor]]*TimeInterval-ResourceEffects[[#This Row],[Min]]*60-ResourceEffects[[#This Row],[Hours]]*60*60-ResourceEffects[[#This Row],[Days]]*60*60*24</f>
        <v>10</v>
      </c>
      <c r="P414" s="19">
        <f ca="1">INT(RAND()*999999999)</f>
        <v>383018556</v>
      </c>
      <c r="Q414" s="19">
        <f>_xlfn.XLOOKUP(ResourceEffects[[#This Row],[Protocol Name]],ProtocolNamesCol,ProtocolIds,"")</f>
        <v>21330</v>
      </c>
      <c r="R414" s="19">
        <f>ResourceEffects[[#This Row],[Time Factor]]</f>
        <v>10</v>
      </c>
      <c r="S414" s="19">
        <f>ResourceEffects[[#This Row],[Drone ID]]</f>
        <v>0</v>
      </c>
      <c r="T414" s="19">
        <f>_xlfn.XLOOKUP(ResourceEffects[[#This Row],[Resource Name]],ResourceNames,ResourceIds,"")</f>
        <v>2033</v>
      </c>
      <c r="U414" s="19">
        <f>_xlfn.XLOOKUP(ResourceEffects[[#This Row],[Event Type]],EventTypeNames,EventTypeIds,"")</f>
        <v>1</v>
      </c>
      <c r="V414" s="19">
        <f>IF(ResourceEffects[[#This Row],[Is Local]]="Yes",1,0)</f>
        <v>1</v>
      </c>
      <c r="W414" s="19">
        <f>IF(ResourceEffects[[#This Row],[Is Installed]]="Yes",1,0)</f>
        <v>0</v>
      </c>
      <c r="X414" s="19">
        <f>IF(ResourceEffects[[#This Row],[Status]]="Locked",1,0)</f>
        <v>0</v>
      </c>
      <c r="Y414" s="19">
        <f>IF(ResourceEffects[[#This Row],[event_type]]=1,0,1)</f>
        <v>0</v>
      </c>
      <c r="Z414" s="19">
        <f>IF(ResourceEffects[[#This Row],[Use Abundancies]]="Yes",1,0)</f>
        <v>0</v>
      </c>
      <c r="AA414" s="19">
        <f>ResourceEffects[[#This Row],[∆]]</f>
        <v>1</v>
      </c>
    </row>
    <row r="415" spans="1:27" x14ac:dyDescent="0.3">
      <c r="A415" s="43">
        <v>0</v>
      </c>
      <c r="B415" s="12" t="s">
        <v>143</v>
      </c>
      <c r="C415" s="22" t="s">
        <v>479</v>
      </c>
      <c r="D415" s="17" t="s">
        <v>395</v>
      </c>
      <c r="E415" s="17">
        <v>1</v>
      </c>
      <c r="F415" s="37" t="s">
        <v>387</v>
      </c>
      <c r="G415" s="18" t="s">
        <v>476</v>
      </c>
      <c r="H415" s="39" t="str">
        <f>"No"</f>
        <v>No</v>
      </c>
      <c r="I415" s="39">
        <f>0</f>
        <v>0</v>
      </c>
      <c r="J415" s="39" t="str">
        <f>"Yes"</f>
        <v>Yes</v>
      </c>
      <c r="K415" s="39" t="str">
        <f>"No"</f>
        <v>No</v>
      </c>
      <c r="L415" s="39">
        <f>INT(ResourceEffects[[#This Row],[Time Factor]]*TimeInterval/60/60/24)</f>
        <v>0</v>
      </c>
      <c r="M415" s="39">
        <f>INT(ResourceEffects[[#This Row],[Time Factor]]*TimeInterval/60/60)-ResourceEffects[[#This Row],[Days]]*24</f>
        <v>0</v>
      </c>
      <c r="N415" s="39">
        <f>INT(ResourceEffects[[#This Row],[Time Factor]]*TimeInterval/60)-ResourceEffects[[#This Row],[Hours]]*60-ResourceEffects[[#This Row],[Days]]*60*24</f>
        <v>0</v>
      </c>
      <c r="O415" s="39">
        <f>ResourceEffects[[#This Row],[Time Factor]]*TimeInterval-ResourceEffects[[#This Row],[Min]]*60-ResourceEffects[[#This Row],[Hours]]*60*60-ResourceEffects[[#This Row],[Days]]*60*60*24</f>
        <v>0</v>
      </c>
      <c r="P415" s="20">
        <f ca="1">INT(RAND()*999999999)</f>
        <v>142726573</v>
      </c>
      <c r="Q415" s="20">
        <f>_xlfn.XLOOKUP(ResourceEffects[[#This Row],[Protocol Name]],ProtocolNamesCol,ProtocolIds,"")</f>
        <v>21400</v>
      </c>
      <c r="R415" s="20">
        <f>ResourceEffects[[#This Row],[Time Factor]]</f>
        <v>0</v>
      </c>
      <c r="S415" s="20">
        <f>ResourceEffects[[#This Row],[Drone ID]]</f>
        <v>0</v>
      </c>
      <c r="T415" s="20">
        <f>_xlfn.XLOOKUP(ResourceEffects[[#This Row],[Resource Name]],ResourceNames,ResourceIds,"")</f>
        <v>5201</v>
      </c>
      <c r="U415" s="20">
        <f>_xlfn.XLOOKUP(ResourceEffects[[#This Row],[Event Type]],EventTypeNames,EventTypeIds,"")</f>
        <v>2</v>
      </c>
      <c r="V415" s="20">
        <f>IF(ResourceEffects[[#This Row],[Is Local]]="Yes",1,0)</f>
        <v>1</v>
      </c>
      <c r="W415" s="20">
        <f>IF(ResourceEffects[[#This Row],[Is Installed]]="Yes",1,0)</f>
        <v>0</v>
      </c>
      <c r="X415" s="20">
        <f>IF(ResourceEffects[[#This Row],[Status]]="Locked",1,0)</f>
        <v>0</v>
      </c>
      <c r="Y415" s="20">
        <f>IF(ResourceEffects[[#This Row],[event_type]]=1,0,1)</f>
        <v>1</v>
      </c>
      <c r="Z415" s="20">
        <f>IF(ResourceEffects[[#This Row],[Use Abundancies]]="Yes",1,0)</f>
        <v>0</v>
      </c>
      <c r="AA415" s="20">
        <f>ResourceEffects[[#This Row],[∆]]</f>
        <v>1</v>
      </c>
    </row>
    <row r="416" spans="1:27" x14ac:dyDescent="0.3">
      <c r="A416" s="43">
        <v>0</v>
      </c>
      <c r="B416" s="12" t="s">
        <v>143</v>
      </c>
      <c r="C416" s="22" t="s">
        <v>479</v>
      </c>
      <c r="D416" s="17" t="s">
        <v>394</v>
      </c>
      <c r="E416" s="17">
        <v>1</v>
      </c>
      <c r="F416" s="37" t="s">
        <v>387</v>
      </c>
      <c r="G416" s="18" t="s">
        <v>476</v>
      </c>
      <c r="H416" s="39" t="str">
        <f>"No"</f>
        <v>No</v>
      </c>
      <c r="I416" s="39">
        <f>0</f>
        <v>0</v>
      </c>
      <c r="J416" s="39" t="str">
        <f>"Yes"</f>
        <v>Yes</v>
      </c>
      <c r="K416" s="39" t="str">
        <f>"No"</f>
        <v>No</v>
      </c>
      <c r="L416" s="39">
        <f>INT(ResourceEffects[[#This Row],[Time Factor]]*TimeInterval/60/60/24)</f>
        <v>0</v>
      </c>
      <c r="M416" s="39">
        <f>INT(ResourceEffects[[#This Row],[Time Factor]]*TimeInterval/60/60)-ResourceEffects[[#This Row],[Days]]*24</f>
        <v>0</v>
      </c>
      <c r="N416" s="39">
        <f>INT(ResourceEffects[[#This Row],[Time Factor]]*TimeInterval/60)-ResourceEffects[[#This Row],[Hours]]*60-ResourceEffects[[#This Row],[Days]]*60*24</f>
        <v>0</v>
      </c>
      <c r="O416" s="39">
        <f>ResourceEffects[[#This Row],[Time Factor]]*TimeInterval-ResourceEffects[[#This Row],[Min]]*60-ResourceEffects[[#This Row],[Hours]]*60*60-ResourceEffects[[#This Row],[Days]]*60*60*24</f>
        <v>0</v>
      </c>
      <c r="P416" s="20">
        <f ca="1">INT(RAND()*999999999)</f>
        <v>250971762</v>
      </c>
      <c r="Q416" s="20">
        <f>_xlfn.XLOOKUP(ResourceEffects[[#This Row],[Protocol Name]],ProtocolNamesCol,ProtocolIds,"")</f>
        <v>21400</v>
      </c>
      <c r="R416" s="20">
        <f>ResourceEffects[[#This Row],[Time Factor]]</f>
        <v>0</v>
      </c>
      <c r="S416" s="20">
        <f>ResourceEffects[[#This Row],[Drone ID]]</f>
        <v>0</v>
      </c>
      <c r="T416" s="20">
        <f>_xlfn.XLOOKUP(ResourceEffects[[#This Row],[Resource Name]],ResourceNames,ResourceIds,"")</f>
        <v>5201</v>
      </c>
      <c r="U416" s="20">
        <f>_xlfn.XLOOKUP(ResourceEffects[[#This Row],[Event Type]],EventTypeNames,EventTypeIds,"")</f>
        <v>1</v>
      </c>
      <c r="V416" s="20">
        <f>IF(ResourceEffects[[#This Row],[Is Local]]="Yes",1,0)</f>
        <v>1</v>
      </c>
      <c r="W416" s="20">
        <f>IF(ResourceEffects[[#This Row],[Is Installed]]="Yes",1,0)</f>
        <v>0</v>
      </c>
      <c r="X416" s="20">
        <f>IF(ResourceEffects[[#This Row],[Status]]="Locked",1,0)</f>
        <v>0</v>
      </c>
      <c r="Y416" s="20">
        <f>IF(ResourceEffects[[#This Row],[event_type]]=1,0,1)</f>
        <v>0</v>
      </c>
      <c r="Z416" s="20">
        <f>IF(ResourceEffects[[#This Row],[Use Abundancies]]="Yes",1,0)</f>
        <v>0</v>
      </c>
      <c r="AA416" s="20">
        <f>ResourceEffects[[#This Row],[∆]]</f>
        <v>1</v>
      </c>
    </row>
    <row r="417" spans="1:27" x14ac:dyDescent="0.3">
      <c r="A417" s="23">
        <v>1</v>
      </c>
      <c r="B417" s="52" t="s">
        <v>143</v>
      </c>
      <c r="C417" s="22" t="s">
        <v>478</v>
      </c>
      <c r="D417" s="17" t="s">
        <v>395</v>
      </c>
      <c r="E417" s="17">
        <v>15</v>
      </c>
      <c r="F417" s="37" t="s">
        <v>387</v>
      </c>
      <c r="G417" s="18" t="s">
        <v>183</v>
      </c>
      <c r="H417" s="17" t="str">
        <f>"No"</f>
        <v>No</v>
      </c>
      <c r="I417" s="17">
        <f>0</f>
        <v>0</v>
      </c>
      <c r="J417" s="17" t="str">
        <f>"Yes"</f>
        <v>Yes</v>
      </c>
      <c r="K417" s="17" t="str">
        <f>"No"</f>
        <v>No</v>
      </c>
      <c r="L417" s="17">
        <f>INT(ResourceEffects[[#This Row],[Time Factor]]*TimeInterval/60/60/24)</f>
        <v>0</v>
      </c>
      <c r="M417" s="17">
        <f>INT(ResourceEffects[[#This Row],[Time Factor]]*TimeInterval/60/60)-ResourceEffects[[#This Row],[Days]]*24</f>
        <v>0</v>
      </c>
      <c r="N417" s="17">
        <f>INT(ResourceEffects[[#This Row],[Time Factor]]*TimeInterval/60)-ResourceEffects[[#This Row],[Hours]]*60-ResourceEffects[[#This Row],[Days]]*60*24</f>
        <v>0</v>
      </c>
      <c r="O417" s="17">
        <f>ResourceEffects[[#This Row],[Time Factor]]*TimeInterval-ResourceEffects[[#This Row],[Min]]*60-ResourceEffects[[#This Row],[Hours]]*60*60-ResourceEffects[[#This Row],[Days]]*60*60*24</f>
        <v>1</v>
      </c>
      <c r="P417" s="19">
        <f ca="1">INT(RAND()*999999999)</f>
        <v>327444407</v>
      </c>
      <c r="Q417" s="19">
        <f>_xlfn.XLOOKUP(ResourceEffects[[#This Row],[Protocol Name]],ProtocolNamesCol,ProtocolIds,"")</f>
        <v>21400</v>
      </c>
      <c r="R417" s="19">
        <f>ResourceEffects[[#This Row],[Time Factor]]</f>
        <v>1</v>
      </c>
      <c r="S417" s="19">
        <f>ResourceEffects[[#This Row],[Drone ID]]</f>
        <v>0</v>
      </c>
      <c r="T417" s="19">
        <f>_xlfn.XLOOKUP(ResourceEffects[[#This Row],[Resource Name]],ResourceNames,ResourceIds,"")</f>
        <v>1400</v>
      </c>
      <c r="U417" s="19">
        <f>_xlfn.XLOOKUP(ResourceEffects[[#This Row],[Event Type]],EventTypeNames,EventTypeIds,"")</f>
        <v>2</v>
      </c>
      <c r="V417" s="19">
        <f>IF(ResourceEffects[[#This Row],[Is Local]]="Yes",1,0)</f>
        <v>1</v>
      </c>
      <c r="W417" s="19">
        <f>IF(ResourceEffects[[#This Row],[Is Installed]]="Yes",1,0)</f>
        <v>0</v>
      </c>
      <c r="X417" s="19">
        <f>IF(ResourceEffects[[#This Row],[Status]]="Locked",1,0)</f>
        <v>0</v>
      </c>
      <c r="Y417" s="19">
        <f>IF(ResourceEffects[[#This Row],[event_type]]=1,0,1)</f>
        <v>1</v>
      </c>
      <c r="Z417" s="19">
        <f>IF(ResourceEffects[[#This Row],[Use Abundancies]]="Yes",1,0)</f>
        <v>0</v>
      </c>
      <c r="AA417" s="19">
        <f>ResourceEffects[[#This Row],[∆]]</f>
        <v>15</v>
      </c>
    </row>
    <row r="418" spans="1:27" x14ac:dyDescent="0.3">
      <c r="A418" s="44">
        <v>2</v>
      </c>
      <c r="B418" s="12" t="s">
        <v>143</v>
      </c>
      <c r="C418" s="45" t="s">
        <v>481</v>
      </c>
      <c r="D418" s="46" t="s">
        <v>395</v>
      </c>
      <c r="E418" s="46">
        <v>1</v>
      </c>
      <c r="F418" s="47" t="s">
        <v>387</v>
      </c>
      <c r="G418" s="48" t="s">
        <v>476</v>
      </c>
      <c r="H418" s="49" t="s">
        <v>429</v>
      </c>
      <c r="I418" s="49">
        <v>0</v>
      </c>
      <c r="J418" s="49" t="s">
        <v>386</v>
      </c>
      <c r="K418" s="49" t="s">
        <v>429</v>
      </c>
      <c r="L418" s="49">
        <v>0</v>
      </c>
      <c r="M418" s="49">
        <v>0</v>
      </c>
      <c r="N418" s="49">
        <v>0</v>
      </c>
      <c r="O418" s="49">
        <v>2</v>
      </c>
      <c r="P418" s="20">
        <f ca="1">INT(RAND()*999999999)</f>
        <v>979950186</v>
      </c>
      <c r="Q418" s="20">
        <f>_xlfn.XLOOKUP(ResourceEffects[[#This Row],[Protocol Name]],ProtocolNamesCol,ProtocolIds,"")</f>
        <v>21400</v>
      </c>
      <c r="R418" s="20">
        <f>ResourceEffects[[#This Row],[Time Factor]]</f>
        <v>2</v>
      </c>
      <c r="S418" s="20">
        <f>ResourceEffects[[#This Row],[Drone ID]]</f>
        <v>0</v>
      </c>
      <c r="T418" s="20">
        <f>_xlfn.XLOOKUP(ResourceEffects[[#This Row],[Resource Name]],ResourceNames,ResourceIds,"")</f>
        <v>5201</v>
      </c>
      <c r="U418" s="20">
        <f>_xlfn.XLOOKUP(ResourceEffects[[#This Row],[Event Type]],EventTypeNames,EventTypeIds,"")</f>
        <v>2</v>
      </c>
      <c r="V418" s="20">
        <f>IF(ResourceEffects[[#This Row],[Is Local]]="Yes",1,0)</f>
        <v>1</v>
      </c>
      <c r="W418" s="20">
        <f>IF(ResourceEffects[[#This Row],[Is Installed]]="Yes",1,0)</f>
        <v>0</v>
      </c>
      <c r="X418" s="20">
        <f>IF(ResourceEffects[[#This Row],[Status]]="Locked",1,0)</f>
        <v>0</v>
      </c>
      <c r="Y418" s="20">
        <f>IF(ResourceEffects[[#This Row],[event_type]]=1,0,1)</f>
        <v>1</v>
      </c>
      <c r="Z418" s="20">
        <f>IF(ResourceEffects[[#This Row],[Use Abundancies]]="Yes",1,0)</f>
        <v>0</v>
      </c>
      <c r="AA418" s="20">
        <f>ResourceEffects[[#This Row],[∆]]</f>
        <v>1</v>
      </c>
    </row>
    <row r="419" spans="1:27" x14ac:dyDescent="0.3">
      <c r="A419" s="43">
        <v>2</v>
      </c>
      <c r="B419" s="12" t="s">
        <v>143</v>
      </c>
      <c r="C419" s="22" t="s">
        <v>481</v>
      </c>
      <c r="D419" s="17" t="s">
        <v>394</v>
      </c>
      <c r="E419" s="17">
        <v>1</v>
      </c>
      <c r="F419" s="37" t="s">
        <v>383</v>
      </c>
      <c r="G419" s="18" t="s">
        <v>476</v>
      </c>
      <c r="H419" s="39" t="s">
        <v>429</v>
      </c>
      <c r="I419" s="39">
        <v>0</v>
      </c>
      <c r="J419" s="39" t="s">
        <v>386</v>
      </c>
      <c r="K419" s="39" t="s">
        <v>429</v>
      </c>
      <c r="L419" s="39">
        <v>0</v>
      </c>
      <c r="M419" s="39">
        <v>0</v>
      </c>
      <c r="N419" s="39">
        <v>0</v>
      </c>
      <c r="O419" s="39">
        <v>2</v>
      </c>
      <c r="P419" s="20">
        <f ca="1">INT(RAND()*999999999)</f>
        <v>629443874</v>
      </c>
      <c r="Q419" s="20">
        <f>_xlfn.XLOOKUP(ResourceEffects[[#This Row],[Protocol Name]],ProtocolNamesCol,ProtocolIds,"")</f>
        <v>21400</v>
      </c>
      <c r="R419" s="20">
        <f>ResourceEffects[[#This Row],[Time Factor]]</f>
        <v>2</v>
      </c>
      <c r="S419" s="20">
        <f>ResourceEffects[[#This Row],[Drone ID]]</f>
        <v>0</v>
      </c>
      <c r="T419" s="20">
        <f>_xlfn.XLOOKUP(ResourceEffects[[#This Row],[Resource Name]],ResourceNames,ResourceIds,"")</f>
        <v>5201</v>
      </c>
      <c r="U419" s="20">
        <f>_xlfn.XLOOKUP(ResourceEffects[[#This Row],[Event Type]],EventTypeNames,EventTypeIds,"")</f>
        <v>1</v>
      </c>
      <c r="V419" s="20">
        <f>IF(ResourceEffects[[#This Row],[Is Local]]="Yes",1,0)</f>
        <v>1</v>
      </c>
      <c r="W419" s="20">
        <f>IF(ResourceEffects[[#This Row],[Is Installed]]="Yes",1,0)</f>
        <v>0</v>
      </c>
      <c r="X419" s="20">
        <f>IF(ResourceEffects[[#This Row],[Status]]="Locked",1,0)</f>
        <v>1</v>
      </c>
      <c r="Y419" s="20">
        <f>IF(ResourceEffects[[#This Row],[event_type]]=1,0,1)</f>
        <v>0</v>
      </c>
      <c r="Z419" s="20">
        <f>IF(ResourceEffects[[#This Row],[Use Abundancies]]="Yes",1,0)</f>
        <v>0</v>
      </c>
      <c r="AA419" s="20">
        <f>ResourceEffects[[#This Row],[∆]]</f>
        <v>1</v>
      </c>
    </row>
    <row r="420" spans="1:27" x14ac:dyDescent="0.3">
      <c r="A420" s="43">
        <v>9</v>
      </c>
      <c r="B420" s="12" t="s">
        <v>143</v>
      </c>
      <c r="C420" s="22" t="s">
        <v>482</v>
      </c>
      <c r="D420" s="17" t="s">
        <v>395</v>
      </c>
      <c r="E420" s="17">
        <v>1</v>
      </c>
      <c r="F420" s="37" t="s">
        <v>383</v>
      </c>
      <c r="G420" s="18" t="s">
        <v>476</v>
      </c>
      <c r="H420" s="39" t="str">
        <f>"No"</f>
        <v>No</v>
      </c>
      <c r="I420" s="39">
        <f>0</f>
        <v>0</v>
      </c>
      <c r="J420" s="39" t="str">
        <f>"Yes"</f>
        <v>Yes</v>
      </c>
      <c r="K420" s="39" t="str">
        <f>"No"</f>
        <v>No</v>
      </c>
      <c r="L420" s="39">
        <f>INT(ResourceEffects[[#This Row],[Time Factor]]*TimeInterval/60/60/24)</f>
        <v>0</v>
      </c>
      <c r="M420" s="39">
        <f>INT(ResourceEffects[[#This Row],[Time Factor]]*TimeInterval/60/60)-ResourceEffects[[#This Row],[Days]]*24</f>
        <v>0</v>
      </c>
      <c r="N420" s="39">
        <f>INT(ResourceEffects[[#This Row],[Time Factor]]*TimeInterval/60)-ResourceEffects[[#This Row],[Hours]]*60-ResourceEffects[[#This Row],[Days]]*60*24</f>
        <v>0</v>
      </c>
      <c r="O420" s="39">
        <f>ResourceEffects[[#This Row],[Time Factor]]*TimeInterval-ResourceEffects[[#This Row],[Min]]*60-ResourceEffects[[#This Row],[Hours]]*60*60-ResourceEffects[[#This Row],[Days]]*60*60*24</f>
        <v>9</v>
      </c>
      <c r="P420" s="20">
        <f ca="1">INT(RAND()*999999999)</f>
        <v>601575220</v>
      </c>
      <c r="Q420" s="20">
        <f>_xlfn.XLOOKUP(ResourceEffects[[#This Row],[Protocol Name]],ProtocolNamesCol,ProtocolIds,"")</f>
        <v>21400</v>
      </c>
      <c r="R420" s="20">
        <f>ResourceEffects[[#This Row],[Time Factor]]</f>
        <v>9</v>
      </c>
      <c r="S420" s="20">
        <f>ResourceEffects[[#This Row],[Drone ID]]</f>
        <v>0</v>
      </c>
      <c r="T420" s="20">
        <f>_xlfn.XLOOKUP(ResourceEffects[[#This Row],[Resource Name]],ResourceNames,ResourceIds,"")</f>
        <v>5201</v>
      </c>
      <c r="U420" s="20">
        <f>_xlfn.XLOOKUP(ResourceEffects[[#This Row],[Event Type]],EventTypeNames,EventTypeIds,"")</f>
        <v>2</v>
      </c>
      <c r="V420" s="20">
        <f>IF(ResourceEffects[[#This Row],[Is Local]]="Yes",1,0)</f>
        <v>1</v>
      </c>
      <c r="W420" s="20">
        <f>IF(ResourceEffects[[#This Row],[Is Installed]]="Yes",1,0)</f>
        <v>0</v>
      </c>
      <c r="X420" s="20">
        <f>IF(ResourceEffects[[#This Row],[Status]]="Locked",1,0)</f>
        <v>1</v>
      </c>
      <c r="Y420" s="20">
        <f>IF(ResourceEffects[[#This Row],[event_type]]=1,0,1)</f>
        <v>1</v>
      </c>
      <c r="Z420" s="20">
        <f>IF(ResourceEffects[[#This Row],[Use Abundancies]]="Yes",1,0)</f>
        <v>0</v>
      </c>
      <c r="AA420" s="20">
        <f>ResourceEffects[[#This Row],[∆]]</f>
        <v>1</v>
      </c>
    </row>
    <row r="421" spans="1:27" x14ac:dyDescent="0.3">
      <c r="A421" s="44">
        <v>9</v>
      </c>
      <c r="B421" s="12" t="s">
        <v>143</v>
      </c>
      <c r="C421" s="45" t="s">
        <v>482</v>
      </c>
      <c r="D421" s="46" t="s">
        <v>394</v>
      </c>
      <c r="E421" s="46">
        <v>1</v>
      </c>
      <c r="F421" s="47" t="s">
        <v>387</v>
      </c>
      <c r="G421" s="48" t="s">
        <v>476</v>
      </c>
      <c r="H421" s="49" t="str">
        <f>"No"</f>
        <v>No</v>
      </c>
      <c r="I421" s="49">
        <f>0</f>
        <v>0</v>
      </c>
      <c r="J421" s="49" t="str">
        <f>"Yes"</f>
        <v>Yes</v>
      </c>
      <c r="K421" s="49" t="str">
        <f>"No"</f>
        <v>No</v>
      </c>
      <c r="L421" s="49">
        <f>INT(ResourceEffects[[#This Row],[Time Factor]]*TimeInterval/60/60/24)</f>
        <v>0</v>
      </c>
      <c r="M421" s="49">
        <f>INT(ResourceEffects[[#This Row],[Time Factor]]*TimeInterval/60/60)-ResourceEffects[[#This Row],[Days]]*24</f>
        <v>0</v>
      </c>
      <c r="N421" s="49">
        <f>INT(ResourceEffects[[#This Row],[Time Factor]]*TimeInterval/60)-ResourceEffects[[#This Row],[Hours]]*60-ResourceEffects[[#This Row],[Days]]*60*24</f>
        <v>0</v>
      </c>
      <c r="O421" s="49">
        <f>ResourceEffects[[#This Row],[Time Factor]]*TimeInterval-ResourceEffects[[#This Row],[Min]]*60-ResourceEffects[[#This Row],[Hours]]*60*60-ResourceEffects[[#This Row],[Days]]*60*60*24</f>
        <v>9</v>
      </c>
      <c r="P421" s="50">
        <f ca="1">INT(RAND()*999999999)</f>
        <v>699302832</v>
      </c>
      <c r="Q421" s="50">
        <f>_xlfn.XLOOKUP(ResourceEffects[[#This Row],[Protocol Name]],ProtocolNamesCol,ProtocolIds,"")</f>
        <v>21400</v>
      </c>
      <c r="R421" s="50">
        <f>ResourceEffects[[#This Row],[Time Factor]]</f>
        <v>9</v>
      </c>
      <c r="S421" s="50">
        <f>ResourceEffects[[#This Row],[Drone ID]]</f>
        <v>0</v>
      </c>
      <c r="T421" s="50">
        <f>_xlfn.XLOOKUP(ResourceEffects[[#This Row],[Resource Name]],ResourceNames,ResourceIds,"")</f>
        <v>5201</v>
      </c>
      <c r="U421" s="50">
        <f>_xlfn.XLOOKUP(ResourceEffects[[#This Row],[Event Type]],EventTypeNames,EventTypeIds,"")</f>
        <v>1</v>
      </c>
      <c r="V421" s="50">
        <f>IF(ResourceEffects[[#This Row],[Is Local]]="Yes",1,0)</f>
        <v>1</v>
      </c>
      <c r="W421" s="50">
        <f>IF(ResourceEffects[[#This Row],[Is Installed]]="Yes",1,0)</f>
        <v>0</v>
      </c>
      <c r="X421" s="50">
        <f>IF(ResourceEffects[[#This Row],[Status]]="Locked",1,0)</f>
        <v>0</v>
      </c>
      <c r="Y421" s="50">
        <f>IF(ResourceEffects[[#This Row],[event_type]]=1,0,1)</f>
        <v>0</v>
      </c>
      <c r="Z421" s="50">
        <f>IF(ResourceEffects[[#This Row],[Use Abundancies]]="Yes",1,0)</f>
        <v>0</v>
      </c>
      <c r="AA421" s="50">
        <f>ResourceEffects[[#This Row],[∆]]</f>
        <v>1</v>
      </c>
    </row>
    <row r="422" spans="1:27" x14ac:dyDescent="0.3">
      <c r="A422" s="23">
        <v>10</v>
      </c>
      <c r="B422" s="52" t="s">
        <v>143</v>
      </c>
      <c r="C422" s="22" t="s">
        <v>480</v>
      </c>
      <c r="D422" s="17" t="s">
        <v>394</v>
      </c>
      <c r="E422" s="17">
        <v>1</v>
      </c>
      <c r="F422" s="37" t="s">
        <v>387</v>
      </c>
      <c r="G422" s="18" t="s">
        <v>200</v>
      </c>
      <c r="H422" s="17" t="str">
        <f>"No"</f>
        <v>No</v>
      </c>
      <c r="I422" s="17">
        <f>0</f>
        <v>0</v>
      </c>
      <c r="J422" s="17" t="str">
        <f>"Yes"</f>
        <v>Yes</v>
      </c>
      <c r="K422" s="17" t="str">
        <f>"No"</f>
        <v>No</v>
      </c>
      <c r="L422" s="17">
        <f>INT(ResourceEffects[[#This Row],[Time Factor]]*TimeInterval/60/60/24)</f>
        <v>0</v>
      </c>
      <c r="M422" s="17">
        <f>INT(ResourceEffects[[#This Row],[Time Factor]]*TimeInterval/60/60)-ResourceEffects[[#This Row],[Days]]*24</f>
        <v>0</v>
      </c>
      <c r="N422" s="17">
        <f>INT(ResourceEffects[[#This Row],[Time Factor]]*TimeInterval/60)-ResourceEffects[[#This Row],[Hours]]*60-ResourceEffects[[#This Row],[Days]]*60*24</f>
        <v>0</v>
      </c>
      <c r="O422" s="17">
        <f>ResourceEffects[[#This Row],[Time Factor]]*TimeInterval-ResourceEffects[[#This Row],[Min]]*60-ResourceEffects[[#This Row],[Hours]]*60*60-ResourceEffects[[#This Row],[Days]]*60*60*24</f>
        <v>10</v>
      </c>
      <c r="P422" s="19">
        <f ca="1">INT(RAND()*999999999)</f>
        <v>922992385</v>
      </c>
      <c r="Q422" s="19">
        <f>_xlfn.XLOOKUP(ResourceEffects[[#This Row],[Protocol Name]],ProtocolNamesCol,ProtocolIds,"")</f>
        <v>21400</v>
      </c>
      <c r="R422" s="19">
        <f>ResourceEffects[[#This Row],[Time Factor]]</f>
        <v>10</v>
      </c>
      <c r="S422" s="19">
        <f>ResourceEffects[[#This Row],[Drone ID]]</f>
        <v>0</v>
      </c>
      <c r="T422" s="19">
        <f>_xlfn.XLOOKUP(ResourceEffects[[#This Row],[Resource Name]],ResourceNames,ResourceIds,"")</f>
        <v>2031</v>
      </c>
      <c r="U422" s="19">
        <f>_xlfn.XLOOKUP(ResourceEffects[[#This Row],[Event Type]],EventTypeNames,EventTypeIds,"")</f>
        <v>1</v>
      </c>
      <c r="V422" s="19">
        <f>IF(ResourceEffects[[#This Row],[Is Local]]="Yes",1,0)</f>
        <v>1</v>
      </c>
      <c r="W422" s="19">
        <f>IF(ResourceEffects[[#This Row],[Is Installed]]="Yes",1,0)</f>
        <v>0</v>
      </c>
      <c r="X422" s="19">
        <f>IF(ResourceEffects[[#This Row],[Status]]="Locked",1,0)</f>
        <v>0</v>
      </c>
      <c r="Y422" s="19">
        <f>IF(ResourceEffects[[#This Row],[event_type]]=1,0,1)</f>
        <v>0</v>
      </c>
      <c r="Z422" s="19">
        <f>IF(ResourceEffects[[#This Row],[Use Abundancies]]="Yes",1,0)</f>
        <v>0</v>
      </c>
      <c r="AA422" s="19">
        <f>ResourceEffects[[#This Row],[∆]]</f>
        <v>1</v>
      </c>
    </row>
    <row r="423" spans="1:27" x14ac:dyDescent="0.3">
      <c r="A423" s="23">
        <v>10</v>
      </c>
      <c r="B423" s="52" t="s">
        <v>143</v>
      </c>
      <c r="C423" s="22" t="s">
        <v>480</v>
      </c>
      <c r="D423" s="17" t="s">
        <v>394</v>
      </c>
      <c r="E423" s="17">
        <v>1</v>
      </c>
      <c r="F423" s="37" t="s">
        <v>387</v>
      </c>
      <c r="G423" s="18" t="s">
        <v>202</v>
      </c>
      <c r="H423" s="17" t="str">
        <f>"No"</f>
        <v>No</v>
      </c>
      <c r="I423" s="17">
        <f>0</f>
        <v>0</v>
      </c>
      <c r="J423" s="17" t="str">
        <f>"Yes"</f>
        <v>Yes</v>
      </c>
      <c r="K423" s="17" t="str">
        <f>"No"</f>
        <v>No</v>
      </c>
      <c r="L423" s="17">
        <f>INT(ResourceEffects[[#This Row],[Time Factor]]*TimeInterval/60/60/24)</f>
        <v>0</v>
      </c>
      <c r="M423" s="17">
        <f>INT(ResourceEffects[[#This Row],[Time Factor]]*TimeInterval/60/60)-ResourceEffects[[#This Row],[Days]]*24</f>
        <v>0</v>
      </c>
      <c r="N423" s="17">
        <f>INT(ResourceEffects[[#This Row],[Time Factor]]*TimeInterval/60)-ResourceEffects[[#This Row],[Hours]]*60-ResourceEffects[[#This Row],[Days]]*60*24</f>
        <v>0</v>
      </c>
      <c r="O423" s="17">
        <f>ResourceEffects[[#This Row],[Time Factor]]*TimeInterval-ResourceEffects[[#This Row],[Min]]*60-ResourceEffects[[#This Row],[Hours]]*60*60-ResourceEffects[[#This Row],[Days]]*60*60*24</f>
        <v>10</v>
      </c>
      <c r="P423" s="19">
        <f ca="1">INT(RAND()*999999999)</f>
        <v>802685343</v>
      </c>
      <c r="Q423" s="19">
        <f>_xlfn.XLOOKUP(ResourceEffects[[#This Row],[Protocol Name]],ProtocolNamesCol,ProtocolIds,"")</f>
        <v>21400</v>
      </c>
      <c r="R423" s="19">
        <f>ResourceEffects[[#This Row],[Time Factor]]</f>
        <v>10</v>
      </c>
      <c r="S423" s="19">
        <f>ResourceEffects[[#This Row],[Drone ID]]</f>
        <v>0</v>
      </c>
      <c r="T423" s="19">
        <f>_xlfn.XLOOKUP(ResourceEffects[[#This Row],[Resource Name]],ResourceNames,ResourceIds,"")</f>
        <v>2032</v>
      </c>
      <c r="U423" s="19">
        <f>_xlfn.XLOOKUP(ResourceEffects[[#This Row],[Event Type]],EventTypeNames,EventTypeIds,"")</f>
        <v>1</v>
      </c>
      <c r="V423" s="19">
        <f>IF(ResourceEffects[[#This Row],[Is Local]]="Yes",1,0)</f>
        <v>1</v>
      </c>
      <c r="W423" s="19">
        <f>IF(ResourceEffects[[#This Row],[Is Installed]]="Yes",1,0)</f>
        <v>0</v>
      </c>
      <c r="X423" s="19">
        <f>IF(ResourceEffects[[#This Row],[Status]]="Locked",1,0)</f>
        <v>0</v>
      </c>
      <c r="Y423" s="19">
        <f>IF(ResourceEffects[[#This Row],[event_type]]=1,0,1)</f>
        <v>0</v>
      </c>
      <c r="Z423" s="19">
        <f>IF(ResourceEffects[[#This Row],[Use Abundancies]]="Yes",1,0)</f>
        <v>0</v>
      </c>
      <c r="AA423" s="19">
        <f>ResourceEffects[[#This Row],[∆]]</f>
        <v>1</v>
      </c>
    </row>
    <row r="424" spans="1:27" x14ac:dyDescent="0.3">
      <c r="A424" s="23">
        <v>10</v>
      </c>
      <c r="B424" s="52" t="s">
        <v>143</v>
      </c>
      <c r="C424" s="22" t="s">
        <v>480</v>
      </c>
      <c r="D424" s="17" t="s">
        <v>394</v>
      </c>
      <c r="E424" s="17">
        <v>1</v>
      </c>
      <c r="F424" s="37" t="s">
        <v>387</v>
      </c>
      <c r="G424" s="18" t="s">
        <v>204</v>
      </c>
      <c r="H424" s="17" t="str">
        <f>"No"</f>
        <v>No</v>
      </c>
      <c r="I424" s="17">
        <f>0</f>
        <v>0</v>
      </c>
      <c r="J424" s="17" t="str">
        <f>"Yes"</f>
        <v>Yes</v>
      </c>
      <c r="K424" s="17" t="str">
        <f>"No"</f>
        <v>No</v>
      </c>
      <c r="L424" s="17">
        <f>INT(ResourceEffects[[#This Row],[Time Factor]]*TimeInterval/60/60/24)</f>
        <v>0</v>
      </c>
      <c r="M424" s="17">
        <f>INT(ResourceEffects[[#This Row],[Time Factor]]*TimeInterval/60/60)-ResourceEffects[[#This Row],[Days]]*24</f>
        <v>0</v>
      </c>
      <c r="N424" s="17">
        <f>INT(ResourceEffects[[#This Row],[Time Factor]]*TimeInterval/60)-ResourceEffects[[#This Row],[Hours]]*60-ResourceEffects[[#This Row],[Days]]*60*24</f>
        <v>0</v>
      </c>
      <c r="O424" s="17">
        <f>ResourceEffects[[#This Row],[Time Factor]]*TimeInterval-ResourceEffects[[#This Row],[Min]]*60-ResourceEffects[[#This Row],[Hours]]*60*60-ResourceEffects[[#This Row],[Days]]*60*60*24</f>
        <v>10</v>
      </c>
      <c r="P424" s="19">
        <f ca="1">INT(RAND()*999999999)</f>
        <v>906817296</v>
      </c>
      <c r="Q424" s="19">
        <f>_xlfn.XLOOKUP(ResourceEffects[[#This Row],[Protocol Name]],ProtocolNamesCol,ProtocolIds,"")</f>
        <v>21400</v>
      </c>
      <c r="R424" s="19">
        <f>ResourceEffects[[#This Row],[Time Factor]]</f>
        <v>10</v>
      </c>
      <c r="S424" s="19">
        <f>ResourceEffects[[#This Row],[Drone ID]]</f>
        <v>0</v>
      </c>
      <c r="T424" s="19">
        <f>_xlfn.XLOOKUP(ResourceEffects[[#This Row],[Resource Name]],ResourceNames,ResourceIds,"")</f>
        <v>2033</v>
      </c>
      <c r="U424" s="19">
        <f>_xlfn.XLOOKUP(ResourceEffects[[#This Row],[Event Type]],EventTypeNames,EventTypeIds,"")</f>
        <v>1</v>
      </c>
      <c r="V424" s="19">
        <f>IF(ResourceEffects[[#This Row],[Is Local]]="Yes",1,0)</f>
        <v>1</v>
      </c>
      <c r="W424" s="19">
        <f>IF(ResourceEffects[[#This Row],[Is Installed]]="Yes",1,0)</f>
        <v>0</v>
      </c>
      <c r="X424" s="19">
        <f>IF(ResourceEffects[[#This Row],[Status]]="Locked",1,0)</f>
        <v>0</v>
      </c>
      <c r="Y424" s="19">
        <f>IF(ResourceEffects[[#This Row],[event_type]]=1,0,1)</f>
        <v>0</v>
      </c>
      <c r="Z424" s="19">
        <f>IF(ResourceEffects[[#This Row],[Use Abundancies]]="Yes",1,0)</f>
        <v>0</v>
      </c>
      <c r="AA424" s="19">
        <f>ResourceEffects[[#This Row],[∆]]</f>
        <v>1</v>
      </c>
    </row>
    <row r="425" spans="1:27" x14ac:dyDescent="0.3">
      <c r="A425" s="43">
        <v>0</v>
      </c>
      <c r="B425" s="12" t="s">
        <v>144</v>
      </c>
      <c r="C425" s="22" t="s">
        <v>479</v>
      </c>
      <c r="D425" s="17" t="s">
        <v>395</v>
      </c>
      <c r="E425" s="17">
        <v>1</v>
      </c>
      <c r="F425" s="37" t="s">
        <v>387</v>
      </c>
      <c r="G425" s="18" t="s">
        <v>476</v>
      </c>
      <c r="H425" s="39" t="str">
        <f>"No"</f>
        <v>No</v>
      </c>
      <c r="I425" s="39">
        <f>0</f>
        <v>0</v>
      </c>
      <c r="J425" s="39" t="str">
        <f>"Yes"</f>
        <v>Yes</v>
      </c>
      <c r="K425" s="39" t="str">
        <f>"No"</f>
        <v>No</v>
      </c>
      <c r="L425" s="39">
        <f>INT(ResourceEffects[[#This Row],[Time Factor]]*TimeInterval/60/60/24)</f>
        <v>0</v>
      </c>
      <c r="M425" s="39">
        <f>INT(ResourceEffects[[#This Row],[Time Factor]]*TimeInterval/60/60)-ResourceEffects[[#This Row],[Days]]*24</f>
        <v>0</v>
      </c>
      <c r="N425" s="39">
        <f>INT(ResourceEffects[[#This Row],[Time Factor]]*TimeInterval/60)-ResourceEffects[[#This Row],[Hours]]*60-ResourceEffects[[#This Row],[Days]]*60*24</f>
        <v>0</v>
      </c>
      <c r="O425" s="39">
        <f>ResourceEffects[[#This Row],[Time Factor]]*TimeInterval-ResourceEffects[[#This Row],[Min]]*60-ResourceEffects[[#This Row],[Hours]]*60*60-ResourceEffects[[#This Row],[Days]]*60*60*24</f>
        <v>0</v>
      </c>
      <c r="P425" s="20">
        <f ca="1">INT(RAND()*999999999)</f>
        <v>918234212</v>
      </c>
      <c r="Q425" s="20">
        <f>_xlfn.XLOOKUP(ResourceEffects[[#This Row],[Protocol Name]],ProtocolNamesCol,ProtocolIds,"")</f>
        <v>21410</v>
      </c>
      <c r="R425" s="20">
        <f>ResourceEffects[[#This Row],[Time Factor]]</f>
        <v>0</v>
      </c>
      <c r="S425" s="20">
        <f>ResourceEffects[[#This Row],[Drone ID]]</f>
        <v>0</v>
      </c>
      <c r="T425" s="20">
        <f>_xlfn.XLOOKUP(ResourceEffects[[#This Row],[Resource Name]],ResourceNames,ResourceIds,"")</f>
        <v>5201</v>
      </c>
      <c r="U425" s="20">
        <f>_xlfn.XLOOKUP(ResourceEffects[[#This Row],[Event Type]],EventTypeNames,EventTypeIds,"")</f>
        <v>2</v>
      </c>
      <c r="V425" s="20">
        <f>IF(ResourceEffects[[#This Row],[Is Local]]="Yes",1,0)</f>
        <v>1</v>
      </c>
      <c r="W425" s="20">
        <f>IF(ResourceEffects[[#This Row],[Is Installed]]="Yes",1,0)</f>
        <v>0</v>
      </c>
      <c r="X425" s="20">
        <f>IF(ResourceEffects[[#This Row],[Status]]="Locked",1,0)</f>
        <v>0</v>
      </c>
      <c r="Y425" s="20">
        <f>IF(ResourceEffects[[#This Row],[event_type]]=1,0,1)</f>
        <v>1</v>
      </c>
      <c r="Z425" s="20">
        <f>IF(ResourceEffects[[#This Row],[Use Abundancies]]="Yes",1,0)</f>
        <v>0</v>
      </c>
      <c r="AA425" s="20">
        <f>ResourceEffects[[#This Row],[∆]]</f>
        <v>1</v>
      </c>
    </row>
    <row r="426" spans="1:27" x14ac:dyDescent="0.3">
      <c r="A426" s="43">
        <v>0</v>
      </c>
      <c r="B426" s="12" t="s">
        <v>144</v>
      </c>
      <c r="C426" s="22" t="s">
        <v>479</v>
      </c>
      <c r="D426" s="17" t="s">
        <v>394</v>
      </c>
      <c r="E426" s="17">
        <v>1</v>
      </c>
      <c r="F426" s="37" t="s">
        <v>387</v>
      </c>
      <c r="G426" s="18" t="s">
        <v>476</v>
      </c>
      <c r="H426" s="39" t="str">
        <f>"No"</f>
        <v>No</v>
      </c>
      <c r="I426" s="39">
        <f>0</f>
        <v>0</v>
      </c>
      <c r="J426" s="39" t="str">
        <f>"Yes"</f>
        <v>Yes</v>
      </c>
      <c r="K426" s="39" t="str">
        <f>"No"</f>
        <v>No</v>
      </c>
      <c r="L426" s="39">
        <f>INT(ResourceEffects[[#This Row],[Time Factor]]*TimeInterval/60/60/24)</f>
        <v>0</v>
      </c>
      <c r="M426" s="39">
        <f>INT(ResourceEffects[[#This Row],[Time Factor]]*TimeInterval/60/60)-ResourceEffects[[#This Row],[Days]]*24</f>
        <v>0</v>
      </c>
      <c r="N426" s="39">
        <f>INT(ResourceEffects[[#This Row],[Time Factor]]*TimeInterval/60)-ResourceEffects[[#This Row],[Hours]]*60-ResourceEffects[[#This Row],[Days]]*60*24</f>
        <v>0</v>
      </c>
      <c r="O426" s="39">
        <f>ResourceEffects[[#This Row],[Time Factor]]*TimeInterval-ResourceEffects[[#This Row],[Min]]*60-ResourceEffects[[#This Row],[Hours]]*60*60-ResourceEffects[[#This Row],[Days]]*60*60*24</f>
        <v>0</v>
      </c>
      <c r="P426" s="20">
        <f ca="1">INT(RAND()*999999999)</f>
        <v>681912374</v>
      </c>
      <c r="Q426" s="20">
        <f>_xlfn.XLOOKUP(ResourceEffects[[#This Row],[Protocol Name]],ProtocolNamesCol,ProtocolIds,"")</f>
        <v>21410</v>
      </c>
      <c r="R426" s="20">
        <f>ResourceEffects[[#This Row],[Time Factor]]</f>
        <v>0</v>
      </c>
      <c r="S426" s="20">
        <f>ResourceEffects[[#This Row],[Drone ID]]</f>
        <v>0</v>
      </c>
      <c r="T426" s="20">
        <f>_xlfn.XLOOKUP(ResourceEffects[[#This Row],[Resource Name]],ResourceNames,ResourceIds,"")</f>
        <v>5201</v>
      </c>
      <c r="U426" s="20">
        <f>_xlfn.XLOOKUP(ResourceEffects[[#This Row],[Event Type]],EventTypeNames,EventTypeIds,"")</f>
        <v>1</v>
      </c>
      <c r="V426" s="20">
        <f>IF(ResourceEffects[[#This Row],[Is Local]]="Yes",1,0)</f>
        <v>1</v>
      </c>
      <c r="W426" s="20">
        <f>IF(ResourceEffects[[#This Row],[Is Installed]]="Yes",1,0)</f>
        <v>0</v>
      </c>
      <c r="X426" s="20">
        <f>IF(ResourceEffects[[#This Row],[Status]]="Locked",1,0)</f>
        <v>0</v>
      </c>
      <c r="Y426" s="20">
        <f>IF(ResourceEffects[[#This Row],[event_type]]=1,0,1)</f>
        <v>0</v>
      </c>
      <c r="Z426" s="20">
        <f>IF(ResourceEffects[[#This Row],[Use Abundancies]]="Yes",1,0)</f>
        <v>0</v>
      </c>
      <c r="AA426" s="20">
        <f>ResourceEffects[[#This Row],[∆]]</f>
        <v>1</v>
      </c>
    </row>
    <row r="427" spans="1:27" x14ac:dyDescent="0.3">
      <c r="A427" s="23">
        <v>1</v>
      </c>
      <c r="B427" s="52" t="s">
        <v>144</v>
      </c>
      <c r="C427" s="22" t="s">
        <v>478</v>
      </c>
      <c r="D427" s="17" t="s">
        <v>395</v>
      </c>
      <c r="E427" s="17">
        <v>16</v>
      </c>
      <c r="F427" s="37" t="s">
        <v>387</v>
      </c>
      <c r="G427" s="18" t="s">
        <v>185</v>
      </c>
      <c r="H427" s="17" t="str">
        <f>"No"</f>
        <v>No</v>
      </c>
      <c r="I427" s="17">
        <f>0</f>
        <v>0</v>
      </c>
      <c r="J427" s="17" t="str">
        <f>"Yes"</f>
        <v>Yes</v>
      </c>
      <c r="K427" s="17" t="str">
        <f>"No"</f>
        <v>No</v>
      </c>
      <c r="L427" s="17">
        <f>INT(ResourceEffects[[#This Row],[Time Factor]]*TimeInterval/60/60/24)</f>
        <v>0</v>
      </c>
      <c r="M427" s="17">
        <f>INT(ResourceEffects[[#This Row],[Time Factor]]*TimeInterval/60/60)-ResourceEffects[[#This Row],[Days]]*24</f>
        <v>0</v>
      </c>
      <c r="N427" s="17">
        <f>INT(ResourceEffects[[#This Row],[Time Factor]]*TimeInterval/60)-ResourceEffects[[#This Row],[Hours]]*60-ResourceEffects[[#This Row],[Days]]*60*24</f>
        <v>0</v>
      </c>
      <c r="O427" s="17">
        <f>ResourceEffects[[#This Row],[Time Factor]]*TimeInterval-ResourceEffects[[#This Row],[Min]]*60-ResourceEffects[[#This Row],[Hours]]*60*60-ResourceEffects[[#This Row],[Days]]*60*60*24</f>
        <v>1</v>
      </c>
      <c r="P427" s="19">
        <f ca="1">INT(RAND()*999999999)</f>
        <v>609247973</v>
      </c>
      <c r="Q427" s="19">
        <f>_xlfn.XLOOKUP(ResourceEffects[[#This Row],[Protocol Name]],ProtocolNamesCol,ProtocolIds,"")</f>
        <v>21410</v>
      </c>
      <c r="R427" s="19">
        <f>ResourceEffects[[#This Row],[Time Factor]]</f>
        <v>1</v>
      </c>
      <c r="S427" s="19">
        <f>ResourceEffects[[#This Row],[Drone ID]]</f>
        <v>0</v>
      </c>
      <c r="T427" s="19">
        <f>_xlfn.XLOOKUP(ResourceEffects[[#This Row],[Resource Name]],ResourceNames,ResourceIds,"")</f>
        <v>1410</v>
      </c>
      <c r="U427" s="19">
        <f>_xlfn.XLOOKUP(ResourceEffects[[#This Row],[Event Type]],EventTypeNames,EventTypeIds,"")</f>
        <v>2</v>
      </c>
      <c r="V427" s="19">
        <f>IF(ResourceEffects[[#This Row],[Is Local]]="Yes",1,0)</f>
        <v>1</v>
      </c>
      <c r="W427" s="19">
        <f>IF(ResourceEffects[[#This Row],[Is Installed]]="Yes",1,0)</f>
        <v>0</v>
      </c>
      <c r="X427" s="19">
        <f>IF(ResourceEffects[[#This Row],[Status]]="Locked",1,0)</f>
        <v>0</v>
      </c>
      <c r="Y427" s="19">
        <f>IF(ResourceEffects[[#This Row],[event_type]]=1,0,1)</f>
        <v>1</v>
      </c>
      <c r="Z427" s="19">
        <f>IF(ResourceEffects[[#This Row],[Use Abundancies]]="Yes",1,0)</f>
        <v>0</v>
      </c>
      <c r="AA427" s="19">
        <f>ResourceEffects[[#This Row],[∆]]</f>
        <v>16</v>
      </c>
    </row>
    <row r="428" spans="1:27" x14ac:dyDescent="0.3">
      <c r="A428" s="44">
        <v>2</v>
      </c>
      <c r="B428" s="12" t="s">
        <v>144</v>
      </c>
      <c r="C428" s="45" t="s">
        <v>481</v>
      </c>
      <c r="D428" s="46" t="s">
        <v>395</v>
      </c>
      <c r="E428" s="46">
        <v>1</v>
      </c>
      <c r="F428" s="47" t="s">
        <v>387</v>
      </c>
      <c r="G428" s="48" t="s">
        <v>476</v>
      </c>
      <c r="H428" s="49" t="s">
        <v>429</v>
      </c>
      <c r="I428" s="49">
        <v>0</v>
      </c>
      <c r="J428" s="49" t="s">
        <v>386</v>
      </c>
      <c r="K428" s="49" t="s">
        <v>429</v>
      </c>
      <c r="L428" s="49">
        <v>0</v>
      </c>
      <c r="M428" s="49">
        <v>0</v>
      </c>
      <c r="N428" s="49">
        <v>0</v>
      </c>
      <c r="O428" s="49">
        <v>2</v>
      </c>
      <c r="P428" s="20">
        <f ca="1">INT(RAND()*999999999)</f>
        <v>208374043</v>
      </c>
      <c r="Q428" s="20">
        <f>_xlfn.XLOOKUP(ResourceEffects[[#This Row],[Protocol Name]],ProtocolNamesCol,ProtocolIds,"")</f>
        <v>21410</v>
      </c>
      <c r="R428" s="20">
        <f>ResourceEffects[[#This Row],[Time Factor]]</f>
        <v>2</v>
      </c>
      <c r="S428" s="20">
        <f>ResourceEffects[[#This Row],[Drone ID]]</f>
        <v>0</v>
      </c>
      <c r="T428" s="20">
        <f>_xlfn.XLOOKUP(ResourceEffects[[#This Row],[Resource Name]],ResourceNames,ResourceIds,"")</f>
        <v>5201</v>
      </c>
      <c r="U428" s="20">
        <f>_xlfn.XLOOKUP(ResourceEffects[[#This Row],[Event Type]],EventTypeNames,EventTypeIds,"")</f>
        <v>2</v>
      </c>
      <c r="V428" s="20">
        <f>IF(ResourceEffects[[#This Row],[Is Local]]="Yes",1,0)</f>
        <v>1</v>
      </c>
      <c r="W428" s="20">
        <f>IF(ResourceEffects[[#This Row],[Is Installed]]="Yes",1,0)</f>
        <v>0</v>
      </c>
      <c r="X428" s="20">
        <f>IF(ResourceEffects[[#This Row],[Status]]="Locked",1,0)</f>
        <v>0</v>
      </c>
      <c r="Y428" s="20">
        <f>IF(ResourceEffects[[#This Row],[event_type]]=1,0,1)</f>
        <v>1</v>
      </c>
      <c r="Z428" s="20">
        <f>IF(ResourceEffects[[#This Row],[Use Abundancies]]="Yes",1,0)</f>
        <v>0</v>
      </c>
      <c r="AA428" s="20">
        <f>ResourceEffects[[#This Row],[∆]]</f>
        <v>1</v>
      </c>
    </row>
    <row r="429" spans="1:27" x14ac:dyDescent="0.3">
      <c r="A429" s="43">
        <v>2</v>
      </c>
      <c r="B429" s="12" t="s">
        <v>144</v>
      </c>
      <c r="C429" s="22" t="s">
        <v>481</v>
      </c>
      <c r="D429" s="17" t="s">
        <v>394</v>
      </c>
      <c r="E429" s="17">
        <v>1</v>
      </c>
      <c r="F429" s="37" t="s">
        <v>383</v>
      </c>
      <c r="G429" s="18" t="s">
        <v>476</v>
      </c>
      <c r="H429" s="39" t="s">
        <v>429</v>
      </c>
      <c r="I429" s="39">
        <v>0</v>
      </c>
      <c r="J429" s="39" t="s">
        <v>386</v>
      </c>
      <c r="K429" s="39" t="s">
        <v>429</v>
      </c>
      <c r="L429" s="39">
        <v>0</v>
      </c>
      <c r="M429" s="39">
        <v>0</v>
      </c>
      <c r="N429" s="39">
        <v>0</v>
      </c>
      <c r="O429" s="39">
        <v>2</v>
      </c>
      <c r="P429" s="20">
        <f ca="1">INT(RAND()*999999999)</f>
        <v>349137655</v>
      </c>
      <c r="Q429" s="20">
        <f>_xlfn.XLOOKUP(ResourceEffects[[#This Row],[Protocol Name]],ProtocolNamesCol,ProtocolIds,"")</f>
        <v>21410</v>
      </c>
      <c r="R429" s="20">
        <f>ResourceEffects[[#This Row],[Time Factor]]</f>
        <v>2</v>
      </c>
      <c r="S429" s="20">
        <f>ResourceEffects[[#This Row],[Drone ID]]</f>
        <v>0</v>
      </c>
      <c r="T429" s="20">
        <f>_xlfn.XLOOKUP(ResourceEffects[[#This Row],[Resource Name]],ResourceNames,ResourceIds,"")</f>
        <v>5201</v>
      </c>
      <c r="U429" s="20">
        <f>_xlfn.XLOOKUP(ResourceEffects[[#This Row],[Event Type]],EventTypeNames,EventTypeIds,"")</f>
        <v>1</v>
      </c>
      <c r="V429" s="20">
        <f>IF(ResourceEffects[[#This Row],[Is Local]]="Yes",1,0)</f>
        <v>1</v>
      </c>
      <c r="W429" s="20">
        <f>IF(ResourceEffects[[#This Row],[Is Installed]]="Yes",1,0)</f>
        <v>0</v>
      </c>
      <c r="X429" s="20">
        <f>IF(ResourceEffects[[#This Row],[Status]]="Locked",1,0)</f>
        <v>1</v>
      </c>
      <c r="Y429" s="20">
        <f>IF(ResourceEffects[[#This Row],[event_type]]=1,0,1)</f>
        <v>0</v>
      </c>
      <c r="Z429" s="20">
        <f>IF(ResourceEffects[[#This Row],[Use Abundancies]]="Yes",1,0)</f>
        <v>0</v>
      </c>
      <c r="AA429" s="20">
        <f>ResourceEffects[[#This Row],[∆]]</f>
        <v>1</v>
      </c>
    </row>
    <row r="430" spans="1:27" x14ac:dyDescent="0.3">
      <c r="A430" s="43">
        <v>9</v>
      </c>
      <c r="B430" s="12" t="s">
        <v>144</v>
      </c>
      <c r="C430" s="22" t="s">
        <v>482</v>
      </c>
      <c r="D430" s="17" t="s">
        <v>395</v>
      </c>
      <c r="E430" s="17">
        <v>1</v>
      </c>
      <c r="F430" s="37" t="s">
        <v>383</v>
      </c>
      <c r="G430" s="18" t="s">
        <v>476</v>
      </c>
      <c r="H430" s="39" t="str">
        <f>"No"</f>
        <v>No</v>
      </c>
      <c r="I430" s="39">
        <f>0</f>
        <v>0</v>
      </c>
      <c r="J430" s="39" t="str">
        <f>"Yes"</f>
        <v>Yes</v>
      </c>
      <c r="K430" s="39" t="str">
        <f>"No"</f>
        <v>No</v>
      </c>
      <c r="L430" s="39">
        <f>INT(ResourceEffects[[#This Row],[Time Factor]]*TimeInterval/60/60/24)</f>
        <v>0</v>
      </c>
      <c r="M430" s="39">
        <f>INT(ResourceEffects[[#This Row],[Time Factor]]*TimeInterval/60/60)-ResourceEffects[[#This Row],[Days]]*24</f>
        <v>0</v>
      </c>
      <c r="N430" s="39">
        <f>INT(ResourceEffects[[#This Row],[Time Factor]]*TimeInterval/60)-ResourceEffects[[#This Row],[Hours]]*60-ResourceEffects[[#This Row],[Days]]*60*24</f>
        <v>0</v>
      </c>
      <c r="O430" s="39">
        <f>ResourceEffects[[#This Row],[Time Factor]]*TimeInterval-ResourceEffects[[#This Row],[Min]]*60-ResourceEffects[[#This Row],[Hours]]*60*60-ResourceEffects[[#This Row],[Days]]*60*60*24</f>
        <v>9</v>
      </c>
      <c r="P430" s="20">
        <f ca="1">INT(RAND()*999999999)</f>
        <v>909180366</v>
      </c>
      <c r="Q430" s="20">
        <f>_xlfn.XLOOKUP(ResourceEffects[[#This Row],[Protocol Name]],ProtocolNamesCol,ProtocolIds,"")</f>
        <v>21410</v>
      </c>
      <c r="R430" s="20">
        <f>ResourceEffects[[#This Row],[Time Factor]]</f>
        <v>9</v>
      </c>
      <c r="S430" s="20">
        <f>ResourceEffects[[#This Row],[Drone ID]]</f>
        <v>0</v>
      </c>
      <c r="T430" s="20">
        <f>_xlfn.XLOOKUP(ResourceEffects[[#This Row],[Resource Name]],ResourceNames,ResourceIds,"")</f>
        <v>5201</v>
      </c>
      <c r="U430" s="20">
        <f>_xlfn.XLOOKUP(ResourceEffects[[#This Row],[Event Type]],EventTypeNames,EventTypeIds,"")</f>
        <v>2</v>
      </c>
      <c r="V430" s="20">
        <f>IF(ResourceEffects[[#This Row],[Is Local]]="Yes",1,0)</f>
        <v>1</v>
      </c>
      <c r="W430" s="20">
        <f>IF(ResourceEffects[[#This Row],[Is Installed]]="Yes",1,0)</f>
        <v>0</v>
      </c>
      <c r="X430" s="20">
        <f>IF(ResourceEffects[[#This Row],[Status]]="Locked",1,0)</f>
        <v>1</v>
      </c>
      <c r="Y430" s="20">
        <f>IF(ResourceEffects[[#This Row],[event_type]]=1,0,1)</f>
        <v>1</v>
      </c>
      <c r="Z430" s="20">
        <f>IF(ResourceEffects[[#This Row],[Use Abundancies]]="Yes",1,0)</f>
        <v>0</v>
      </c>
      <c r="AA430" s="20">
        <f>ResourceEffects[[#This Row],[∆]]</f>
        <v>1</v>
      </c>
    </row>
    <row r="431" spans="1:27" x14ac:dyDescent="0.3">
      <c r="A431" s="44">
        <v>9</v>
      </c>
      <c r="B431" s="12" t="s">
        <v>144</v>
      </c>
      <c r="C431" s="45" t="s">
        <v>482</v>
      </c>
      <c r="D431" s="46" t="s">
        <v>394</v>
      </c>
      <c r="E431" s="46">
        <v>1</v>
      </c>
      <c r="F431" s="47" t="s">
        <v>387</v>
      </c>
      <c r="G431" s="48" t="s">
        <v>476</v>
      </c>
      <c r="H431" s="49" t="str">
        <f>"No"</f>
        <v>No</v>
      </c>
      <c r="I431" s="49">
        <f>0</f>
        <v>0</v>
      </c>
      <c r="J431" s="49" t="str">
        <f>"Yes"</f>
        <v>Yes</v>
      </c>
      <c r="K431" s="49" t="str">
        <f>"No"</f>
        <v>No</v>
      </c>
      <c r="L431" s="49">
        <f>INT(ResourceEffects[[#This Row],[Time Factor]]*TimeInterval/60/60/24)</f>
        <v>0</v>
      </c>
      <c r="M431" s="49">
        <f>INT(ResourceEffects[[#This Row],[Time Factor]]*TimeInterval/60/60)-ResourceEffects[[#This Row],[Days]]*24</f>
        <v>0</v>
      </c>
      <c r="N431" s="49">
        <f>INT(ResourceEffects[[#This Row],[Time Factor]]*TimeInterval/60)-ResourceEffects[[#This Row],[Hours]]*60-ResourceEffects[[#This Row],[Days]]*60*24</f>
        <v>0</v>
      </c>
      <c r="O431" s="49">
        <f>ResourceEffects[[#This Row],[Time Factor]]*TimeInterval-ResourceEffects[[#This Row],[Min]]*60-ResourceEffects[[#This Row],[Hours]]*60*60-ResourceEffects[[#This Row],[Days]]*60*60*24</f>
        <v>9</v>
      </c>
      <c r="P431" s="50">
        <f ca="1">INT(RAND()*999999999)</f>
        <v>993671501</v>
      </c>
      <c r="Q431" s="50">
        <f>_xlfn.XLOOKUP(ResourceEffects[[#This Row],[Protocol Name]],ProtocolNamesCol,ProtocolIds,"")</f>
        <v>21410</v>
      </c>
      <c r="R431" s="50">
        <f>ResourceEffects[[#This Row],[Time Factor]]</f>
        <v>9</v>
      </c>
      <c r="S431" s="50">
        <f>ResourceEffects[[#This Row],[Drone ID]]</f>
        <v>0</v>
      </c>
      <c r="T431" s="50">
        <f>_xlfn.XLOOKUP(ResourceEffects[[#This Row],[Resource Name]],ResourceNames,ResourceIds,"")</f>
        <v>5201</v>
      </c>
      <c r="U431" s="50">
        <f>_xlfn.XLOOKUP(ResourceEffects[[#This Row],[Event Type]],EventTypeNames,EventTypeIds,"")</f>
        <v>1</v>
      </c>
      <c r="V431" s="50">
        <f>IF(ResourceEffects[[#This Row],[Is Local]]="Yes",1,0)</f>
        <v>1</v>
      </c>
      <c r="W431" s="50">
        <f>IF(ResourceEffects[[#This Row],[Is Installed]]="Yes",1,0)</f>
        <v>0</v>
      </c>
      <c r="X431" s="50">
        <f>IF(ResourceEffects[[#This Row],[Status]]="Locked",1,0)</f>
        <v>0</v>
      </c>
      <c r="Y431" s="50">
        <f>IF(ResourceEffects[[#This Row],[event_type]]=1,0,1)</f>
        <v>0</v>
      </c>
      <c r="Z431" s="50">
        <f>IF(ResourceEffects[[#This Row],[Use Abundancies]]="Yes",1,0)</f>
        <v>0</v>
      </c>
      <c r="AA431" s="50">
        <f>ResourceEffects[[#This Row],[∆]]</f>
        <v>1</v>
      </c>
    </row>
    <row r="432" spans="1:27" x14ac:dyDescent="0.3">
      <c r="A432" s="23">
        <v>10</v>
      </c>
      <c r="B432" s="52" t="s">
        <v>144</v>
      </c>
      <c r="C432" s="22" t="s">
        <v>480</v>
      </c>
      <c r="D432" s="17" t="s">
        <v>394</v>
      </c>
      <c r="E432" s="17">
        <v>1</v>
      </c>
      <c r="F432" s="37" t="s">
        <v>387</v>
      </c>
      <c r="G432" s="18" t="s">
        <v>190</v>
      </c>
      <c r="H432" s="17" t="str">
        <f>"No"</f>
        <v>No</v>
      </c>
      <c r="I432" s="17">
        <f>0</f>
        <v>0</v>
      </c>
      <c r="J432" s="17" t="str">
        <f>"Yes"</f>
        <v>Yes</v>
      </c>
      <c r="K432" s="17" t="str">
        <f>"No"</f>
        <v>No</v>
      </c>
      <c r="L432" s="17">
        <f>INT(ResourceEffects[[#This Row],[Time Factor]]*TimeInterval/60/60/24)</f>
        <v>0</v>
      </c>
      <c r="M432" s="17">
        <f>INT(ResourceEffects[[#This Row],[Time Factor]]*TimeInterval/60/60)-ResourceEffects[[#This Row],[Days]]*24</f>
        <v>0</v>
      </c>
      <c r="N432" s="17">
        <f>INT(ResourceEffects[[#This Row],[Time Factor]]*TimeInterval/60)-ResourceEffects[[#This Row],[Hours]]*60-ResourceEffects[[#This Row],[Days]]*60*24</f>
        <v>0</v>
      </c>
      <c r="O432" s="17">
        <f>ResourceEffects[[#This Row],[Time Factor]]*TimeInterval-ResourceEffects[[#This Row],[Min]]*60-ResourceEffects[[#This Row],[Hours]]*60*60-ResourceEffects[[#This Row],[Days]]*60*60*24</f>
        <v>10</v>
      </c>
      <c r="P432" s="19">
        <f ca="1">INT(RAND()*999999999)</f>
        <v>654763638</v>
      </c>
      <c r="Q432" s="19">
        <f>_xlfn.XLOOKUP(ResourceEffects[[#This Row],[Protocol Name]],ProtocolNamesCol,ProtocolIds,"")</f>
        <v>21410</v>
      </c>
      <c r="R432" s="19">
        <f>ResourceEffects[[#This Row],[Time Factor]]</f>
        <v>10</v>
      </c>
      <c r="S432" s="19">
        <f>ResourceEffects[[#This Row],[Drone ID]]</f>
        <v>0</v>
      </c>
      <c r="T432" s="19">
        <f>_xlfn.XLOOKUP(ResourceEffects[[#This Row],[Resource Name]],ResourceNames,ResourceIds,"")</f>
        <v>2012</v>
      </c>
      <c r="U432" s="19">
        <f>_xlfn.XLOOKUP(ResourceEffects[[#This Row],[Event Type]],EventTypeNames,EventTypeIds,"")</f>
        <v>1</v>
      </c>
      <c r="V432" s="19">
        <f>IF(ResourceEffects[[#This Row],[Is Local]]="Yes",1,0)</f>
        <v>1</v>
      </c>
      <c r="W432" s="19">
        <f>IF(ResourceEffects[[#This Row],[Is Installed]]="Yes",1,0)</f>
        <v>0</v>
      </c>
      <c r="X432" s="19">
        <f>IF(ResourceEffects[[#This Row],[Status]]="Locked",1,0)</f>
        <v>0</v>
      </c>
      <c r="Y432" s="19">
        <f>IF(ResourceEffects[[#This Row],[event_type]]=1,0,1)</f>
        <v>0</v>
      </c>
      <c r="Z432" s="19">
        <f>IF(ResourceEffects[[#This Row],[Use Abundancies]]="Yes",1,0)</f>
        <v>0</v>
      </c>
      <c r="AA432" s="19">
        <f>ResourceEffects[[#This Row],[∆]]</f>
        <v>1</v>
      </c>
    </row>
    <row r="433" spans="1:27" x14ac:dyDescent="0.3">
      <c r="A433" s="23">
        <v>10</v>
      </c>
      <c r="B433" s="52" t="s">
        <v>144</v>
      </c>
      <c r="C433" s="22" t="s">
        <v>480</v>
      </c>
      <c r="D433" s="17" t="s">
        <v>394</v>
      </c>
      <c r="E433" s="17">
        <v>1</v>
      </c>
      <c r="F433" s="37" t="s">
        <v>387</v>
      </c>
      <c r="G433" s="18" t="s">
        <v>192</v>
      </c>
      <c r="H433" s="17" t="str">
        <f>"No"</f>
        <v>No</v>
      </c>
      <c r="I433" s="17">
        <f>0</f>
        <v>0</v>
      </c>
      <c r="J433" s="17" t="str">
        <f>"Yes"</f>
        <v>Yes</v>
      </c>
      <c r="K433" s="17" t="str">
        <f>"No"</f>
        <v>No</v>
      </c>
      <c r="L433" s="17">
        <f>INT(ResourceEffects[[#This Row],[Time Factor]]*TimeInterval/60/60/24)</f>
        <v>0</v>
      </c>
      <c r="M433" s="17">
        <f>INT(ResourceEffects[[#This Row],[Time Factor]]*TimeInterval/60/60)-ResourceEffects[[#This Row],[Days]]*24</f>
        <v>0</v>
      </c>
      <c r="N433" s="17">
        <f>INT(ResourceEffects[[#This Row],[Time Factor]]*TimeInterval/60)-ResourceEffects[[#This Row],[Hours]]*60-ResourceEffects[[#This Row],[Days]]*60*24</f>
        <v>0</v>
      </c>
      <c r="O433" s="17">
        <f>ResourceEffects[[#This Row],[Time Factor]]*TimeInterval-ResourceEffects[[#This Row],[Min]]*60-ResourceEffects[[#This Row],[Hours]]*60*60-ResourceEffects[[#This Row],[Days]]*60*60*24</f>
        <v>10</v>
      </c>
      <c r="P433" s="19">
        <f ca="1">INT(RAND()*999999999)</f>
        <v>349383986</v>
      </c>
      <c r="Q433" s="19">
        <f>_xlfn.XLOOKUP(ResourceEffects[[#This Row],[Protocol Name]],ProtocolNamesCol,ProtocolIds,"")</f>
        <v>21410</v>
      </c>
      <c r="R433" s="19">
        <f>ResourceEffects[[#This Row],[Time Factor]]</f>
        <v>10</v>
      </c>
      <c r="S433" s="19">
        <f>ResourceEffects[[#This Row],[Drone ID]]</f>
        <v>0</v>
      </c>
      <c r="T433" s="19">
        <f>_xlfn.XLOOKUP(ResourceEffects[[#This Row],[Resource Name]],ResourceNames,ResourceIds,"")</f>
        <v>2013</v>
      </c>
      <c r="U433" s="19">
        <f>_xlfn.XLOOKUP(ResourceEffects[[#This Row],[Event Type]],EventTypeNames,EventTypeIds,"")</f>
        <v>1</v>
      </c>
      <c r="V433" s="19">
        <f>IF(ResourceEffects[[#This Row],[Is Local]]="Yes",1,0)</f>
        <v>1</v>
      </c>
      <c r="W433" s="19">
        <f>IF(ResourceEffects[[#This Row],[Is Installed]]="Yes",1,0)</f>
        <v>0</v>
      </c>
      <c r="X433" s="19">
        <f>IF(ResourceEffects[[#This Row],[Status]]="Locked",1,0)</f>
        <v>0</v>
      </c>
      <c r="Y433" s="19">
        <f>IF(ResourceEffects[[#This Row],[event_type]]=1,0,1)</f>
        <v>0</v>
      </c>
      <c r="Z433" s="19">
        <f>IF(ResourceEffects[[#This Row],[Use Abundancies]]="Yes",1,0)</f>
        <v>0</v>
      </c>
      <c r="AA433" s="19">
        <f>ResourceEffects[[#This Row],[∆]]</f>
        <v>1</v>
      </c>
    </row>
    <row r="434" spans="1:27" x14ac:dyDescent="0.3">
      <c r="A434" s="23">
        <v>10</v>
      </c>
      <c r="B434" s="52" t="s">
        <v>144</v>
      </c>
      <c r="C434" s="22" t="s">
        <v>480</v>
      </c>
      <c r="D434" s="17" t="s">
        <v>394</v>
      </c>
      <c r="E434" s="17">
        <v>2</v>
      </c>
      <c r="F434" s="37" t="s">
        <v>387</v>
      </c>
      <c r="G434" s="18" t="s">
        <v>200</v>
      </c>
      <c r="H434" s="17" t="str">
        <f>"No"</f>
        <v>No</v>
      </c>
      <c r="I434" s="17">
        <f>0</f>
        <v>0</v>
      </c>
      <c r="J434" s="17" t="str">
        <f>"Yes"</f>
        <v>Yes</v>
      </c>
      <c r="K434" s="17" t="str">
        <f>"No"</f>
        <v>No</v>
      </c>
      <c r="L434" s="17">
        <f>INT(ResourceEffects[[#This Row],[Time Factor]]*TimeInterval/60/60/24)</f>
        <v>0</v>
      </c>
      <c r="M434" s="17">
        <f>INT(ResourceEffects[[#This Row],[Time Factor]]*TimeInterval/60/60)-ResourceEffects[[#This Row],[Days]]*24</f>
        <v>0</v>
      </c>
      <c r="N434" s="17">
        <f>INT(ResourceEffects[[#This Row],[Time Factor]]*TimeInterval/60)-ResourceEffects[[#This Row],[Hours]]*60-ResourceEffects[[#This Row],[Days]]*60*24</f>
        <v>0</v>
      </c>
      <c r="O434" s="17">
        <f>ResourceEffects[[#This Row],[Time Factor]]*TimeInterval-ResourceEffects[[#This Row],[Min]]*60-ResourceEffects[[#This Row],[Hours]]*60*60-ResourceEffects[[#This Row],[Days]]*60*60*24</f>
        <v>10</v>
      </c>
      <c r="P434" s="19">
        <f ca="1">INT(RAND()*999999999)</f>
        <v>68241205</v>
      </c>
      <c r="Q434" s="19">
        <f>_xlfn.XLOOKUP(ResourceEffects[[#This Row],[Protocol Name]],ProtocolNamesCol,ProtocolIds,"")</f>
        <v>21410</v>
      </c>
      <c r="R434" s="19">
        <f>ResourceEffects[[#This Row],[Time Factor]]</f>
        <v>10</v>
      </c>
      <c r="S434" s="19">
        <f>ResourceEffects[[#This Row],[Drone ID]]</f>
        <v>0</v>
      </c>
      <c r="T434" s="19">
        <f>_xlfn.XLOOKUP(ResourceEffects[[#This Row],[Resource Name]],ResourceNames,ResourceIds,"")</f>
        <v>2031</v>
      </c>
      <c r="U434" s="19">
        <f>_xlfn.XLOOKUP(ResourceEffects[[#This Row],[Event Type]],EventTypeNames,EventTypeIds,"")</f>
        <v>1</v>
      </c>
      <c r="V434" s="19">
        <f>IF(ResourceEffects[[#This Row],[Is Local]]="Yes",1,0)</f>
        <v>1</v>
      </c>
      <c r="W434" s="19">
        <f>IF(ResourceEffects[[#This Row],[Is Installed]]="Yes",1,0)</f>
        <v>0</v>
      </c>
      <c r="X434" s="19">
        <f>IF(ResourceEffects[[#This Row],[Status]]="Locked",1,0)</f>
        <v>0</v>
      </c>
      <c r="Y434" s="19">
        <f>IF(ResourceEffects[[#This Row],[event_type]]=1,0,1)</f>
        <v>0</v>
      </c>
      <c r="Z434" s="19">
        <f>IF(ResourceEffects[[#This Row],[Use Abundancies]]="Yes",1,0)</f>
        <v>0</v>
      </c>
      <c r="AA434" s="19">
        <f>ResourceEffects[[#This Row],[∆]]</f>
        <v>2</v>
      </c>
    </row>
    <row r="435" spans="1:27" x14ac:dyDescent="0.3">
      <c r="A435" s="43">
        <v>0</v>
      </c>
      <c r="B435" s="12" t="s">
        <v>145</v>
      </c>
      <c r="C435" s="22" t="s">
        <v>479</v>
      </c>
      <c r="D435" s="17" t="s">
        <v>395</v>
      </c>
      <c r="E435" s="17">
        <v>1</v>
      </c>
      <c r="F435" s="37" t="s">
        <v>387</v>
      </c>
      <c r="G435" s="18" t="s">
        <v>476</v>
      </c>
      <c r="H435" s="39" t="str">
        <f>"No"</f>
        <v>No</v>
      </c>
      <c r="I435" s="39">
        <f>0</f>
        <v>0</v>
      </c>
      <c r="J435" s="39" t="str">
        <f>"Yes"</f>
        <v>Yes</v>
      </c>
      <c r="K435" s="39" t="str">
        <f>"No"</f>
        <v>No</v>
      </c>
      <c r="L435" s="39">
        <f>INT(ResourceEffects[[#This Row],[Time Factor]]*TimeInterval/60/60/24)</f>
        <v>0</v>
      </c>
      <c r="M435" s="39">
        <f>INT(ResourceEffects[[#This Row],[Time Factor]]*TimeInterval/60/60)-ResourceEffects[[#This Row],[Days]]*24</f>
        <v>0</v>
      </c>
      <c r="N435" s="39">
        <f>INT(ResourceEffects[[#This Row],[Time Factor]]*TimeInterval/60)-ResourceEffects[[#This Row],[Hours]]*60-ResourceEffects[[#This Row],[Days]]*60*24</f>
        <v>0</v>
      </c>
      <c r="O435" s="39">
        <f>ResourceEffects[[#This Row],[Time Factor]]*TimeInterval-ResourceEffects[[#This Row],[Min]]*60-ResourceEffects[[#This Row],[Hours]]*60*60-ResourceEffects[[#This Row],[Days]]*60*60*24</f>
        <v>0</v>
      </c>
      <c r="P435" s="20">
        <f ca="1">INT(RAND()*999999999)</f>
        <v>527764205</v>
      </c>
      <c r="Q435" s="20">
        <f>_xlfn.XLOOKUP(ResourceEffects[[#This Row],[Protocol Name]],ProtocolNamesCol,ProtocolIds,"")</f>
        <v>21420</v>
      </c>
      <c r="R435" s="20">
        <f>ResourceEffects[[#This Row],[Time Factor]]</f>
        <v>0</v>
      </c>
      <c r="S435" s="20">
        <f>ResourceEffects[[#This Row],[Drone ID]]</f>
        <v>0</v>
      </c>
      <c r="T435" s="20">
        <f>_xlfn.XLOOKUP(ResourceEffects[[#This Row],[Resource Name]],ResourceNames,ResourceIds,"")</f>
        <v>5201</v>
      </c>
      <c r="U435" s="20">
        <f>_xlfn.XLOOKUP(ResourceEffects[[#This Row],[Event Type]],EventTypeNames,EventTypeIds,"")</f>
        <v>2</v>
      </c>
      <c r="V435" s="20">
        <f>IF(ResourceEffects[[#This Row],[Is Local]]="Yes",1,0)</f>
        <v>1</v>
      </c>
      <c r="W435" s="20">
        <f>IF(ResourceEffects[[#This Row],[Is Installed]]="Yes",1,0)</f>
        <v>0</v>
      </c>
      <c r="X435" s="20">
        <f>IF(ResourceEffects[[#This Row],[Status]]="Locked",1,0)</f>
        <v>0</v>
      </c>
      <c r="Y435" s="20">
        <f>IF(ResourceEffects[[#This Row],[event_type]]=1,0,1)</f>
        <v>1</v>
      </c>
      <c r="Z435" s="20">
        <f>IF(ResourceEffects[[#This Row],[Use Abundancies]]="Yes",1,0)</f>
        <v>0</v>
      </c>
      <c r="AA435" s="20">
        <f>ResourceEffects[[#This Row],[∆]]</f>
        <v>1</v>
      </c>
    </row>
    <row r="436" spans="1:27" x14ac:dyDescent="0.3">
      <c r="A436" s="43">
        <v>0</v>
      </c>
      <c r="B436" s="12" t="s">
        <v>145</v>
      </c>
      <c r="C436" s="22" t="s">
        <v>479</v>
      </c>
      <c r="D436" s="17" t="s">
        <v>394</v>
      </c>
      <c r="E436" s="17">
        <v>1</v>
      </c>
      <c r="F436" s="37" t="s">
        <v>387</v>
      </c>
      <c r="G436" s="18" t="s">
        <v>476</v>
      </c>
      <c r="H436" s="39" t="str">
        <f>"No"</f>
        <v>No</v>
      </c>
      <c r="I436" s="39">
        <f>0</f>
        <v>0</v>
      </c>
      <c r="J436" s="39" t="str">
        <f>"Yes"</f>
        <v>Yes</v>
      </c>
      <c r="K436" s="39" t="str">
        <f>"No"</f>
        <v>No</v>
      </c>
      <c r="L436" s="39">
        <f>INT(ResourceEffects[[#This Row],[Time Factor]]*TimeInterval/60/60/24)</f>
        <v>0</v>
      </c>
      <c r="M436" s="39">
        <f>INT(ResourceEffects[[#This Row],[Time Factor]]*TimeInterval/60/60)-ResourceEffects[[#This Row],[Days]]*24</f>
        <v>0</v>
      </c>
      <c r="N436" s="39">
        <f>INT(ResourceEffects[[#This Row],[Time Factor]]*TimeInterval/60)-ResourceEffects[[#This Row],[Hours]]*60-ResourceEffects[[#This Row],[Days]]*60*24</f>
        <v>0</v>
      </c>
      <c r="O436" s="39">
        <f>ResourceEffects[[#This Row],[Time Factor]]*TimeInterval-ResourceEffects[[#This Row],[Min]]*60-ResourceEffects[[#This Row],[Hours]]*60*60-ResourceEffects[[#This Row],[Days]]*60*60*24</f>
        <v>0</v>
      </c>
      <c r="P436" s="20">
        <f ca="1">INT(RAND()*999999999)</f>
        <v>872718751</v>
      </c>
      <c r="Q436" s="20">
        <f>_xlfn.XLOOKUP(ResourceEffects[[#This Row],[Protocol Name]],ProtocolNamesCol,ProtocolIds,"")</f>
        <v>21420</v>
      </c>
      <c r="R436" s="20">
        <f>ResourceEffects[[#This Row],[Time Factor]]</f>
        <v>0</v>
      </c>
      <c r="S436" s="20">
        <f>ResourceEffects[[#This Row],[Drone ID]]</f>
        <v>0</v>
      </c>
      <c r="T436" s="20">
        <f>_xlfn.XLOOKUP(ResourceEffects[[#This Row],[Resource Name]],ResourceNames,ResourceIds,"")</f>
        <v>5201</v>
      </c>
      <c r="U436" s="20">
        <f>_xlfn.XLOOKUP(ResourceEffects[[#This Row],[Event Type]],EventTypeNames,EventTypeIds,"")</f>
        <v>1</v>
      </c>
      <c r="V436" s="20">
        <f>IF(ResourceEffects[[#This Row],[Is Local]]="Yes",1,0)</f>
        <v>1</v>
      </c>
      <c r="W436" s="20">
        <f>IF(ResourceEffects[[#This Row],[Is Installed]]="Yes",1,0)</f>
        <v>0</v>
      </c>
      <c r="X436" s="20">
        <f>IF(ResourceEffects[[#This Row],[Status]]="Locked",1,0)</f>
        <v>0</v>
      </c>
      <c r="Y436" s="20">
        <f>IF(ResourceEffects[[#This Row],[event_type]]=1,0,1)</f>
        <v>0</v>
      </c>
      <c r="Z436" s="20">
        <f>IF(ResourceEffects[[#This Row],[Use Abundancies]]="Yes",1,0)</f>
        <v>0</v>
      </c>
      <c r="AA436" s="20">
        <f>ResourceEffects[[#This Row],[∆]]</f>
        <v>1</v>
      </c>
    </row>
    <row r="437" spans="1:27" x14ac:dyDescent="0.3">
      <c r="A437" s="23">
        <v>1</v>
      </c>
      <c r="B437" s="52" t="s">
        <v>145</v>
      </c>
      <c r="C437" s="22" t="s">
        <v>478</v>
      </c>
      <c r="D437" s="17" t="s">
        <v>395</v>
      </c>
      <c r="E437" s="17">
        <v>15</v>
      </c>
      <c r="F437" s="37" t="s">
        <v>387</v>
      </c>
      <c r="G437" s="18" t="s">
        <v>186</v>
      </c>
      <c r="H437" s="17" t="str">
        <f>"No"</f>
        <v>No</v>
      </c>
      <c r="I437" s="17">
        <f>0</f>
        <v>0</v>
      </c>
      <c r="J437" s="17" t="str">
        <f>"Yes"</f>
        <v>Yes</v>
      </c>
      <c r="K437" s="17" t="str">
        <f>"No"</f>
        <v>No</v>
      </c>
      <c r="L437" s="17">
        <f>INT(ResourceEffects[[#This Row],[Time Factor]]*TimeInterval/60/60/24)</f>
        <v>0</v>
      </c>
      <c r="M437" s="17">
        <f>INT(ResourceEffects[[#This Row],[Time Factor]]*TimeInterval/60/60)-ResourceEffects[[#This Row],[Days]]*24</f>
        <v>0</v>
      </c>
      <c r="N437" s="17">
        <f>INT(ResourceEffects[[#This Row],[Time Factor]]*TimeInterval/60)-ResourceEffects[[#This Row],[Hours]]*60-ResourceEffects[[#This Row],[Days]]*60*24</f>
        <v>0</v>
      </c>
      <c r="O437" s="17">
        <f>ResourceEffects[[#This Row],[Time Factor]]*TimeInterval-ResourceEffects[[#This Row],[Min]]*60-ResourceEffects[[#This Row],[Hours]]*60*60-ResourceEffects[[#This Row],[Days]]*60*60*24</f>
        <v>1</v>
      </c>
      <c r="P437" s="19">
        <f ca="1">INT(RAND()*999999999)</f>
        <v>941385175</v>
      </c>
      <c r="Q437" s="19">
        <f>_xlfn.XLOOKUP(ResourceEffects[[#This Row],[Protocol Name]],ProtocolNamesCol,ProtocolIds,"")</f>
        <v>21420</v>
      </c>
      <c r="R437" s="19">
        <f>ResourceEffects[[#This Row],[Time Factor]]</f>
        <v>1</v>
      </c>
      <c r="S437" s="19">
        <f>ResourceEffects[[#This Row],[Drone ID]]</f>
        <v>0</v>
      </c>
      <c r="T437" s="19">
        <f>_xlfn.XLOOKUP(ResourceEffects[[#This Row],[Resource Name]],ResourceNames,ResourceIds,"")</f>
        <v>1420</v>
      </c>
      <c r="U437" s="19">
        <f>_xlfn.XLOOKUP(ResourceEffects[[#This Row],[Event Type]],EventTypeNames,EventTypeIds,"")</f>
        <v>2</v>
      </c>
      <c r="V437" s="19">
        <f>IF(ResourceEffects[[#This Row],[Is Local]]="Yes",1,0)</f>
        <v>1</v>
      </c>
      <c r="W437" s="19">
        <f>IF(ResourceEffects[[#This Row],[Is Installed]]="Yes",1,0)</f>
        <v>0</v>
      </c>
      <c r="X437" s="19">
        <f>IF(ResourceEffects[[#This Row],[Status]]="Locked",1,0)</f>
        <v>0</v>
      </c>
      <c r="Y437" s="19">
        <f>IF(ResourceEffects[[#This Row],[event_type]]=1,0,1)</f>
        <v>1</v>
      </c>
      <c r="Z437" s="19">
        <f>IF(ResourceEffects[[#This Row],[Use Abundancies]]="Yes",1,0)</f>
        <v>0</v>
      </c>
      <c r="AA437" s="19">
        <f>ResourceEffects[[#This Row],[∆]]</f>
        <v>15</v>
      </c>
    </row>
    <row r="438" spans="1:27" x14ac:dyDescent="0.3">
      <c r="A438" s="44">
        <v>2</v>
      </c>
      <c r="B438" s="12" t="s">
        <v>145</v>
      </c>
      <c r="C438" s="45" t="s">
        <v>481</v>
      </c>
      <c r="D438" s="46" t="s">
        <v>395</v>
      </c>
      <c r="E438" s="46">
        <v>1</v>
      </c>
      <c r="F438" s="47" t="s">
        <v>387</v>
      </c>
      <c r="G438" s="48" t="s">
        <v>476</v>
      </c>
      <c r="H438" s="49" t="s">
        <v>429</v>
      </c>
      <c r="I438" s="49">
        <v>0</v>
      </c>
      <c r="J438" s="49" t="s">
        <v>386</v>
      </c>
      <c r="K438" s="49" t="s">
        <v>429</v>
      </c>
      <c r="L438" s="49">
        <v>0</v>
      </c>
      <c r="M438" s="49">
        <v>0</v>
      </c>
      <c r="N438" s="49">
        <v>0</v>
      </c>
      <c r="O438" s="49">
        <v>2</v>
      </c>
      <c r="P438" s="20">
        <f ca="1">INT(RAND()*999999999)</f>
        <v>180169845</v>
      </c>
      <c r="Q438" s="20">
        <f>_xlfn.XLOOKUP(ResourceEffects[[#This Row],[Protocol Name]],ProtocolNamesCol,ProtocolIds,"")</f>
        <v>21420</v>
      </c>
      <c r="R438" s="20">
        <f>ResourceEffects[[#This Row],[Time Factor]]</f>
        <v>2</v>
      </c>
      <c r="S438" s="20">
        <f>ResourceEffects[[#This Row],[Drone ID]]</f>
        <v>0</v>
      </c>
      <c r="T438" s="20">
        <f>_xlfn.XLOOKUP(ResourceEffects[[#This Row],[Resource Name]],ResourceNames,ResourceIds,"")</f>
        <v>5201</v>
      </c>
      <c r="U438" s="20">
        <f>_xlfn.XLOOKUP(ResourceEffects[[#This Row],[Event Type]],EventTypeNames,EventTypeIds,"")</f>
        <v>2</v>
      </c>
      <c r="V438" s="20">
        <f>IF(ResourceEffects[[#This Row],[Is Local]]="Yes",1,0)</f>
        <v>1</v>
      </c>
      <c r="W438" s="20">
        <f>IF(ResourceEffects[[#This Row],[Is Installed]]="Yes",1,0)</f>
        <v>0</v>
      </c>
      <c r="X438" s="20">
        <f>IF(ResourceEffects[[#This Row],[Status]]="Locked",1,0)</f>
        <v>0</v>
      </c>
      <c r="Y438" s="20">
        <f>IF(ResourceEffects[[#This Row],[event_type]]=1,0,1)</f>
        <v>1</v>
      </c>
      <c r="Z438" s="20">
        <f>IF(ResourceEffects[[#This Row],[Use Abundancies]]="Yes",1,0)</f>
        <v>0</v>
      </c>
      <c r="AA438" s="20">
        <f>ResourceEffects[[#This Row],[∆]]</f>
        <v>1</v>
      </c>
    </row>
    <row r="439" spans="1:27" x14ac:dyDescent="0.3">
      <c r="A439" s="43">
        <v>2</v>
      </c>
      <c r="B439" s="12" t="s">
        <v>145</v>
      </c>
      <c r="C439" s="22" t="s">
        <v>481</v>
      </c>
      <c r="D439" s="17" t="s">
        <v>394</v>
      </c>
      <c r="E439" s="17">
        <v>1</v>
      </c>
      <c r="F439" s="37" t="s">
        <v>383</v>
      </c>
      <c r="G439" s="18" t="s">
        <v>476</v>
      </c>
      <c r="H439" s="39" t="s">
        <v>429</v>
      </c>
      <c r="I439" s="39">
        <v>0</v>
      </c>
      <c r="J439" s="39" t="s">
        <v>386</v>
      </c>
      <c r="K439" s="39" t="s">
        <v>429</v>
      </c>
      <c r="L439" s="39">
        <v>0</v>
      </c>
      <c r="M439" s="39">
        <v>0</v>
      </c>
      <c r="N439" s="39">
        <v>0</v>
      </c>
      <c r="O439" s="39">
        <v>2</v>
      </c>
      <c r="P439" s="20">
        <f ca="1">INT(RAND()*999999999)</f>
        <v>403217081</v>
      </c>
      <c r="Q439" s="20">
        <f>_xlfn.XLOOKUP(ResourceEffects[[#This Row],[Protocol Name]],ProtocolNamesCol,ProtocolIds,"")</f>
        <v>21420</v>
      </c>
      <c r="R439" s="20">
        <f>ResourceEffects[[#This Row],[Time Factor]]</f>
        <v>2</v>
      </c>
      <c r="S439" s="20">
        <f>ResourceEffects[[#This Row],[Drone ID]]</f>
        <v>0</v>
      </c>
      <c r="T439" s="20">
        <f>_xlfn.XLOOKUP(ResourceEffects[[#This Row],[Resource Name]],ResourceNames,ResourceIds,"")</f>
        <v>5201</v>
      </c>
      <c r="U439" s="20">
        <f>_xlfn.XLOOKUP(ResourceEffects[[#This Row],[Event Type]],EventTypeNames,EventTypeIds,"")</f>
        <v>1</v>
      </c>
      <c r="V439" s="20">
        <f>IF(ResourceEffects[[#This Row],[Is Local]]="Yes",1,0)</f>
        <v>1</v>
      </c>
      <c r="W439" s="20">
        <f>IF(ResourceEffects[[#This Row],[Is Installed]]="Yes",1,0)</f>
        <v>0</v>
      </c>
      <c r="X439" s="20">
        <f>IF(ResourceEffects[[#This Row],[Status]]="Locked",1,0)</f>
        <v>1</v>
      </c>
      <c r="Y439" s="20">
        <f>IF(ResourceEffects[[#This Row],[event_type]]=1,0,1)</f>
        <v>0</v>
      </c>
      <c r="Z439" s="20">
        <f>IF(ResourceEffects[[#This Row],[Use Abundancies]]="Yes",1,0)</f>
        <v>0</v>
      </c>
      <c r="AA439" s="20">
        <f>ResourceEffects[[#This Row],[∆]]</f>
        <v>1</v>
      </c>
    </row>
    <row r="440" spans="1:27" x14ac:dyDescent="0.3">
      <c r="A440" s="43">
        <v>9</v>
      </c>
      <c r="B440" s="12" t="s">
        <v>145</v>
      </c>
      <c r="C440" s="22" t="s">
        <v>482</v>
      </c>
      <c r="D440" s="17" t="s">
        <v>395</v>
      </c>
      <c r="E440" s="17">
        <v>1</v>
      </c>
      <c r="F440" s="37" t="s">
        <v>383</v>
      </c>
      <c r="G440" s="18" t="s">
        <v>476</v>
      </c>
      <c r="H440" s="39" t="str">
        <f>"No"</f>
        <v>No</v>
      </c>
      <c r="I440" s="39">
        <f>0</f>
        <v>0</v>
      </c>
      <c r="J440" s="39" t="str">
        <f>"Yes"</f>
        <v>Yes</v>
      </c>
      <c r="K440" s="39" t="str">
        <f>"No"</f>
        <v>No</v>
      </c>
      <c r="L440" s="39">
        <f>INT(ResourceEffects[[#This Row],[Time Factor]]*TimeInterval/60/60/24)</f>
        <v>0</v>
      </c>
      <c r="M440" s="39">
        <f>INT(ResourceEffects[[#This Row],[Time Factor]]*TimeInterval/60/60)-ResourceEffects[[#This Row],[Days]]*24</f>
        <v>0</v>
      </c>
      <c r="N440" s="39">
        <f>INT(ResourceEffects[[#This Row],[Time Factor]]*TimeInterval/60)-ResourceEffects[[#This Row],[Hours]]*60-ResourceEffects[[#This Row],[Days]]*60*24</f>
        <v>0</v>
      </c>
      <c r="O440" s="39">
        <f>ResourceEffects[[#This Row],[Time Factor]]*TimeInterval-ResourceEffects[[#This Row],[Min]]*60-ResourceEffects[[#This Row],[Hours]]*60*60-ResourceEffects[[#This Row],[Days]]*60*60*24</f>
        <v>9</v>
      </c>
      <c r="P440" s="20">
        <f ca="1">INT(RAND()*999999999)</f>
        <v>876261992</v>
      </c>
      <c r="Q440" s="20">
        <f>_xlfn.XLOOKUP(ResourceEffects[[#This Row],[Protocol Name]],ProtocolNamesCol,ProtocolIds,"")</f>
        <v>21420</v>
      </c>
      <c r="R440" s="20">
        <f>ResourceEffects[[#This Row],[Time Factor]]</f>
        <v>9</v>
      </c>
      <c r="S440" s="20">
        <f>ResourceEffects[[#This Row],[Drone ID]]</f>
        <v>0</v>
      </c>
      <c r="T440" s="20">
        <f>_xlfn.XLOOKUP(ResourceEffects[[#This Row],[Resource Name]],ResourceNames,ResourceIds,"")</f>
        <v>5201</v>
      </c>
      <c r="U440" s="20">
        <f>_xlfn.XLOOKUP(ResourceEffects[[#This Row],[Event Type]],EventTypeNames,EventTypeIds,"")</f>
        <v>2</v>
      </c>
      <c r="V440" s="20">
        <f>IF(ResourceEffects[[#This Row],[Is Local]]="Yes",1,0)</f>
        <v>1</v>
      </c>
      <c r="W440" s="20">
        <f>IF(ResourceEffects[[#This Row],[Is Installed]]="Yes",1,0)</f>
        <v>0</v>
      </c>
      <c r="X440" s="20">
        <f>IF(ResourceEffects[[#This Row],[Status]]="Locked",1,0)</f>
        <v>1</v>
      </c>
      <c r="Y440" s="20">
        <f>IF(ResourceEffects[[#This Row],[event_type]]=1,0,1)</f>
        <v>1</v>
      </c>
      <c r="Z440" s="20">
        <f>IF(ResourceEffects[[#This Row],[Use Abundancies]]="Yes",1,0)</f>
        <v>0</v>
      </c>
      <c r="AA440" s="20">
        <f>ResourceEffects[[#This Row],[∆]]</f>
        <v>1</v>
      </c>
    </row>
    <row r="441" spans="1:27" x14ac:dyDescent="0.3">
      <c r="A441" s="44">
        <v>9</v>
      </c>
      <c r="B441" s="12" t="s">
        <v>145</v>
      </c>
      <c r="C441" s="45" t="s">
        <v>482</v>
      </c>
      <c r="D441" s="46" t="s">
        <v>394</v>
      </c>
      <c r="E441" s="46">
        <v>1</v>
      </c>
      <c r="F441" s="47" t="s">
        <v>387</v>
      </c>
      <c r="G441" s="48" t="s">
        <v>476</v>
      </c>
      <c r="H441" s="49" t="str">
        <f>"No"</f>
        <v>No</v>
      </c>
      <c r="I441" s="49">
        <f>0</f>
        <v>0</v>
      </c>
      <c r="J441" s="49" t="str">
        <f>"Yes"</f>
        <v>Yes</v>
      </c>
      <c r="K441" s="49" t="str">
        <f>"No"</f>
        <v>No</v>
      </c>
      <c r="L441" s="49">
        <f>INT(ResourceEffects[[#This Row],[Time Factor]]*TimeInterval/60/60/24)</f>
        <v>0</v>
      </c>
      <c r="M441" s="49">
        <f>INT(ResourceEffects[[#This Row],[Time Factor]]*TimeInterval/60/60)-ResourceEffects[[#This Row],[Days]]*24</f>
        <v>0</v>
      </c>
      <c r="N441" s="49">
        <f>INT(ResourceEffects[[#This Row],[Time Factor]]*TimeInterval/60)-ResourceEffects[[#This Row],[Hours]]*60-ResourceEffects[[#This Row],[Days]]*60*24</f>
        <v>0</v>
      </c>
      <c r="O441" s="49">
        <f>ResourceEffects[[#This Row],[Time Factor]]*TimeInterval-ResourceEffects[[#This Row],[Min]]*60-ResourceEffects[[#This Row],[Hours]]*60*60-ResourceEffects[[#This Row],[Days]]*60*60*24</f>
        <v>9</v>
      </c>
      <c r="P441" s="50">
        <f ca="1">INT(RAND()*999999999)</f>
        <v>113023449</v>
      </c>
      <c r="Q441" s="50">
        <f>_xlfn.XLOOKUP(ResourceEffects[[#This Row],[Protocol Name]],ProtocolNamesCol,ProtocolIds,"")</f>
        <v>21420</v>
      </c>
      <c r="R441" s="50">
        <f>ResourceEffects[[#This Row],[Time Factor]]</f>
        <v>9</v>
      </c>
      <c r="S441" s="50">
        <f>ResourceEffects[[#This Row],[Drone ID]]</f>
        <v>0</v>
      </c>
      <c r="T441" s="50">
        <f>_xlfn.XLOOKUP(ResourceEffects[[#This Row],[Resource Name]],ResourceNames,ResourceIds,"")</f>
        <v>5201</v>
      </c>
      <c r="U441" s="50">
        <f>_xlfn.XLOOKUP(ResourceEffects[[#This Row],[Event Type]],EventTypeNames,EventTypeIds,"")</f>
        <v>1</v>
      </c>
      <c r="V441" s="50">
        <f>IF(ResourceEffects[[#This Row],[Is Local]]="Yes",1,0)</f>
        <v>1</v>
      </c>
      <c r="W441" s="50">
        <f>IF(ResourceEffects[[#This Row],[Is Installed]]="Yes",1,0)</f>
        <v>0</v>
      </c>
      <c r="X441" s="50">
        <f>IF(ResourceEffects[[#This Row],[Status]]="Locked",1,0)</f>
        <v>0</v>
      </c>
      <c r="Y441" s="50">
        <f>IF(ResourceEffects[[#This Row],[event_type]]=1,0,1)</f>
        <v>0</v>
      </c>
      <c r="Z441" s="50">
        <f>IF(ResourceEffects[[#This Row],[Use Abundancies]]="Yes",1,0)</f>
        <v>0</v>
      </c>
      <c r="AA441" s="50">
        <f>ResourceEffects[[#This Row],[∆]]</f>
        <v>1</v>
      </c>
    </row>
    <row r="442" spans="1:27" x14ac:dyDescent="0.3">
      <c r="A442" s="23">
        <v>10</v>
      </c>
      <c r="B442" s="52" t="s">
        <v>145</v>
      </c>
      <c r="C442" s="22" t="s">
        <v>480</v>
      </c>
      <c r="D442" s="17" t="s">
        <v>394</v>
      </c>
      <c r="E442" s="17">
        <v>2</v>
      </c>
      <c r="F442" s="37" t="s">
        <v>387</v>
      </c>
      <c r="G442" s="18" t="s">
        <v>188</v>
      </c>
      <c r="H442" s="17" t="str">
        <f>"No"</f>
        <v>No</v>
      </c>
      <c r="I442" s="17">
        <f>0</f>
        <v>0</v>
      </c>
      <c r="J442" s="17" t="str">
        <f>"Yes"</f>
        <v>Yes</v>
      </c>
      <c r="K442" s="17" t="str">
        <f>"No"</f>
        <v>No</v>
      </c>
      <c r="L442" s="17">
        <f>INT(ResourceEffects[[#This Row],[Time Factor]]*TimeInterval/60/60/24)</f>
        <v>0</v>
      </c>
      <c r="M442" s="17">
        <f>INT(ResourceEffects[[#This Row],[Time Factor]]*TimeInterval/60/60)-ResourceEffects[[#This Row],[Days]]*24</f>
        <v>0</v>
      </c>
      <c r="N442" s="17">
        <f>INT(ResourceEffects[[#This Row],[Time Factor]]*TimeInterval/60)-ResourceEffects[[#This Row],[Hours]]*60-ResourceEffects[[#This Row],[Days]]*60*24</f>
        <v>0</v>
      </c>
      <c r="O442" s="17">
        <f>ResourceEffects[[#This Row],[Time Factor]]*TimeInterval-ResourceEffects[[#This Row],[Min]]*60-ResourceEffects[[#This Row],[Hours]]*60*60-ResourceEffects[[#This Row],[Days]]*60*60*24</f>
        <v>10</v>
      </c>
      <c r="P442" s="19">
        <f ca="1">INT(RAND()*999999999)</f>
        <v>315199509</v>
      </c>
      <c r="Q442" s="19">
        <f>_xlfn.XLOOKUP(ResourceEffects[[#This Row],[Protocol Name]],ProtocolNamesCol,ProtocolIds,"")</f>
        <v>21420</v>
      </c>
      <c r="R442" s="19">
        <f>ResourceEffects[[#This Row],[Time Factor]]</f>
        <v>10</v>
      </c>
      <c r="S442" s="19">
        <f>ResourceEffects[[#This Row],[Drone ID]]</f>
        <v>0</v>
      </c>
      <c r="T442" s="19">
        <f>_xlfn.XLOOKUP(ResourceEffects[[#This Row],[Resource Name]],ResourceNames,ResourceIds,"")</f>
        <v>2011</v>
      </c>
      <c r="U442" s="19">
        <f>_xlfn.XLOOKUP(ResourceEffects[[#This Row],[Event Type]],EventTypeNames,EventTypeIds,"")</f>
        <v>1</v>
      </c>
      <c r="V442" s="19">
        <f>IF(ResourceEffects[[#This Row],[Is Local]]="Yes",1,0)</f>
        <v>1</v>
      </c>
      <c r="W442" s="19">
        <f>IF(ResourceEffects[[#This Row],[Is Installed]]="Yes",1,0)</f>
        <v>0</v>
      </c>
      <c r="X442" s="19">
        <f>IF(ResourceEffects[[#This Row],[Status]]="Locked",1,0)</f>
        <v>0</v>
      </c>
      <c r="Y442" s="19">
        <f>IF(ResourceEffects[[#This Row],[event_type]]=1,0,1)</f>
        <v>0</v>
      </c>
      <c r="Z442" s="19">
        <f>IF(ResourceEffects[[#This Row],[Use Abundancies]]="Yes",1,0)</f>
        <v>0</v>
      </c>
      <c r="AA442" s="19">
        <f>ResourceEffects[[#This Row],[∆]]</f>
        <v>2</v>
      </c>
    </row>
    <row r="443" spans="1:27" x14ac:dyDescent="0.3">
      <c r="A443" s="23">
        <v>10</v>
      </c>
      <c r="B443" s="52" t="s">
        <v>145</v>
      </c>
      <c r="C443" s="22" t="s">
        <v>480</v>
      </c>
      <c r="D443" s="17" t="s">
        <v>394</v>
      </c>
      <c r="E443" s="17">
        <v>2</v>
      </c>
      <c r="F443" s="37" t="s">
        <v>387</v>
      </c>
      <c r="G443" s="18" t="s">
        <v>190</v>
      </c>
      <c r="H443" s="17" t="str">
        <f>"No"</f>
        <v>No</v>
      </c>
      <c r="I443" s="17">
        <f>0</f>
        <v>0</v>
      </c>
      <c r="J443" s="17" t="str">
        <f>"Yes"</f>
        <v>Yes</v>
      </c>
      <c r="K443" s="17" t="str">
        <f>"No"</f>
        <v>No</v>
      </c>
      <c r="L443" s="17">
        <f>INT(ResourceEffects[[#This Row],[Time Factor]]*TimeInterval/60/60/24)</f>
        <v>0</v>
      </c>
      <c r="M443" s="17">
        <f>INT(ResourceEffects[[#This Row],[Time Factor]]*TimeInterval/60/60)-ResourceEffects[[#This Row],[Days]]*24</f>
        <v>0</v>
      </c>
      <c r="N443" s="17">
        <f>INT(ResourceEffects[[#This Row],[Time Factor]]*TimeInterval/60)-ResourceEffects[[#This Row],[Hours]]*60-ResourceEffects[[#This Row],[Days]]*60*24</f>
        <v>0</v>
      </c>
      <c r="O443" s="17">
        <f>ResourceEffects[[#This Row],[Time Factor]]*TimeInterval-ResourceEffects[[#This Row],[Min]]*60-ResourceEffects[[#This Row],[Hours]]*60*60-ResourceEffects[[#This Row],[Days]]*60*60*24</f>
        <v>10</v>
      </c>
      <c r="P443" s="19">
        <f ca="1">INT(RAND()*999999999)</f>
        <v>885299883</v>
      </c>
      <c r="Q443" s="19">
        <f>_xlfn.XLOOKUP(ResourceEffects[[#This Row],[Protocol Name]],ProtocolNamesCol,ProtocolIds,"")</f>
        <v>21420</v>
      </c>
      <c r="R443" s="19">
        <f>ResourceEffects[[#This Row],[Time Factor]]</f>
        <v>10</v>
      </c>
      <c r="S443" s="19">
        <f>ResourceEffects[[#This Row],[Drone ID]]</f>
        <v>0</v>
      </c>
      <c r="T443" s="19">
        <f>_xlfn.XLOOKUP(ResourceEffects[[#This Row],[Resource Name]],ResourceNames,ResourceIds,"")</f>
        <v>2012</v>
      </c>
      <c r="U443" s="19">
        <f>_xlfn.XLOOKUP(ResourceEffects[[#This Row],[Event Type]],EventTypeNames,EventTypeIds,"")</f>
        <v>1</v>
      </c>
      <c r="V443" s="19">
        <f>IF(ResourceEffects[[#This Row],[Is Local]]="Yes",1,0)</f>
        <v>1</v>
      </c>
      <c r="W443" s="19">
        <f>IF(ResourceEffects[[#This Row],[Is Installed]]="Yes",1,0)</f>
        <v>0</v>
      </c>
      <c r="X443" s="19">
        <f>IF(ResourceEffects[[#This Row],[Status]]="Locked",1,0)</f>
        <v>0</v>
      </c>
      <c r="Y443" s="19">
        <f>IF(ResourceEffects[[#This Row],[event_type]]=1,0,1)</f>
        <v>0</v>
      </c>
      <c r="Z443" s="19">
        <f>IF(ResourceEffects[[#This Row],[Use Abundancies]]="Yes",1,0)</f>
        <v>0</v>
      </c>
      <c r="AA443" s="19">
        <f>ResourceEffects[[#This Row],[∆]]</f>
        <v>2</v>
      </c>
    </row>
    <row r="444" spans="1:27" x14ac:dyDescent="0.3">
      <c r="A444" s="23">
        <v>10</v>
      </c>
      <c r="B444" s="52" t="s">
        <v>145</v>
      </c>
      <c r="C444" s="22" t="s">
        <v>480</v>
      </c>
      <c r="D444" s="17" t="s">
        <v>394</v>
      </c>
      <c r="E444" s="17">
        <v>1</v>
      </c>
      <c r="F444" s="37" t="s">
        <v>387</v>
      </c>
      <c r="G444" s="18" t="s">
        <v>206</v>
      </c>
      <c r="H444" s="17" t="str">
        <f>"No"</f>
        <v>No</v>
      </c>
      <c r="I444" s="17">
        <f>0</f>
        <v>0</v>
      </c>
      <c r="J444" s="17" t="str">
        <f>"Yes"</f>
        <v>Yes</v>
      </c>
      <c r="K444" s="17" t="str">
        <f>"No"</f>
        <v>No</v>
      </c>
      <c r="L444" s="17">
        <f>INT(ResourceEffects[[#This Row],[Time Factor]]*TimeInterval/60/60/24)</f>
        <v>0</v>
      </c>
      <c r="M444" s="17">
        <f>INT(ResourceEffects[[#This Row],[Time Factor]]*TimeInterval/60/60)-ResourceEffects[[#This Row],[Days]]*24</f>
        <v>0</v>
      </c>
      <c r="N444" s="17">
        <f>INT(ResourceEffects[[#This Row],[Time Factor]]*TimeInterval/60)-ResourceEffects[[#This Row],[Hours]]*60-ResourceEffects[[#This Row],[Days]]*60*24</f>
        <v>0</v>
      </c>
      <c r="O444" s="17">
        <f>ResourceEffects[[#This Row],[Time Factor]]*TimeInterval-ResourceEffects[[#This Row],[Min]]*60-ResourceEffects[[#This Row],[Hours]]*60*60-ResourceEffects[[#This Row],[Days]]*60*60*24</f>
        <v>10</v>
      </c>
      <c r="P444" s="19">
        <f ca="1">INT(RAND()*999999999)</f>
        <v>254989114</v>
      </c>
      <c r="Q444" s="19">
        <f>_xlfn.XLOOKUP(ResourceEffects[[#This Row],[Protocol Name]],ProtocolNamesCol,ProtocolIds,"")</f>
        <v>21420</v>
      </c>
      <c r="R444" s="19">
        <f>ResourceEffects[[#This Row],[Time Factor]]</f>
        <v>10</v>
      </c>
      <c r="S444" s="19">
        <f>ResourceEffects[[#This Row],[Drone ID]]</f>
        <v>0</v>
      </c>
      <c r="T444" s="19">
        <f>_xlfn.XLOOKUP(ResourceEffects[[#This Row],[Resource Name]],ResourceNames,ResourceIds,"")</f>
        <v>2041</v>
      </c>
      <c r="U444" s="19">
        <f>_xlfn.XLOOKUP(ResourceEffects[[#This Row],[Event Type]],EventTypeNames,EventTypeIds,"")</f>
        <v>1</v>
      </c>
      <c r="V444" s="19">
        <f>IF(ResourceEffects[[#This Row],[Is Local]]="Yes",1,0)</f>
        <v>1</v>
      </c>
      <c r="W444" s="19">
        <f>IF(ResourceEffects[[#This Row],[Is Installed]]="Yes",1,0)</f>
        <v>0</v>
      </c>
      <c r="X444" s="19">
        <f>IF(ResourceEffects[[#This Row],[Status]]="Locked",1,0)</f>
        <v>0</v>
      </c>
      <c r="Y444" s="19">
        <f>IF(ResourceEffects[[#This Row],[event_type]]=1,0,1)</f>
        <v>0</v>
      </c>
      <c r="Z444" s="19">
        <f>IF(ResourceEffects[[#This Row],[Use Abundancies]]="Yes",1,0)</f>
        <v>0</v>
      </c>
      <c r="AA444" s="19">
        <f>ResourceEffects[[#This Row],[∆]]</f>
        <v>1</v>
      </c>
    </row>
    <row r="445" spans="1:27" x14ac:dyDescent="0.3">
      <c r="A445" s="43">
        <v>0</v>
      </c>
      <c r="B445" s="52" t="s">
        <v>146</v>
      </c>
      <c r="C445" s="22" t="s">
        <v>479</v>
      </c>
      <c r="D445" s="17" t="s">
        <v>395</v>
      </c>
      <c r="E445" s="17">
        <v>1</v>
      </c>
      <c r="F445" s="37" t="s">
        <v>387</v>
      </c>
      <c r="G445" s="18" t="s">
        <v>476</v>
      </c>
      <c r="H445" s="39" t="str">
        <f>"No"</f>
        <v>No</v>
      </c>
      <c r="I445" s="39">
        <f>0</f>
        <v>0</v>
      </c>
      <c r="J445" s="39" t="str">
        <f>"Yes"</f>
        <v>Yes</v>
      </c>
      <c r="K445" s="39" t="str">
        <f>"No"</f>
        <v>No</v>
      </c>
      <c r="L445" s="39">
        <f>INT(ResourceEffects[[#This Row],[Time Factor]]*TimeInterval/60/60/24)</f>
        <v>0</v>
      </c>
      <c r="M445" s="39">
        <f>INT(ResourceEffects[[#This Row],[Time Factor]]*TimeInterval/60/60)-ResourceEffects[[#This Row],[Days]]*24</f>
        <v>0</v>
      </c>
      <c r="N445" s="39">
        <f>INT(ResourceEffects[[#This Row],[Time Factor]]*TimeInterval/60)-ResourceEffects[[#This Row],[Hours]]*60-ResourceEffects[[#This Row],[Days]]*60*24</f>
        <v>0</v>
      </c>
      <c r="O445" s="39">
        <f>ResourceEffects[[#This Row],[Time Factor]]*TimeInterval-ResourceEffects[[#This Row],[Min]]*60-ResourceEffects[[#This Row],[Hours]]*60*60-ResourceEffects[[#This Row],[Days]]*60*60*24</f>
        <v>0</v>
      </c>
      <c r="P445" s="20">
        <f ca="1">INT(RAND()*999999999)</f>
        <v>982884093</v>
      </c>
      <c r="Q445" s="20">
        <f>_xlfn.XLOOKUP(ResourceEffects[[#This Row],[Protocol Name]],ProtocolNamesCol,ProtocolIds,"")</f>
        <v>21430</v>
      </c>
      <c r="R445" s="20">
        <f>ResourceEffects[[#This Row],[Time Factor]]</f>
        <v>0</v>
      </c>
      <c r="S445" s="20">
        <f>ResourceEffects[[#This Row],[Drone ID]]</f>
        <v>0</v>
      </c>
      <c r="T445" s="20">
        <f>_xlfn.XLOOKUP(ResourceEffects[[#This Row],[Resource Name]],ResourceNames,ResourceIds,"")</f>
        <v>5201</v>
      </c>
      <c r="U445" s="20">
        <f>_xlfn.XLOOKUP(ResourceEffects[[#This Row],[Event Type]],EventTypeNames,EventTypeIds,"")</f>
        <v>2</v>
      </c>
      <c r="V445" s="20">
        <f>IF(ResourceEffects[[#This Row],[Is Local]]="Yes",1,0)</f>
        <v>1</v>
      </c>
      <c r="W445" s="20">
        <f>IF(ResourceEffects[[#This Row],[Is Installed]]="Yes",1,0)</f>
        <v>0</v>
      </c>
      <c r="X445" s="20">
        <f>IF(ResourceEffects[[#This Row],[Status]]="Locked",1,0)</f>
        <v>0</v>
      </c>
      <c r="Y445" s="20">
        <f>IF(ResourceEffects[[#This Row],[event_type]]=1,0,1)</f>
        <v>1</v>
      </c>
      <c r="Z445" s="20">
        <f>IF(ResourceEffects[[#This Row],[Use Abundancies]]="Yes",1,0)</f>
        <v>0</v>
      </c>
      <c r="AA445" s="20">
        <f>ResourceEffects[[#This Row],[∆]]</f>
        <v>1</v>
      </c>
    </row>
    <row r="446" spans="1:27" x14ac:dyDescent="0.3">
      <c r="A446" s="43">
        <v>0</v>
      </c>
      <c r="B446" s="52" t="s">
        <v>146</v>
      </c>
      <c r="C446" s="22" t="s">
        <v>479</v>
      </c>
      <c r="D446" s="17" t="s">
        <v>394</v>
      </c>
      <c r="E446" s="17">
        <v>1</v>
      </c>
      <c r="F446" s="37" t="s">
        <v>387</v>
      </c>
      <c r="G446" s="18" t="s">
        <v>476</v>
      </c>
      <c r="H446" s="39" t="str">
        <f>"No"</f>
        <v>No</v>
      </c>
      <c r="I446" s="39">
        <f>0</f>
        <v>0</v>
      </c>
      <c r="J446" s="39" t="str">
        <f>"Yes"</f>
        <v>Yes</v>
      </c>
      <c r="K446" s="39" t="str">
        <f>"No"</f>
        <v>No</v>
      </c>
      <c r="L446" s="39">
        <f>INT(ResourceEffects[[#This Row],[Time Factor]]*TimeInterval/60/60/24)</f>
        <v>0</v>
      </c>
      <c r="M446" s="39">
        <f>INT(ResourceEffects[[#This Row],[Time Factor]]*TimeInterval/60/60)-ResourceEffects[[#This Row],[Days]]*24</f>
        <v>0</v>
      </c>
      <c r="N446" s="39">
        <f>INT(ResourceEffects[[#This Row],[Time Factor]]*TimeInterval/60)-ResourceEffects[[#This Row],[Hours]]*60-ResourceEffects[[#This Row],[Days]]*60*24</f>
        <v>0</v>
      </c>
      <c r="O446" s="39">
        <f>ResourceEffects[[#This Row],[Time Factor]]*TimeInterval-ResourceEffects[[#This Row],[Min]]*60-ResourceEffects[[#This Row],[Hours]]*60*60-ResourceEffects[[#This Row],[Days]]*60*60*24</f>
        <v>0</v>
      </c>
      <c r="P446" s="20">
        <f ca="1">INT(RAND()*999999999)</f>
        <v>310752476</v>
      </c>
      <c r="Q446" s="20">
        <f>_xlfn.XLOOKUP(ResourceEffects[[#This Row],[Protocol Name]],ProtocolNamesCol,ProtocolIds,"")</f>
        <v>21430</v>
      </c>
      <c r="R446" s="20">
        <f>ResourceEffects[[#This Row],[Time Factor]]</f>
        <v>0</v>
      </c>
      <c r="S446" s="20">
        <f>ResourceEffects[[#This Row],[Drone ID]]</f>
        <v>0</v>
      </c>
      <c r="T446" s="20">
        <f>_xlfn.XLOOKUP(ResourceEffects[[#This Row],[Resource Name]],ResourceNames,ResourceIds,"")</f>
        <v>5201</v>
      </c>
      <c r="U446" s="20">
        <f>_xlfn.XLOOKUP(ResourceEffects[[#This Row],[Event Type]],EventTypeNames,EventTypeIds,"")</f>
        <v>1</v>
      </c>
      <c r="V446" s="20">
        <f>IF(ResourceEffects[[#This Row],[Is Local]]="Yes",1,0)</f>
        <v>1</v>
      </c>
      <c r="W446" s="20">
        <f>IF(ResourceEffects[[#This Row],[Is Installed]]="Yes",1,0)</f>
        <v>0</v>
      </c>
      <c r="X446" s="20">
        <f>IF(ResourceEffects[[#This Row],[Status]]="Locked",1,0)</f>
        <v>0</v>
      </c>
      <c r="Y446" s="20">
        <f>IF(ResourceEffects[[#This Row],[event_type]]=1,0,1)</f>
        <v>0</v>
      </c>
      <c r="Z446" s="20">
        <f>IF(ResourceEffects[[#This Row],[Use Abundancies]]="Yes",1,0)</f>
        <v>0</v>
      </c>
      <c r="AA446" s="20">
        <f>ResourceEffects[[#This Row],[∆]]</f>
        <v>1</v>
      </c>
    </row>
    <row r="447" spans="1:27" x14ac:dyDescent="0.3">
      <c r="A447" s="43">
        <v>0</v>
      </c>
      <c r="B447" s="12" t="s">
        <v>146</v>
      </c>
      <c r="C447" s="22" t="s">
        <v>479</v>
      </c>
      <c r="D447" s="17" t="s">
        <v>395</v>
      </c>
      <c r="E447" s="17">
        <v>1</v>
      </c>
      <c r="F447" s="37" t="s">
        <v>387</v>
      </c>
      <c r="G447" s="18" t="s">
        <v>476</v>
      </c>
      <c r="H447" s="39" t="str">
        <f>"No"</f>
        <v>No</v>
      </c>
      <c r="I447" s="39">
        <f>0</f>
        <v>0</v>
      </c>
      <c r="J447" s="39" t="str">
        <f>"Yes"</f>
        <v>Yes</v>
      </c>
      <c r="K447" s="39" t="str">
        <f>"No"</f>
        <v>No</v>
      </c>
      <c r="L447" s="39">
        <f>INT(ResourceEffects[[#This Row],[Time Factor]]*TimeInterval/60/60/24)</f>
        <v>0</v>
      </c>
      <c r="M447" s="39">
        <f>INT(ResourceEffects[[#This Row],[Time Factor]]*TimeInterval/60/60)-ResourceEffects[[#This Row],[Days]]*24</f>
        <v>0</v>
      </c>
      <c r="N447" s="39">
        <f>INT(ResourceEffects[[#This Row],[Time Factor]]*TimeInterval/60)-ResourceEffects[[#This Row],[Hours]]*60-ResourceEffects[[#This Row],[Days]]*60*24</f>
        <v>0</v>
      </c>
      <c r="O447" s="39">
        <f>ResourceEffects[[#This Row],[Time Factor]]*TimeInterval-ResourceEffects[[#This Row],[Min]]*60-ResourceEffects[[#This Row],[Hours]]*60*60-ResourceEffects[[#This Row],[Days]]*60*60*24</f>
        <v>0</v>
      </c>
      <c r="P447" s="20">
        <f ca="1">INT(RAND()*999999999)</f>
        <v>466571173</v>
      </c>
      <c r="Q447" s="20">
        <f>_xlfn.XLOOKUP(ResourceEffects[[#This Row],[Protocol Name]],ProtocolNamesCol,ProtocolIds,"")</f>
        <v>21430</v>
      </c>
      <c r="R447" s="20">
        <f>ResourceEffects[[#This Row],[Time Factor]]</f>
        <v>0</v>
      </c>
      <c r="S447" s="20">
        <f>ResourceEffects[[#This Row],[Drone ID]]</f>
        <v>0</v>
      </c>
      <c r="T447" s="20">
        <f>_xlfn.XLOOKUP(ResourceEffects[[#This Row],[Resource Name]],ResourceNames,ResourceIds,"")</f>
        <v>5201</v>
      </c>
      <c r="U447" s="20">
        <f>_xlfn.XLOOKUP(ResourceEffects[[#This Row],[Event Type]],EventTypeNames,EventTypeIds,"")</f>
        <v>2</v>
      </c>
      <c r="V447" s="20">
        <f>IF(ResourceEffects[[#This Row],[Is Local]]="Yes",1,0)</f>
        <v>1</v>
      </c>
      <c r="W447" s="20">
        <f>IF(ResourceEffects[[#This Row],[Is Installed]]="Yes",1,0)</f>
        <v>0</v>
      </c>
      <c r="X447" s="20">
        <f>IF(ResourceEffects[[#This Row],[Status]]="Locked",1,0)</f>
        <v>0</v>
      </c>
      <c r="Y447" s="20">
        <f>IF(ResourceEffects[[#This Row],[event_type]]=1,0,1)</f>
        <v>1</v>
      </c>
      <c r="Z447" s="20">
        <f>IF(ResourceEffects[[#This Row],[Use Abundancies]]="Yes",1,0)</f>
        <v>0</v>
      </c>
      <c r="AA447" s="20">
        <f>ResourceEffects[[#This Row],[∆]]</f>
        <v>1</v>
      </c>
    </row>
    <row r="448" spans="1:27" x14ac:dyDescent="0.3">
      <c r="A448" s="43">
        <v>0</v>
      </c>
      <c r="B448" s="12" t="s">
        <v>146</v>
      </c>
      <c r="C448" s="22" t="s">
        <v>479</v>
      </c>
      <c r="D448" s="17" t="s">
        <v>394</v>
      </c>
      <c r="E448" s="17">
        <v>1</v>
      </c>
      <c r="F448" s="37" t="s">
        <v>387</v>
      </c>
      <c r="G448" s="18" t="s">
        <v>476</v>
      </c>
      <c r="H448" s="39" t="str">
        <f>"No"</f>
        <v>No</v>
      </c>
      <c r="I448" s="39">
        <f>0</f>
        <v>0</v>
      </c>
      <c r="J448" s="39" t="str">
        <f>"Yes"</f>
        <v>Yes</v>
      </c>
      <c r="K448" s="39" t="str">
        <f>"No"</f>
        <v>No</v>
      </c>
      <c r="L448" s="39">
        <f>INT(ResourceEffects[[#This Row],[Time Factor]]*TimeInterval/60/60/24)</f>
        <v>0</v>
      </c>
      <c r="M448" s="39">
        <f>INT(ResourceEffects[[#This Row],[Time Factor]]*TimeInterval/60/60)-ResourceEffects[[#This Row],[Days]]*24</f>
        <v>0</v>
      </c>
      <c r="N448" s="39">
        <f>INT(ResourceEffects[[#This Row],[Time Factor]]*TimeInterval/60)-ResourceEffects[[#This Row],[Hours]]*60-ResourceEffects[[#This Row],[Days]]*60*24</f>
        <v>0</v>
      </c>
      <c r="O448" s="39">
        <f>ResourceEffects[[#This Row],[Time Factor]]*TimeInterval-ResourceEffects[[#This Row],[Min]]*60-ResourceEffects[[#This Row],[Hours]]*60*60-ResourceEffects[[#This Row],[Days]]*60*60*24</f>
        <v>0</v>
      </c>
      <c r="P448" s="20">
        <f ca="1">INT(RAND()*999999999)</f>
        <v>160942782</v>
      </c>
      <c r="Q448" s="20">
        <f>_xlfn.XLOOKUP(ResourceEffects[[#This Row],[Protocol Name]],ProtocolNamesCol,ProtocolIds,"")</f>
        <v>21430</v>
      </c>
      <c r="R448" s="20">
        <f>ResourceEffects[[#This Row],[Time Factor]]</f>
        <v>0</v>
      </c>
      <c r="S448" s="20">
        <f>ResourceEffects[[#This Row],[Drone ID]]</f>
        <v>0</v>
      </c>
      <c r="T448" s="20">
        <f>_xlfn.XLOOKUP(ResourceEffects[[#This Row],[Resource Name]],ResourceNames,ResourceIds,"")</f>
        <v>5201</v>
      </c>
      <c r="U448" s="20">
        <f>_xlfn.XLOOKUP(ResourceEffects[[#This Row],[Event Type]],EventTypeNames,EventTypeIds,"")</f>
        <v>1</v>
      </c>
      <c r="V448" s="20">
        <f>IF(ResourceEffects[[#This Row],[Is Local]]="Yes",1,0)</f>
        <v>1</v>
      </c>
      <c r="W448" s="20">
        <f>IF(ResourceEffects[[#This Row],[Is Installed]]="Yes",1,0)</f>
        <v>0</v>
      </c>
      <c r="X448" s="20">
        <f>IF(ResourceEffects[[#This Row],[Status]]="Locked",1,0)</f>
        <v>0</v>
      </c>
      <c r="Y448" s="20">
        <f>IF(ResourceEffects[[#This Row],[event_type]]=1,0,1)</f>
        <v>0</v>
      </c>
      <c r="Z448" s="20">
        <f>IF(ResourceEffects[[#This Row],[Use Abundancies]]="Yes",1,0)</f>
        <v>0</v>
      </c>
      <c r="AA448" s="20">
        <f>ResourceEffects[[#This Row],[∆]]</f>
        <v>1</v>
      </c>
    </row>
    <row r="449" spans="1:27" x14ac:dyDescent="0.3">
      <c r="A449" s="23">
        <v>1</v>
      </c>
      <c r="B449" s="52" t="s">
        <v>146</v>
      </c>
      <c r="C449" s="22" t="s">
        <v>478</v>
      </c>
      <c r="D449" s="17" t="s">
        <v>395</v>
      </c>
      <c r="E449" s="17">
        <v>9</v>
      </c>
      <c r="F449" s="37" t="s">
        <v>387</v>
      </c>
      <c r="G449" s="18" t="s">
        <v>187</v>
      </c>
      <c r="H449" s="17" t="str">
        <f>"No"</f>
        <v>No</v>
      </c>
      <c r="I449" s="17">
        <f>0</f>
        <v>0</v>
      </c>
      <c r="J449" s="17" t="str">
        <f>"Yes"</f>
        <v>Yes</v>
      </c>
      <c r="K449" s="17" t="str">
        <f>"No"</f>
        <v>No</v>
      </c>
      <c r="L449" s="17">
        <f>INT(ResourceEffects[[#This Row],[Time Factor]]*TimeInterval/60/60/24)</f>
        <v>0</v>
      </c>
      <c r="M449" s="17">
        <f>INT(ResourceEffects[[#This Row],[Time Factor]]*TimeInterval/60/60)-ResourceEffects[[#This Row],[Days]]*24</f>
        <v>0</v>
      </c>
      <c r="N449" s="17">
        <f>INT(ResourceEffects[[#This Row],[Time Factor]]*TimeInterval/60)-ResourceEffects[[#This Row],[Hours]]*60-ResourceEffects[[#This Row],[Days]]*60*24</f>
        <v>0</v>
      </c>
      <c r="O449" s="17">
        <f>ResourceEffects[[#This Row],[Time Factor]]*TimeInterval-ResourceEffects[[#This Row],[Min]]*60-ResourceEffects[[#This Row],[Hours]]*60*60-ResourceEffects[[#This Row],[Days]]*60*60*24</f>
        <v>1</v>
      </c>
      <c r="P449" s="19">
        <f ca="1">INT(RAND()*999999999)</f>
        <v>637378726</v>
      </c>
      <c r="Q449" s="19">
        <f>_xlfn.XLOOKUP(ResourceEffects[[#This Row],[Protocol Name]],ProtocolNamesCol,ProtocolIds,"")</f>
        <v>21430</v>
      </c>
      <c r="R449" s="19">
        <f>ResourceEffects[[#This Row],[Time Factor]]</f>
        <v>1</v>
      </c>
      <c r="S449" s="19">
        <f>ResourceEffects[[#This Row],[Drone ID]]</f>
        <v>0</v>
      </c>
      <c r="T449" s="19">
        <f>_xlfn.XLOOKUP(ResourceEffects[[#This Row],[Resource Name]],ResourceNames,ResourceIds,"")</f>
        <v>1430</v>
      </c>
      <c r="U449" s="19">
        <f>_xlfn.XLOOKUP(ResourceEffects[[#This Row],[Event Type]],EventTypeNames,EventTypeIds,"")</f>
        <v>2</v>
      </c>
      <c r="V449" s="19">
        <f>IF(ResourceEffects[[#This Row],[Is Local]]="Yes",1,0)</f>
        <v>1</v>
      </c>
      <c r="W449" s="19">
        <f>IF(ResourceEffects[[#This Row],[Is Installed]]="Yes",1,0)</f>
        <v>0</v>
      </c>
      <c r="X449" s="19">
        <f>IF(ResourceEffects[[#This Row],[Status]]="Locked",1,0)</f>
        <v>0</v>
      </c>
      <c r="Y449" s="19">
        <f>IF(ResourceEffects[[#This Row],[event_type]]=1,0,1)</f>
        <v>1</v>
      </c>
      <c r="Z449" s="19">
        <f>IF(ResourceEffects[[#This Row],[Use Abundancies]]="Yes",1,0)</f>
        <v>0</v>
      </c>
      <c r="AA449" s="19">
        <f>ResourceEffects[[#This Row],[∆]]</f>
        <v>9</v>
      </c>
    </row>
    <row r="450" spans="1:27" x14ac:dyDescent="0.3">
      <c r="A450" s="43">
        <v>2</v>
      </c>
      <c r="B450" s="52" t="s">
        <v>146</v>
      </c>
      <c r="C450" s="22" t="s">
        <v>481</v>
      </c>
      <c r="D450" s="17" t="s">
        <v>395</v>
      </c>
      <c r="E450" s="17">
        <v>1</v>
      </c>
      <c r="F450" s="37" t="s">
        <v>387</v>
      </c>
      <c r="G450" s="18" t="s">
        <v>476</v>
      </c>
      <c r="H450" s="39" t="str">
        <f>"No"</f>
        <v>No</v>
      </c>
      <c r="I450" s="39">
        <f>0</f>
        <v>0</v>
      </c>
      <c r="J450" s="39" t="str">
        <f>"Yes"</f>
        <v>Yes</v>
      </c>
      <c r="K450" s="39" t="str">
        <f>"No"</f>
        <v>No</v>
      </c>
      <c r="L450" s="39">
        <f>INT(ResourceEffects[[#This Row],[Time Factor]]*TimeInterval/60/60/24)</f>
        <v>0</v>
      </c>
      <c r="M450" s="39">
        <f>INT(ResourceEffects[[#This Row],[Time Factor]]*TimeInterval/60/60)-ResourceEffects[[#This Row],[Days]]*24</f>
        <v>0</v>
      </c>
      <c r="N450" s="39">
        <f>INT(ResourceEffects[[#This Row],[Time Factor]]*TimeInterval/60)-ResourceEffects[[#This Row],[Hours]]*60-ResourceEffects[[#This Row],[Days]]*60*24</f>
        <v>0</v>
      </c>
      <c r="O450" s="39">
        <f>ResourceEffects[[#This Row],[Time Factor]]*TimeInterval-ResourceEffects[[#This Row],[Min]]*60-ResourceEffects[[#This Row],[Hours]]*60*60-ResourceEffects[[#This Row],[Days]]*60*60*24</f>
        <v>2</v>
      </c>
      <c r="P450" s="20">
        <f ca="1">INT(RAND()*999999999)</f>
        <v>81939342</v>
      </c>
      <c r="Q450" s="20">
        <f>_xlfn.XLOOKUP(ResourceEffects[[#This Row],[Protocol Name]],ProtocolNamesCol,ProtocolIds,"")</f>
        <v>21430</v>
      </c>
      <c r="R450" s="20">
        <f>ResourceEffects[[#This Row],[Time Factor]]</f>
        <v>2</v>
      </c>
      <c r="S450" s="20">
        <f>ResourceEffects[[#This Row],[Drone ID]]</f>
        <v>0</v>
      </c>
      <c r="T450" s="20">
        <f>_xlfn.XLOOKUP(ResourceEffects[[#This Row],[Resource Name]],ResourceNames,ResourceIds,"")</f>
        <v>5201</v>
      </c>
      <c r="U450" s="20">
        <f>_xlfn.XLOOKUP(ResourceEffects[[#This Row],[Event Type]],EventTypeNames,EventTypeIds,"")</f>
        <v>2</v>
      </c>
      <c r="V450" s="20">
        <f>IF(ResourceEffects[[#This Row],[Is Local]]="Yes",1,0)</f>
        <v>1</v>
      </c>
      <c r="W450" s="20">
        <f>IF(ResourceEffects[[#This Row],[Is Installed]]="Yes",1,0)</f>
        <v>0</v>
      </c>
      <c r="X450" s="20">
        <f>IF(ResourceEffects[[#This Row],[Status]]="Locked",1,0)</f>
        <v>0</v>
      </c>
      <c r="Y450" s="20">
        <f>IF(ResourceEffects[[#This Row],[event_type]]=1,0,1)</f>
        <v>1</v>
      </c>
      <c r="Z450" s="20">
        <f>IF(ResourceEffects[[#This Row],[Use Abundancies]]="Yes",1,0)</f>
        <v>0</v>
      </c>
      <c r="AA450" s="20">
        <f>ResourceEffects[[#This Row],[∆]]</f>
        <v>1</v>
      </c>
    </row>
    <row r="451" spans="1:27" x14ac:dyDescent="0.3">
      <c r="A451" s="43">
        <v>2</v>
      </c>
      <c r="B451" s="52" t="s">
        <v>146</v>
      </c>
      <c r="C451" s="22" t="s">
        <v>481</v>
      </c>
      <c r="D451" s="17" t="s">
        <v>394</v>
      </c>
      <c r="E451" s="17">
        <v>1</v>
      </c>
      <c r="F451" s="37" t="s">
        <v>383</v>
      </c>
      <c r="G451" s="18" t="s">
        <v>476</v>
      </c>
      <c r="H451" s="39" t="str">
        <f>"No"</f>
        <v>No</v>
      </c>
      <c r="I451" s="39">
        <f>0</f>
        <v>0</v>
      </c>
      <c r="J451" s="39" t="str">
        <f>"Yes"</f>
        <v>Yes</v>
      </c>
      <c r="K451" s="39" t="str">
        <f>"No"</f>
        <v>No</v>
      </c>
      <c r="L451" s="39">
        <f>INT(ResourceEffects[[#This Row],[Time Factor]]*TimeInterval/60/60/24)</f>
        <v>0</v>
      </c>
      <c r="M451" s="39">
        <f>INT(ResourceEffects[[#This Row],[Time Factor]]*TimeInterval/60/60)-ResourceEffects[[#This Row],[Days]]*24</f>
        <v>0</v>
      </c>
      <c r="N451" s="39">
        <f>INT(ResourceEffects[[#This Row],[Time Factor]]*TimeInterval/60)-ResourceEffects[[#This Row],[Hours]]*60-ResourceEffects[[#This Row],[Days]]*60*24</f>
        <v>0</v>
      </c>
      <c r="O451" s="39">
        <f>ResourceEffects[[#This Row],[Time Factor]]*TimeInterval-ResourceEffects[[#This Row],[Min]]*60-ResourceEffects[[#This Row],[Hours]]*60*60-ResourceEffects[[#This Row],[Days]]*60*60*24</f>
        <v>2</v>
      </c>
      <c r="P451" s="20">
        <f ca="1">INT(RAND()*999999999)</f>
        <v>891573184</v>
      </c>
      <c r="Q451" s="20">
        <f>_xlfn.XLOOKUP(ResourceEffects[[#This Row],[Protocol Name]],ProtocolNamesCol,ProtocolIds,"")</f>
        <v>21430</v>
      </c>
      <c r="R451" s="20">
        <f>ResourceEffects[[#This Row],[Time Factor]]</f>
        <v>2</v>
      </c>
      <c r="S451" s="20">
        <f>ResourceEffects[[#This Row],[Drone ID]]</f>
        <v>0</v>
      </c>
      <c r="T451" s="20">
        <f>_xlfn.XLOOKUP(ResourceEffects[[#This Row],[Resource Name]],ResourceNames,ResourceIds,"")</f>
        <v>5201</v>
      </c>
      <c r="U451" s="20">
        <f>_xlfn.XLOOKUP(ResourceEffects[[#This Row],[Event Type]],EventTypeNames,EventTypeIds,"")</f>
        <v>1</v>
      </c>
      <c r="V451" s="20">
        <f>IF(ResourceEffects[[#This Row],[Is Local]]="Yes",1,0)</f>
        <v>1</v>
      </c>
      <c r="W451" s="20">
        <f>IF(ResourceEffects[[#This Row],[Is Installed]]="Yes",1,0)</f>
        <v>0</v>
      </c>
      <c r="X451" s="20">
        <f>IF(ResourceEffects[[#This Row],[Status]]="Locked",1,0)</f>
        <v>1</v>
      </c>
      <c r="Y451" s="20">
        <f>IF(ResourceEffects[[#This Row],[event_type]]=1,0,1)</f>
        <v>0</v>
      </c>
      <c r="Z451" s="20">
        <f>IF(ResourceEffects[[#This Row],[Use Abundancies]]="Yes",1,0)</f>
        <v>0</v>
      </c>
      <c r="AA451" s="20">
        <f>ResourceEffects[[#This Row],[∆]]</f>
        <v>1</v>
      </c>
    </row>
    <row r="452" spans="1:27" x14ac:dyDescent="0.3">
      <c r="A452" s="44">
        <v>2</v>
      </c>
      <c r="B452" s="12" t="s">
        <v>146</v>
      </c>
      <c r="C452" s="45" t="s">
        <v>481</v>
      </c>
      <c r="D452" s="46" t="s">
        <v>395</v>
      </c>
      <c r="E452" s="46">
        <v>1</v>
      </c>
      <c r="F452" s="47" t="s">
        <v>387</v>
      </c>
      <c r="G452" s="48" t="s">
        <v>476</v>
      </c>
      <c r="H452" s="49" t="s">
        <v>429</v>
      </c>
      <c r="I452" s="49">
        <v>0</v>
      </c>
      <c r="J452" s="49" t="s">
        <v>386</v>
      </c>
      <c r="K452" s="49" t="s">
        <v>429</v>
      </c>
      <c r="L452" s="49">
        <v>0</v>
      </c>
      <c r="M452" s="49">
        <v>0</v>
      </c>
      <c r="N452" s="49">
        <v>0</v>
      </c>
      <c r="O452" s="49">
        <v>2</v>
      </c>
      <c r="P452" s="20">
        <f ca="1">INT(RAND()*999999999)</f>
        <v>784910474</v>
      </c>
      <c r="Q452" s="20">
        <f>_xlfn.XLOOKUP(ResourceEffects[[#This Row],[Protocol Name]],ProtocolNamesCol,ProtocolIds,"")</f>
        <v>21430</v>
      </c>
      <c r="R452" s="20">
        <f>ResourceEffects[[#This Row],[Time Factor]]</f>
        <v>2</v>
      </c>
      <c r="S452" s="20">
        <f>ResourceEffects[[#This Row],[Drone ID]]</f>
        <v>0</v>
      </c>
      <c r="T452" s="20">
        <f>_xlfn.XLOOKUP(ResourceEffects[[#This Row],[Resource Name]],ResourceNames,ResourceIds,"")</f>
        <v>5201</v>
      </c>
      <c r="U452" s="20">
        <f>_xlfn.XLOOKUP(ResourceEffects[[#This Row],[Event Type]],EventTypeNames,EventTypeIds,"")</f>
        <v>2</v>
      </c>
      <c r="V452" s="20">
        <f>IF(ResourceEffects[[#This Row],[Is Local]]="Yes",1,0)</f>
        <v>1</v>
      </c>
      <c r="W452" s="20">
        <f>IF(ResourceEffects[[#This Row],[Is Installed]]="Yes",1,0)</f>
        <v>0</v>
      </c>
      <c r="X452" s="20">
        <f>IF(ResourceEffects[[#This Row],[Status]]="Locked",1,0)</f>
        <v>0</v>
      </c>
      <c r="Y452" s="20">
        <f>IF(ResourceEffects[[#This Row],[event_type]]=1,0,1)</f>
        <v>1</v>
      </c>
      <c r="Z452" s="20">
        <f>IF(ResourceEffects[[#This Row],[Use Abundancies]]="Yes",1,0)</f>
        <v>0</v>
      </c>
      <c r="AA452" s="20">
        <f>ResourceEffects[[#This Row],[∆]]</f>
        <v>1</v>
      </c>
    </row>
    <row r="453" spans="1:27" x14ac:dyDescent="0.3">
      <c r="A453" s="43">
        <v>2</v>
      </c>
      <c r="B453" s="12" t="s">
        <v>146</v>
      </c>
      <c r="C453" s="22" t="s">
        <v>481</v>
      </c>
      <c r="D453" s="17" t="s">
        <v>394</v>
      </c>
      <c r="E453" s="17">
        <v>1</v>
      </c>
      <c r="F453" s="37" t="s">
        <v>383</v>
      </c>
      <c r="G453" s="18" t="s">
        <v>476</v>
      </c>
      <c r="H453" s="39" t="s">
        <v>429</v>
      </c>
      <c r="I453" s="39">
        <v>0</v>
      </c>
      <c r="J453" s="39" t="s">
        <v>386</v>
      </c>
      <c r="K453" s="39" t="s">
        <v>429</v>
      </c>
      <c r="L453" s="39">
        <v>0</v>
      </c>
      <c r="M453" s="39">
        <v>0</v>
      </c>
      <c r="N453" s="39">
        <v>0</v>
      </c>
      <c r="O453" s="39">
        <v>2</v>
      </c>
      <c r="P453" s="20">
        <f ca="1">INT(RAND()*999999999)</f>
        <v>331464259</v>
      </c>
      <c r="Q453" s="20">
        <f>_xlfn.XLOOKUP(ResourceEffects[[#This Row],[Protocol Name]],ProtocolNamesCol,ProtocolIds,"")</f>
        <v>21430</v>
      </c>
      <c r="R453" s="20">
        <f>ResourceEffects[[#This Row],[Time Factor]]</f>
        <v>2</v>
      </c>
      <c r="S453" s="20">
        <f>ResourceEffects[[#This Row],[Drone ID]]</f>
        <v>0</v>
      </c>
      <c r="T453" s="20">
        <f>_xlfn.XLOOKUP(ResourceEffects[[#This Row],[Resource Name]],ResourceNames,ResourceIds,"")</f>
        <v>5201</v>
      </c>
      <c r="U453" s="20">
        <f>_xlfn.XLOOKUP(ResourceEffects[[#This Row],[Event Type]],EventTypeNames,EventTypeIds,"")</f>
        <v>1</v>
      </c>
      <c r="V453" s="20">
        <f>IF(ResourceEffects[[#This Row],[Is Local]]="Yes",1,0)</f>
        <v>1</v>
      </c>
      <c r="W453" s="20">
        <f>IF(ResourceEffects[[#This Row],[Is Installed]]="Yes",1,0)</f>
        <v>0</v>
      </c>
      <c r="X453" s="20">
        <f>IF(ResourceEffects[[#This Row],[Status]]="Locked",1,0)</f>
        <v>1</v>
      </c>
      <c r="Y453" s="20">
        <f>IF(ResourceEffects[[#This Row],[event_type]]=1,0,1)</f>
        <v>0</v>
      </c>
      <c r="Z453" s="20">
        <f>IF(ResourceEffects[[#This Row],[Use Abundancies]]="Yes",1,0)</f>
        <v>0</v>
      </c>
      <c r="AA453" s="20">
        <f>ResourceEffects[[#This Row],[∆]]</f>
        <v>1</v>
      </c>
    </row>
    <row r="454" spans="1:27" x14ac:dyDescent="0.3">
      <c r="A454" s="43">
        <v>9</v>
      </c>
      <c r="B454" s="52" t="s">
        <v>146</v>
      </c>
      <c r="C454" s="22" t="s">
        <v>482</v>
      </c>
      <c r="D454" s="17" t="s">
        <v>395</v>
      </c>
      <c r="E454" s="17">
        <v>1</v>
      </c>
      <c r="F454" s="37" t="s">
        <v>383</v>
      </c>
      <c r="G454" s="18" t="s">
        <v>476</v>
      </c>
      <c r="H454" s="39" t="str">
        <f>"No"</f>
        <v>No</v>
      </c>
      <c r="I454" s="39">
        <f>0</f>
        <v>0</v>
      </c>
      <c r="J454" s="39" t="str">
        <f>"Yes"</f>
        <v>Yes</v>
      </c>
      <c r="K454" s="39" t="str">
        <f>"No"</f>
        <v>No</v>
      </c>
      <c r="L454" s="39">
        <f>INT(ResourceEffects[[#This Row],[Time Factor]]*TimeInterval/60/60/24)</f>
        <v>0</v>
      </c>
      <c r="M454" s="39">
        <f>INT(ResourceEffects[[#This Row],[Time Factor]]*TimeInterval/60/60)-ResourceEffects[[#This Row],[Days]]*24</f>
        <v>0</v>
      </c>
      <c r="N454" s="39">
        <f>INT(ResourceEffects[[#This Row],[Time Factor]]*TimeInterval/60)-ResourceEffects[[#This Row],[Hours]]*60-ResourceEffects[[#This Row],[Days]]*60*24</f>
        <v>0</v>
      </c>
      <c r="O454" s="39">
        <f>ResourceEffects[[#This Row],[Time Factor]]*TimeInterval-ResourceEffects[[#This Row],[Min]]*60-ResourceEffects[[#This Row],[Hours]]*60*60-ResourceEffects[[#This Row],[Days]]*60*60*24</f>
        <v>9</v>
      </c>
      <c r="P454" s="20">
        <f ca="1">INT(RAND()*999999999)</f>
        <v>373374685</v>
      </c>
      <c r="Q454" s="20">
        <f>_xlfn.XLOOKUP(ResourceEffects[[#This Row],[Protocol Name]],ProtocolNamesCol,ProtocolIds,"")</f>
        <v>21430</v>
      </c>
      <c r="R454" s="20">
        <f>ResourceEffects[[#This Row],[Time Factor]]</f>
        <v>9</v>
      </c>
      <c r="S454" s="20">
        <f>ResourceEffects[[#This Row],[Drone ID]]</f>
        <v>0</v>
      </c>
      <c r="T454" s="20">
        <f>_xlfn.XLOOKUP(ResourceEffects[[#This Row],[Resource Name]],ResourceNames,ResourceIds,"")</f>
        <v>5201</v>
      </c>
      <c r="U454" s="20">
        <f>_xlfn.XLOOKUP(ResourceEffects[[#This Row],[Event Type]],EventTypeNames,EventTypeIds,"")</f>
        <v>2</v>
      </c>
      <c r="V454" s="20">
        <f>IF(ResourceEffects[[#This Row],[Is Local]]="Yes",1,0)</f>
        <v>1</v>
      </c>
      <c r="W454" s="20">
        <f>IF(ResourceEffects[[#This Row],[Is Installed]]="Yes",1,0)</f>
        <v>0</v>
      </c>
      <c r="X454" s="20">
        <f>IF(ResourceEffects[[#This Row],[Status]]="Locked",1,0)</f>
        <v>1</v>
      </c>
      <c r="Y454" s="20">
        <f>IF(ResourceEffects[[#This Row],[event_type]]=1,0,1)</f>
        <v>1</v>
      </c>
      <c r="Z454" s="20">
        <f>IF(ResourceEffects[[#This Row],[Use Abundancies]]="Yes",1,0)</f>
        <v>0</v>
      </c>
      <c r="AA454" s="20">
        <f>ResourceEffects[[#This Row],[∆]]</f>
        <v>1</v>
      </c>
    </row>
    <row r="455" spans="1:27" x14ac:dyDescent="0.3">
      <c r="A455" s="43">
        <v>9</v>
      </c>
      <c r="B455" s="52" t="s">
        <v>146</v>
      </c>
      <c r="C455" s="22" t="s">
        <v>482</v>
      </c>
      <c r="D455" s="17" t="s">
        <v>394</v>
      </c>
      <c r="E455" s="17">
        <v>1</v>
      </c>
      <c r="F455" s="37" t="s">
        <v>387</v>
      </c>
      <c r="G455" s="18" t="s">
        <v>476</v>
      </c>
      <c r="H455" s="39" t="str">
        <f>"No"</f>
        <v>No</v>
      </c>
      <c r="I455" s="39">
        <f>0</f>
        <v>0</v>
      </c>
      <c r="J455" s="39" t="str">
        <f>"Yes"</f>
        <v>Yes</v>
      </c>
      <c r="K455" s="39" t="str">
        <f>"No"</f>
        <v>No</v>
      </c>
      <c r="L455" s="39">
        <f>INT(ResourceEffects[[#This Row],[Time Factor]]*TimeInterval/60/60/24)</f>
        <v>0</v>
      </c>
      <c r="M455" s="39">
        <f>INT(ResourceEffects[[#This Row],[Time Factor]]*TimeInterval/60/60)-ResourceEffects[[#This Row],[Days]]*24</f>
        <v>0</v>
      </c>
      <c r="N455" s="39">
        <f>INT(ResourceEffects[[#This Row],[Time Factor]]*TimeInterval/60)-ResourceEffects[[#This Row],[Hours]]*60-ResourceEffects[[#This Row],[Days]]*60*24</f>
        <v>0</v>
      </c>
      <c r="O455" s="39">
        <f>ResourceEffects[[#This Row],[Time Factor]]*TimeInterval-ResourceEffects[[#This Row],[Min]]*60-ResourceEffects[[#This Row],[Hours]]*60*60-ResourceEffects[[#This Row],[Days]]*60*60*24</f>
        <v>9</v>
      </c>
      <c r="P455" s="20">
        <f ca="1">INT(RAND()*999999999)</f>
        <v>558362043</v>
      </c>
      <c r="Q455" s="20">
        <f>_xlfn.XLOOKUP(ResourceEffects[[#This Row],[Protocol Name]],ProtocolNamesCol,ProtocolIds,"")</f>
        <v>21430</v>
      </c>
      <c r="R455" s="20">
        <f>ResourceEffects[[#This Row],[Time Factor]]</f>
        <v>9</v>
      </c>
      <c r="S455" s="20">
        <f>ResourceEffects[[#This Row],[Drone ID]]</f>
        <v>0</v>
      </c>
      <c r="T455" s="20">
        <f>_xlfn.XLOOKUP(ResourceEffects[[#This Row],[Resource Name]],ResourceNames,ResourceIds,"")</f>
        <v>5201</v>
      </c>
      <c r="U455" s="20">
        <f>_xlfn.XLOOKUP(ResourceEffects[[#This Row],[Event Type]],EventTypeNames,EventTypeIds,"")</f>
        <v>1</v>
      </c>
      <c r="V455" s="20">
        <f>IF(ResourceEffects[[#This Row],[Is Local]]="Yes",1,0)</f>
        <v>1</v>
      </c>
      <c r="W455" s="20">
        <f>IF(ResourceEffects[[#This Row],[Is Installed]]="Yes",1,0)</f>
        <v>0</v>
      </c>
      <c r="X455" s="20">
        <f>IF(ResourceEffects[[#This Row],[Status]]="Locked",1,0)</f>
        <v>0</v>
      </c>
      <c r="Y455" s="20">
        <f>IF(ResourceEffects[[#This Row],[event_type]]=1,0,1)</f>
        <v>0</v>
      </c>
      <c r="Z455" s="20">
        <f>IF(ResourceEffects[[#This Row],[Use Abundancies]]="Yes",1,0)</f>
        <v>0</v>
      </c>
      <c r="AA455" s="20">
        <f>ResourceEffects[[#This Row],[∆]]</f>
        <v>1</v>
      </c>
    </row>
    <row r="456" spans="1:27" x14ac:dyDescent="0.3">
      <c r="A456" s="43">
        <v>9</v>
      </c>
      <c r="B456" s="12" t="s">
        <v>146</v>
      </c>
      <c r="C456" s="22" t="s">
        <v>482</v>
      </c>
      <c r="D456" s="17" t="s">
        <v>395</v>
      </c>
      <c r="E456" s="17">
        <v>1</v>
      </c>
      <c r="F456" s="37" t="s">
        <v>383</v>
      </c>
      <c r="G456" s="18" t="s">
        <v>476</v>
      </c>
      <c r="H456" s="39" t="str">
        <f>"No"</f>
        <v>No</v>
      </c>
      <c r="I456" s="39">
        <f>0</f>
        <v>0</v>
      </c>
      <c r="J456" s="39" t="str">
        <f>"Yes"</f>
        <v>Yes</v>
      </c>
      <c r="K456" s="39" t="str">
        <f>"No"</f>
        <v>No</v>
      </c>
      <c r="L456" s="39">
        <f>INT(ResourceEffects[[#This Row],[Time Factor]]*TimeInterval/60/60/24)</f>
        <v>0</v>
      </c>
      <c r="M456" s="39">
        <f>INT(ResourceEffects[[#This Row],[Time Factor]]*TimeInterval/60/60)-ResourceEffects[[#This Row],[Days]]*24</f>
        <v>0</v>
      </c>
      <c r="N456" s="39">
        <f>INT(ResourceEffects[[#This Row],[Time Factor]]*TimeInterval/60)-ResourceEffects[[#This Row],[Hours]]*60-ResourceEffects[[#This Row],[Days]]*60*24</f>
        <v>0</v>
      </c>
      <c r="O456" s="39">
        <f>ResourceEffects[[#This Row],[Time Factor]]*TimeInterval-ResourceEffects[[#This Row],[Min]]*60-ResourceEffects[[#This Row],[Hours]]*60*60-ResourceEffects[[#This Row],[Days]]*60*60*24</f>
        <v>9</v>
      </c>
      <c r="P456" s="20">
        <f ca="1">INT(RAND()*999999999)</f>
        <v>847368754</v>
      </c>
      <c r="Q456" s="20">
        <f>_xlfn.XLOOKUP(ResourceEffects[[#This Row],[Protocol Name]],ProtocolNamesCol,ProtocolIds,"")</f>
        <v>21430</v>
      </c>
      <c r="R456" s="20">
        <f>ResourceEffects[[#This Row],[Time Factor]]</f>
        <v>9</v>
      </c>
      <c r="S456" s="20">
        <f>ResourceEffects[[#This Row],[Drone ID]]</f>
        <v>0</v>
      </c>
      <c r="T456" s="20">
        <f>_xlfn.XLOOKUP(ResourceEffects[[#This Row],[Resource Name]],ResourceNames,ResourceIds,"")</f>
        <v>5201</v>
      </c>
      <c r="U456" s="20">
        <f>_xlfn.XLOOKUP(ResourceEffects[[#This Row],[Event Type]],EventTypeNames,EventTypeIds,"")</f>
        <v>2</v>
      </c>
      <c r="V456" s="20">
        <f>IF(ResourceEffects[[#This Row],[Is Local]]="Yes",1,0)</f>
        <v>1</v>
      </c>
      <c r="W456" s="20">
        <f>IF(ResourceEffects[[#This Row],[Is Installed]]="Yes",1,0)</f>
        <v>0</v>
      </c>
      <c r="X456" s="20">
        <f>IF(ResourceEffects[[#This Row],[Status]]="Locked",1,0)</f>
        <v>1</v>
      </c>
      <c r="Y456" s="20">
        <f>IF(ResourceEffects[[#This Row],[event_type]]=1,0,1)</f>
        <v>1</v>
      </c>
      <c r="Z456" s="20">
        <f>IF(ResourceEffects[[#This Row],[Use Abundancies]]="Yes",1,0)</f>
        <v>0</v>
      </c>
      <c r="AA456" s="20">
        <f>ResourceEffects[[#This Row],[∆]]</f>
        <v>1</v>
      </c>
    </row>
    <row r="457" spans="1:27" x14ac:dyDescent="0.3">
      <c r="A457" s="44">
        <v>9</v>
      </c>
      <c r="B457" s="12" t="s">
        <v>146</v>
      </c>
      <c r="C457" s="45" t="s">
        <v>482</v>
      </c>
      <c r="D457" s="46" t="s">
        <v>394</v>
      </c>
      <c r="E457" s="46">
        <v>1</v>
      </c>
      <c r="F457" s="47" t="s">
        <v>387</v>
      </c>
      <c r="G457" s="48" t="s">
        <v>476</v>
      </c>
      <c r="H457" s="49" t="str">
        <f>"No"</f>
        <v>No</v>
      </c>
      <c r="I457" s="49">
        <f>0</f>
        <v>0</v>
      </c>
      <c r="J457" s="49" t="str">
        <f>"Yes"</f>
        <v>Yes</v>
      </c>
      <c r="K457" s="49" t="str">
        <f>"No"</f>
        <v>No</v>
      </c>
      <c r="L457" s="49">
        <f>INT(ResourceEffects[[#This Row],[Time Factor]]*TimeInterval/60/60/24)</f>
        <v>0</v>
      </c>
      <c r="M457" s="49">
        <f>INT(ResourceEffects[[#This Row],[Time Factor]]*TimeInterval/60/60)-ResourceEffects[[#This Row],[Days]]*24</f>
        <v>0</v>
      </c>
      <c r="N457" s="49">
        <f>INT(ResourceEffects[[#This Row],[Time Factor]]*TimeInterval/60)-ResourceEffects[[#This Row],[Hours]]*60-ResourceEffects[[#This Row],[Days]]*60*24</f>
        <v>0</v>
      </c>
      <c r="O457" s="49">
        <f>ResourceEffects[[#This Row],[Time Factor]]*TimeInterval-ResourceEffects[[#This Row],[Min]]*60-ResourceEffects[[#This Row],[Hours]]*60*60-ResourceEffects[[#This Row],[Days]]*60*60*24</f>
        <v>9</v>
      </c>
      <c r="P457" s="50">
        <f ca="1">INT(RAND()*999999999)</f>
        <v>746797093</v>
      </c>
      <c r="Q457" s="50">
        <f>_xlfn.XLOOKUP(ResourceEffects[[#This Row],[Protocol Name]],ProtocolNamesCol,ProtocolIds,"")</f>
        <v>21430</v>
      </c>
      <c r="R457" s="50">
        <f>ResourceEffects[[#This Row],[Time Factor]]</f>
        <v>9</v>
      </c>
      <c r="S457" s="50">
        <f>ResourceEffects[[#This Row],[Drone ID]]</f>
        <v>0</v>
      </c>
      <c r="T457" s="50">
        <f>_xlfn.XLOOKUP(ResourceEffects[[#This Row],[Resource Name]],ResourceNames,ResourceIds,"")</f>
        <v>5201</v>
      </c>
      <c r="U457" s="50">
        <f>_xlfn.XLOOKUP(ResourceEffects[[#This Row],[Event Type]],EventTypeNames,EventTypeIds,"")</f>
        <v>1</v>
      </c>
      <c r="V457" s="50">
        <f>IF(ResourceEffects[[#This Row],[Is Local]]="Yes",1,0)</f>
        <v>1</v>
      </c>
      <c r="W457" s="50">
        <f>IF(ResourceEffects[[#This Row],[Is Installed]]="Yes",1,0)</f>
        <v>0</v>
      </c>
      <c r="X457" s="50">
        <f>IF(ResourceEffects[[#This Row],[Status]]="Locked",1,0)</f>
        <v>0</v>
      </c>
      <c r="Y457" s="50">
        <f>IF(ResourceEffects[[#This Row],[event_type]]=1,0,1)</f>
        <v>0</v>
      </c>
      <c r="Z457" s="50">
        <f>IF(ResourceEffects[[#This Row],[Use Abundancies]]="Yes",1,0)</f>
        <v>0</v>
      </c>
      <c r="AA457" s="50">
        <f>ResourceEffects[[#This Row],[∆]]</f>
        <v>1</v>
      </c>
    </row>
    <row r="458" spans="1:27" x14ac:dyDescent="0.3">
      <c r="A458" s="23">
        <v>10</v>
      </c>
      <c r="B458" s="52" t="s">
        <v>146</v>
      </c>
      <c r="C458" s="22" t="s">
        <v>480</v>
      </c>
      <c r="D458" s="17" t="s">
        <v>394</v>
      </c>
      <c r="E458" s="17">
        <v>1</v>
      </c>
      <c r="F458" s="37" t="s">
        <v>387</v>
      </c>
      <c r="G458" s="18" t="s">
        <v>202</v>
      </c>
      <c r="H458" s="17" t="str">
        <f>"No"</f>
        <v>No</v>
      </c>
      <c r="I458" s="17">
        <f>0</f>
        <v>0</v>
      </c>
      <c r="J458" s="17" t="str">
        <f>"Yes"</f>
        <v>Yes</v>
      </c>
      <c r="K458" s="17" t="str">
        <f>"No"</f>
        <v>No</v>
      </c>
      <c r="L458" s="17">
        <f>INT(ResourceEffects[[#This Row],[Time Factor]]*TimeInterval/60/60/24)</f>
        <v>0</v>
      </c>
      <c r="M458" s="17">
        <f>INT(ResourceEffects[[#This Row],[Time Factor]]*TimeInterval/60/60)-ResourceEffects[[#This Row],[Days]]*24</f>
        <v>0</v>
      </c>
      <c r="N458" s="17">
        <f>INT(ResourceEffects[[#This Row],[Time Factor]]*TimeInterval/60)-ResourceEffects[[#This Row],[Hours]]*60-ResourceEffects[[#This Row],[Days]]*60*24</f>
        <v>0</v>
      </c>
      <c r="O458" s="17">
        <f>ResourceEffects[[#This Row],[Time Factor]]*TimeInterval-ResourceEffects[[#This Row],[Min]]*60-ResourceEffects[[#This Row],[Hours]]*60*60-ResourceEffects[[#This Row],[Days]]*60*60*24</f>
        <v>10</v>
      </c>
      <c r="P458" s="19">
        <f ca="1">INT(RAND()*999999999)</f>
        <v>381275200</v>
      </c>
      <c r="Q458" s="19">
        <f>_xlfn.XLOOKUP(ResourceEffects[[#This Row],[Protocol Name]],ProtocolNamesCol,ProtocolIds,"")</f>
        <v>21430</v>
      </c>
      <c r="R458" s="19">
        <f>ResourceEffects[[#This Row],[Time Factor]]</f>
        <v>10</v>
      </c>
      <c r="S458" s="19">
        <f>ResourceEffects[[#This Row],[Drone ID]]</f>
        <v>0</v>
      </c>
      <c r="T458" s="19">
        <f>_xlfn.XLOOKUP(ResourceEffects[[#This Row],[Resource Name]],ResourceNames,ResourceIds,"")</f>
        <v>2032</v>
      </c>
      <c r="U458" s="19">
        <f>_xlfn.XLOOKUP(ResourceEffects[[#This Row],[Event Type]],EventTypeNames,EventTypeIds,"")</f>
        <v>1</v>
      </c>
      <c r="V458" s="19">
        <f>IF(ResourceEffects[[#This Row],[Is Local]]="Yes",1,0)</f>
        <v>1</v>
      </c>
      <c r="W458" s="19">
        <f>IF(ResourceEffects[[#This Row],[Is Installed]]="Yes",1,0)</f>
        <v>0</v>
      </c>
      <c r="X458" s="19">
        <f>IF(ResourceEffects[[#This Row],[Status]]="Locked",1,0)</f>
        <v>0</v>
      </c>
      <c r="Y458" s="19">
        <f>IF(ResourceEffects[[#This Row],[event_type]]=1,0,1)</f>
        <v>0</v>
      </c>
      <c r="Z458" s="19">
        <f>IF(ResourceEffects[[#This Row],[Use Abundancies]]="Yes",1,0)</f>
        <v>0</v>
      </c>
      <c r="AA458" s="19">
        <f>ResourceEffects[[#This Row],[∆]]</f>
        <v>1</v>
      </c>
    </row>
    <row r="459" spans="1:27" x14ac:dyDescent="0.3">
      <c r="A459" s="23">
        <v>10</v>
      </c>
      <c r="B459" s="52" t="s">
        <v>146</v>
      </c>
      <c r="C459" s="22" t="s">
        <v>480</v>
      </c>
      <c r="D459" s="17" t="s">
        <v>394</v>
      </c>
      <c r="E459" s="17">
        <v>1</v>
      </c>
      <c r="F459" s="37" t="s">
        <v>387</v>
      </c>
      <c r="G459" s="18" t="s">
        <v>204</v>
      </c>
      <c r="H459" s="17" t="str">
        <f>"No"</f>
        <v>No</v>
      </c>
      <c r="I459" s="17">
        <f>0</f>
        <v>0</v>
      </c>
      <c r="J459" s="17" t="str">
        <f>"Yes"</f>
        <v>Yes</v>
      </c>
      <c r="K459" s="17" t="str">
        <f>"No"</f>
        <v>No</v>
      </c>
      <c r="L459" s="17">
        <f>INT(ResourceEffects[[#This Row],[Time Factor]]*TimeInterval/60/60/24)</f>
        <v>0</v>
      </c>
      <c r="M459" s="17">
        <f>INT(ResourceEffects[[#This Row],[Time Factor]]*TimeInterval/60/60)-ResourceEffects[[#This Row],[Days]]*24</f>
        <v>0</v>
      </c>
      <c r="N459" s="17">
        <f>INT(ResourceEffects[[#This Row],[Time Factor]]*TimeInterval/60)-ResourceEffects[[#This Row],[Hours]]*60-ResourceEffects[[#This Row],[Days]]*60*24</f>
        <v>0</v>
      </c>
      <c r="O459" s="17">
        <f>ResourceEffects[[#This Row],[Time Factor]]*TimeInterval-ResourceEffects[[#This Row],[Min]]*60-ResourceEffects[[#This Row],[Hours]]*60*60-ResourceEffects[[#This Row],[Days]]*60*60*24</f>
        <v>10</v>
      </c>
      <c r="P459" s="19">
        <f ca="1">INT(RAND()*999999999)</f>
        <v>31685404</v>
      </c>
      <c r="Q459" s="19">
        <f>_xlfn.XLOOKUP(ResourceEffects[[#This Row],[Protocol Name]],ProtocolNamesCol,ProtocolIds,"")</f>
        <v>21430</v>
      </c>
      <c r="R459" s="19">
        <f>ResourceEffects[[#This Row],[Time Factor]]</f>
        <v>10</v>
      </c>
      <c r="S459" s="19">
        <f>ResourceEffects[[#This Row],[Drone ID]]</f>
        <v>0</v>
      </c>
      <c r="T459" s="19">
        <f>_xlfn.XLOOKUP(ResourceEffects[[#This Row],[Resource Name]],ResourceNames,ResourceIds,"")</f>
        <v>2033</v>
      </c>
      <c r="U459" s="19">
        <f>_xlfn.XLOOKUP(ResourceEffects[[#This Row],[Event Type]],EventTypeNames,EventTypeIds,"")</f>
        <v>1</v>
      </c>
      <c r="V459" s="19">
        <f>IF(ResourceEffects[[#This Row],[Is Local]]="Yes",1,0)</f>
        <v>1</v>
      </c>
      <c r="W459" s="19">
        <f>IF(ResourceEffects[[#This Row],[Is Installed]]="Yes",1,0)</f>
        <v>0</v>
      </c>
      <c r="X459" s="19">
        <f>IF(ResourceEffects[[#This Row],[Status]]="Locked",1,0)</f>
        <v>0</v>
      </c>
      <c r="Y459" s="19">
        <f>IF(ResourceEffects[[#This Row],[event_type]]=1,0,1)</f>
        <v>0</v>
      </c>
      <c r="Z459" s="19">
        <f>IF(ResourceEffects[[#This Row],[Use Abundancies]]="Yes",1,0)</f>
        <v>0</v>
      </c>
      <c r="AA459" s="19">
        <f>ResourceEffects[[#This Row],[∆]]</f>
        <v>1</v>
      </c>
    </row>
    <row r="460" spans="1:27" x14ac:dyDescent="0.3">
      <c r="A460" s="23">
        <v>10</v>
      </c>
      <c r="B460" s="52" t="s">
        <v>146</v>
      </c>
      <c r="C460" s="22" t="s">
        <v>480</v>
      </c>
      <c r="D460" s="17" t="s">
        <v>394</v>
      </c>
      <c r="E460" s="17">
        <v>1</v>
      </c>
      <c r="F460" s="37" t="s">
        <v>387</v>
      </c>
      <c r="G460" s="18" t="s">
        <v>206</v>
      </c>
      <c r="H460" s="17" t="str">
        <f>"No"</f>
        <v>No</v>
      </c>
      <c r="I460" s="17">
        <f>0</f>
        <v>0</v>
      </c>
      <c r="J460" s="17" t="str">
        <f>"Yes"</f>
        <v>Yes</v>
      </c>
      <c r="K460" s="17" t="str">
        <f>"No"</f>
        <v>No</v>
      </c>
      <c r="L460" s="17">
        <f>INT(ResourceEffects[[#This Row],[Time Factor]]*TimeInterval/60/60/24)</f>
        <v>0</v>
      </c>
      <c r="M460" s="17">
        <f>INT(ResourceEffects[[#This Row],[Time Factor]]*TimeInterval/60/60)-ResourceEffects[[#This Row],[Days]]*24</f>
        <v>0</v>
      </c>
      <c r="N460" s="17">
        <f>INT(ResourceEffects[[#This Row],[Time Factor]]*TimeInterval/60)-ResourceEffects[[#This Row],[Hours]]*60-ResourceEffects[[#This Row],[Days]]*60*24</f>
        <v>0</v>
      </c>
      <c r="O460" s="17">
        <f>ResourceEffects[[#This Row],[Time Factor]]*TimeInterval-ResourceEffects[[#This Row],[Min]]*60-ResourceEffects[[#This Row],[Hours]]*60*60-ResourceEffects[[#This Row],[Days]]*60*60*24</f>
        <v>10</v>
      </c>
      <c r="P460" s="19">
        <f ca="1">INT(RAND()*999999999)</f>
        <v>77814230</v>
      </c>
      <c r="Q460" s="19">
        <f>_xlfn.XLOOKUP(ResourceEffects[[#This Row],[Protocol Name]],ProtocolNamesCol,ProtocolIds,"")</f>
        <v>21430</v>
      </c>
      <c r="R460" s="19">
        <f>ResourceEffects[[#This Row],[Time Factor]]</f>
        <v>10</v>
      </c>
      <c r="S460" s="19">
        <f>ResourceEffects[[#This Row],[Drone ID]]</f>
        <v>0</v>
      </c>
      <c r="T460" s="19">
        <f>_xlfn.XLOOKUP(ResourceEffects[[#This Row],[Resource Name]],ResourceNames,ResourceIds,"")</f>
        <v>2041</v>
      </c>
      <c r="U460" s="19">
        <f>_xlfn.XLOOKUP(ResourceEffects[[#This Row],[Event Type]],EventTypeNames,EventTypeIds,"")</f>
        <v>1</v>
      </c>
      <c r="V460" s="19">
        <f>IF(ResourceEffects[[#This Row],[Is Local]]="Yes",1,0)</f>
        <v>1</v>
      </c>
      <c r="W460" s="19">
        <f>IF(ResourceEffects[[#This Row],[Is Installed]]="Yes",1,0)</f>
        <v>0</v>
      </c>
      <c r="X460" s="19">
        <f>IF(ResourceEffects[[#This Row],[Status]]="Locked",1,0)</f>
        <v>0</v>
      </c>
      <c r="Y460" s="19">
        <f>IF(ResourceEffects[[#This Row],[event_type]]=1,0,1)</f>
        <v>0</v>
      </c>
      <c r="Z460" s="19">
        <f>IF(ResourceEffects[[#This Row],[Use Abundancies]]="Yes",1,0)</f>
        <v>0</v>
      </c>
      <c r="AA460" s="19">
        <f>ResourceEffects[[#This Row],[∆]]</f>
        <v>1</v>
      </c>
    </row>
    <row r="461" spans="1:27" x14ac:dyDescent="0.3">
      <c r="A461" s="23">
        <v>0</v>
      </c>
      <c r="B461" s="52" t="s">
        <v>147</v>
      </c>
      <c r="D461" s="17" t="s">
        <v>395</v>
      </c>
      <c r="E461" s="17">
        <v>1</v>
      </c>
      <c r="F461" s="37" t="s">
        <v>387</v>
      </c>
      <c r="G461" s="18" t="s">
        <v>350</v>
      </c>
      <c r="H461" s="17" t="str">
        <f>"No"</f>
        <v>No</v>
      </c>
      <c r="I461" s="17">
        <f>0</f>
        <v>0</v>
      </c>
      <c r="J461" s="17" t="str">
        <f>"Yes"</f>
        <v>Yes</v>
      </c>
      <c r="K461" s="17" t="str">
        <f>"No"</f>
        <v>No</v>
      </c>
      <c r="L461" s="17">
        <f>INT(ResourceEffects[[#This Row],[Time Factor]]*TimeInterval/60/60/24)</f>
        <v>0</v>
      </c>
      <c r="M461" s="17">
        <f>INT(ResourceEffects[[#This Row],[Time Factor]]*TimeInterval/60/60)-ResourceEffects[[#This Row],[Days]]*24</f>
        <v>0</v>
      </c>
      <c r="N461" s="17">
        <f>INT(ResourceEffects[[#This Row],[Time Factor]]*TimeInterval/60)-ResourceEffects[[#This Row],[Hours]]*60-ResourceEffects[[#This Row],[Days]]*60*24</f>
        <v>0</v>
      </c>
      <c r="O461" s="17">
        <f>ResourceEffects[[#This Row],[Time Factor]]*TimeInterval-ResourceEffects[[#This Row],[Min]]*60-ResourceEffects[[#This Row],[Hours]]*60*60-ResourceEffects[[#This Row],[Days]]*60*60*24</f>
        <v>0</v>
      </c>
      <c r="P461" s="19">
        <f ca="1">INT(RAND()*999999999)</f>
        <v>304163392</v>
      </c>
      <c r="Q461" s="19">
        <f>_xlfn.XLOOKUP(ResourceEffects[[#This Row],[Protocol Name]],ProtocolNamesCol,ProtocolIds,"")</f>
        <v>25901</v>
      </c>
      <c r="R461" s="19">
        <f>ResourceEffects[[#This Row],[Time Factor]]</f>
        <v>0</v>
      </c>
      <c r="S461" s="19">
        <f>ResourceEffects[[#This Row],[Drone ID]]</f>
        <v>0</v>
      </c>
      <c r="T461" s="19">
        <f>_xlfn.XLOOKUP(ResourceEffects[[#This Row],[Resource Name]],ResourceNames,ResourceIds,"")</f>
        <v>5901</v>
      </c>
      <c r="U461" s="19">
        <f>_xlfn.XLOOKUP(ResourceEffects[[#This Row],[Event Type]],EventTypeNames,EventTypeIds,"")</f>
        <v>2</v>
      </c>
      <c r="V461" s="19">
        <f>IF(ResourceEffects[[#This Row],[Is Local]]="Yes",1,0)</f>
        <v>1</v>
      </c>
      <c r="W461" s="19">
        <f>IF(ResourceEffects[[#This Row],[Is Installed]]="Yes",1,0)</f>
        <v>0</v>
      </c>
      <c r="X461" s="19">
        <f>IF(ResourceEffects[[#This Row],[Status]]="Locked",1,0)</f>
        <v>0</v>
      </c>
      <c r="Y461" s="19">
        <f>IF(ResourceEffects[[#This Row],[event_type]]=1,0,1)</f>
        <v>1</v>
      </c>
      <c r="Z461" s="19">
        <f>IF(ResourceEffects[[#This Row],[Use Abundancies]]="Yes",1,0)</f>
        <v>0</v>
      </c>
      <c r="AA461" s="19">
        <f>ResourceEffects[[#This Row],[∆]]</f>
        <v>1</v>
      </c>
    </row>
    <row r="462" spans="1:27" x14ac:dyDescent="0.3">
      <c r="A462" s="23">
        <v>0</v>
      </c>
      <c r="B462" s="18" t="s">
        <v>147</v>
      </c>
      <c r="D462" s="17" t="s">
        <v>394</v>
      </c>
      <c r="E462" s="17">
        <v>1</v>
      </c>
      <c r="F462" s="37" t="s">
        <v>387</v>
      </c>
      <c r="G462" s="18" t="s">
        <v>289</v>
      </c>
      <c r="H462" s="17" t="str">
        <f>"No"</f>
        <v>No</v>
      </c>
      <c r="I462" s="17">
        <f>0</f>
        <v>0</v>
      </c>
      <c r="J462" s="17" t="str">
        <f>"Yes"</f>
        <v>Yes</v>
      </c>
      <c r="K462" s="17" t="str">
        <f>"No"</f>
        <v>No</v>
      </c>
      <c r="L462" s="17">
        <f>INT(ResourceEffects[[#This Row],[Time Factor]]*TimeInterval/60/60/24)</f>
        <v>0</v>
      </c>
      <c r="M462" s="17">
        <f>INT(ResourceEffects[[#This Row],[Time Factor]]*TimeInterval/60/60)-ResourceEffects[[#This Row],[Days]]*24</f>
        <v>0</v>
      </c>
      <c r="N462" s="17">
        <f>INT(ResourceEffects[[#This Row],[Time Factor]]*TimeInterval/60)-ResourceEffects[[#This Row],[Hours]]*60-ResourceEffects[[#This Row],[Days]]*60*24</f>
        <v>0</v>
      </c>
      <c r="O462" s="17">
        <f>ResourceEffects[[#This Row],[Time Factor]]*TimeInterval-ResourceEffects[[#This Row],[Min]]*60-ResourceEffects[[#This Row],[Hours]]*60*60-ResourceEffects[[#This Row],[Days]]*60*60*24</f>
        <v>0</v>
      </c>
      <c r="P462" s="19">
        <f ca="1">INT(RAND()*999999999)</f>
        <v>733638813</v>
      </c>
      <c r="Q462" s="19">
        <f>_xlfn.XLOOKUP(ResourceEffects[[#This Row],[Protocol Name]],ProtocolNamesCol,ProtocolIds,"")</f>
        <v>25901</v>
      </c>
      <c r="R462" s="19">
        <f>ResourceEffects[[#This Row],[Time Factor]]</f>
        <v>0</v>
      </c>
      <c r="S462" s="19">
        <f>ResourceEffects[[#This Row],[Drone ID]]</f>
        <v>0</v>
      </c>
      <c r="T462" s="19">
        <f>_xlfn.XLOOKUP(ResourceEffects[[#This Row],[Resource Name]],ResourceNames,ResourceIds,"")</f>
        <v>5001</v>
      </c>
      <c r="U462" s="19">
        <f>_xlfn.XLOOKUP(ResourceEffects[[#This Row],[Event Type]],EventTypeNames,EventTypeIds,"")</f>
        <v>1</v>
      </c>
      <c r="V462" s="19">
        <f>IF(ResourceEffects[[#This Row],[Is Local]]="Yes",1,0)</f>
        <v>1</v>
      </c>
      <c r="W462" s="19">
        <f>IF(ResourceEffects[[#This Row],[Is Installed]]="Yes",1,0)</f>
        <v>0</v>
      </c>
      <c r="X462" s="19">
        <f>IF(ResourceEffects[[#This Row],[Status]]="Locked",1,0)</f>
        <v>0</v>
      </c>
      <c r="Y462" s="19">
        <f>IF(ResourceEffects[[#This Row],[event_type]]=1,0,1)</f>
        <v>0</v>
      </c>
      <c r="Z462" s="19">
        <f>IF(ResourceEffects[[#This Row],[Use Abundancies]]="Yes",1,0)</f>
        <v>0</v>
      </c>
      <c r="AA462" s="19">
        <f>ResourceEffects[[#This Row],[∆]]</f>
        <v>1</v>
      </c>
    </row>
    <row r="463" spans="1:27" x14ac:dyDescent="0.3">
      <c r="A463" s="23">
        <v>0</v>
      </c>
      <c r="B463" s="18" t="s">
        <v>147</v>
      </c>
      <c r="D463" s="17" t="s">
        <v>394</v>
      </c>
      <c r="E463" s="17">
        <v>1</v>
      </c>
      <c r="F463" s="37" t="s">
        <v>387</v>
      </c>
      <c r="G463" s="18" t="s">
        <v>291</v>
      </c>
      <c r="H463" s="17" t="str">
        <f>"No"</f>
        <v>No</v>
      </c>
      <c r="I463" s="17">
        <f>0</f>
        <v>0</v>
      </c>
      <c r="J463" s="17" t="str">
        <f>"Yes"</f>
        <v>Yes</v>
      </c>
      <c r="K463" s="17" t="str">
        <f>"No"</f>
        <v>No</v>
      </c>
      <c r="L463" s="17">
        <f>INT(ResourceEffects[[#This Row],[Time Factor]]*TimeInterval/60/60/24)</f>
        <v>0</v>
      </c>
      <c r="M463" s="17">
        <f>INT(ResourceEffects[[#This Row],[Time Factor]]*TimeInterval/60/60)-ResourceEffects[[#This Row],[Days]]*24</f>
        <v>0</v>
      </c>
      <c r="N463" s="17">
        <f>INT(ResourceEffects[[#This Row],[Time Factor]]*TimeInterval/60)-ResourceEffects[[#This Row],[Hours]]*60-ResourceEffects[[#This Row],[Days]]*60*24</f>
        <v>0</v>
      </c>
      <c r="O463" s="17">
        <f>ResourceEffects[[#This Row],[Time Factor]]*TimeInterval-ResourceEffects[[#This Row],[Min]]*60-ResourceEffects[[#This Row],[Hours]]*60*60-ResourceEffects[[#This Row],[Days]]*60*60*24</f>
        <v>0</v>
      </c>
      <c r="P463" s="19">
        <f ca="1">INT(RAND()*999999999)</f>
        <v>489491968</v>
      </c>
      <c r="Q463" s="19">
        <f>_xlfn.XLOOKUP(ResourceEffects[[#This Row],[Protocol Name]],ProtocolNamesCol,ProtocolIds,"")</f>
        <v>25901</v>
      </c>
      <c r="R463" s="19">
        <f>ResourceEffects[[#This Row],[Time Factor]]</f>
        <v>0</v>
      </c>
      <c r="S463" s="19">
        <f>ResourceEffects[[#This Row],[Drone ID]]</f>
        <v>0</v>
      </c>
      <c r="T463" s="19">
        <f>_xlfn.XLOOKUP(ResourceEffects[[#This Row],[Resource Name]],ResourceNames,ResourceIds,"")</f>
        <v>5011</v>
      </c>
      <c r="U463" s="19">
        <f>_xlfn.XLOOKUP(ResourceEffects[[#This Row],[Event Type]],EventTypeNames,EventTypeIds,"")</f>
        <v>1</v>
      </c>
      <c r="V463" s="19">
        <f>IF(ResourceEffects[[#This Row],[Is Local]]="Yes",1,0)</f>
        <v>1</v>
      </c>
      <c r="W463" s="19">
        <f>IF(ResourceEffects[[#This Row],[Is Installed]]="Yes",1,0)</f>
        <v>0</v>
      </c>
      <c r="X463" s="19">
        <f>IF(ResourceEffects[[#This Row],[Status]]="Locked",1,0)</f>
        <v>0</v>
      </c>
      <c r="Y463" s="19">
        <f>IF(ResourceEffects[[#This Row],[event_type]]=1,0,1)</f>
        <v>0</v>
      </c>
      <c r="Z463" s="19">
        <f>IF(ResourceEffects[[#This Row],[Use Abundancies]]="Yes",1,0)</f>
        <v>0</v>
      </c>
      <c r="AA463" s="19">
        <f>ResourceEffects[[#This Row],[∆]]</f>
        <v>1</v>
      </c>
    </row>
    <row r="464" spans="1:27" x14ac:dyDescent="0.3">
      <c r="A464" s="23">
        <v>0</v>
      </c>
      <c r="B464" s="18" t="s">
        <v>147</v>
      </c>
      <c r="D464" s="17" t="s">
        <v>394</v>
      </c>
      <c r="E464" s="17">
        <v>1</v>
      </c>
      <c r="F464" s="37" t="s">
        <v>387</v>
      </c>
      <c r="G464" s="18" t="s">
        <v>298</v>
      </c>
      <c r="H464" s="17" t="str">
        <f>"No"</f>
        <v>No</v>
      </c>
      <c r="I464" s="17">
        <f>0</f>
        <v>0</v>
      </c>
      <c r="J464" s="17" t="str">
        <f>"Yes"</f>
        <v>Yes</v>
      </c>
      <c r="K464" s="17" t="str">
        <f>"No"</f>
        <v>No</v>
      </c>
      <c r="L464" s="17">
        <f>INT(ResourceEffects[[#This Row],[Time Factor]]*TimeInterval/60/60/24)</f>
        <v>0</v>
      </c>
      <c r="M464" s="17">
        <f>INT(ResourceEffects[[#This Row],[Time Factor]]*TimeInterval/60/60)-ResourceEffects[[#This Row],[Days]]*24</f>
        <v>0</v>
      </c>
      <c r="N464" s="17">
        <f>INT(ResourceEffects[[#This Row],[Time Factor]]*TimeInterval/60)-ResourceEffects[[#This Row],[Hours]]*60-ResourceEffects[[#This Row],[Days]]*60*24</f>
        <v>0</v>
      </c>
      <c r="O464" s="17">
        <f>ResourceEffects[[#This Row],[Time Factor]]*TimeInterval-ResourceEffects[[#This Row],[Min]]*60-ResourceEffects[[#This Row],[Hours]]*60*60-ResourceEffects[[#This Row],[Days]]*60*60*24</f>
        <v>0</v>
      </c>
      <c r="P464" s="19">
        <f ca="1">INT(RAND()*999999999)</f>
        <v>702569144</v>
      </c>
      <c r="Q464" s="19">
        <f>_xlfn.XLOOKUP(ResourceEffects[[#This Row],[Protocol Name]],ProtocolNamesCol,ProtocolIds,"")</f>
        <v>25901</v>
      </c>
      <c r="R464" s="19">
        <f>ResourceEffects[[#This Row],[Time Factor]]</f>
        <v>0</v>
      </c>
      <c r="S464" s="19">
        <f>ResourceEffects[[#This Row],[Drone ID]]</f>
        <v>0</v>
      </c>
      <c r="T464" s="19">
        <f>_xlfn.XLOOKUP(ResourceEffects[[#This Row],[Resource Name]],ResourceNames,ResourceIds,"")</f>
        <v>5131</v>
      </c>
      <c r="U464" s="19">
        <f>_xlfn.XLOOKUP(ResourceEffects[[#This Row],[Event Type]],EventTypeNames,EventTypeIds,"")</f>
        <v>1</v>
      </c>
      <c r="V464" s="19">
        <f>IF(ResourceEffects[[#This Row],[Is Local]]="Yes",1,0)</f>
        <v>1</v>
      </c>
      <c r="W464" s="19">
        <f>IF(ResourceEffects[[#This Row],[Is Installed]]="Yes",1,0)</f>
        <v>0</v>
      </c>
      <c r="X464" s="19">
        <f>IF(ResourceEffects[[#This Row],[Status]]="Locked",1,0)</f>
        <v>0</v>
      </c>
      <c r="Y464" s="19">
        <f>IF(ResourceEffects[[#This Row],[event_type]]=1,0,1)</f>
        <v>0</v>
      </c>
      <c r="Z464" s="19">
        <f>IF(ResourceEffects[[#This Row],[Use Abundancies]]="Yes",1,0)</f>
        <v>0</v>
      </c>
      <c r="AA464" s="19">
        <f>ResourceEffects[[#This Row],[∆]]</f>
        <v>1</v>
      </c>
    </row>
    <row r="465" spans="1:27" x14ac:dyDescent="0.3">
      <c r="A465" s="23">
        <v>0</v>
      </c>
      <c r="B465" s="18" t="s">
        <v>147</v>
      </c>
      <c r="D465" s="17" t="s">
        <v>394</v>
      </c>
      <c r="E465" s="17">
        <v>1</v>
      </c>
      <c r="F465" s="37" t="s">
        <v>387</v>
      </c>
      <c r="G465" s="18" t="s">
        <v>300</v>
      </c>
      <c r="H465" s="17" t="str">
        <f>"No"</f>
        <v>No</v>
      </c>
      <c r="I465" s="17">
        <f>0</f>
        <v>0</v>
      </c>
      <c r="J465" s="17" t="str">
        <f>"Yes"</f>
        <v>Yes</v>
      </c>
      <c r="K465" s="17" t="str">
        <f>"No"</f>
        <v>No</v>
      </c>
      <c r="L465" s="17">
        <f>INT(ResourceEffects[[#This Row],[Time Factor]]*TimeInterval/60/60/24)</f>
        <v>0</v>
      </c>
      <c r="M465" s="17">
        <f>INT(ResourceEffects[[#This Row],[Time Factor]]*TimeInterval/60/60)-ResourceEffects[[#This Row],[Days]]*24</f>
        <v>0</v>
      </c>
      <c r="N465" s="17">
        <f>INT(ResourceEffects[[#This Row],[Time Factor]]*TimeInterval/60)-ResourceEffects[[#This Row],[Hours]]*60-ResourceEffects[[#This Row],[Days]]*60*24</f>
        <v>0</v>
      </c>
      <c r="O465" s="17">
        <f>ResourceEffects[[#This Row],[Time Factor]]*TimeInterval-ResourceEffects[[#This Row],[Min]]*60-ResourceEffects[[#This Row],[Hours]]*60*60-ResourceEffects[[#This Row],[Days]]*60*60*24</f>
        <v>0</v>
      </c>
      <c r="P465" s="19">
        <f ca="1">INT(RAND()*999999999)</f>
        <v>97842143</v>
      </c>
      <c r="Q465" s="19">
        <f>_xlfn.XLOOKUP(ResourceEffects[[#This Row],[Protocol Name]],ProtocolNamesCol,ProtocolIds,"")</f>
        <v>25901</v>
      </c>
      <c r="R465" s="19">
        <f>ResourceEffects[[#This Row],[Time Factor]]</f>
        <v>0</v>
      </c>
      <c r="S465" s="19">
        <f>ResourceEffects[[#This Row],[Drone ID]]</f>
        <v>0</v>
      </c>
      <c r="T465" s="19">
        <f>_xlfn.XLOOKUP(ResourceEffects[[#This Row],[Resource Name]],ResourceNames,ResourceIds,"")</f>
        <v>5221</v>
      </c>
      <c r="U465" s="19">
        <f>_xlfn.XLOOKUP(ResourceEffects[[#This Row],[Event Type]],EventTypeNames,EventTypeIds,"")</f>
        <v>1</v>
      </c>
      <c r="V465" s="19">
        <f>IF(ResourceEffects[[#This Row],[Is Local]]="Yes",1,0)</f>
        <v>1</v>
      </c>
      <c r="W465" s="19">
        <f>IF(ResourceEffects[[#This Row],[Is Installed]]="Yes",1,0)</f>
        <v>0</v>
      </c>
      <c r="X465" s="19">
        <f>IF(ResourceEffects[[#This Row],[Status]]="Locked",1,0)</f>
        <v>0</v>
      </c>
      <c r="Y465" s="19">
        <f>IF(ResourceEffects[[#This Row],[event_type]]=1,0,1)</f>
        <v>0</v>
      </c>
      <c r="Z465" s="19">
        <f>IF(ResourceEffects[[#This Row],[Use Abundancies]]="Yes",1,0)</f>
        <v>0</v>
      </c>
      <c r="AA465" s="19">
        <f>ResourceEffects[[#This Row],[∆]]</f>
        <v>1</v>
      </c>
    </row>
    <row r="466" spans="1:27" x14ac:dyDescent="0.3">
      <c r="A466" s="23">
        <v>0</v>
      </c>
      <c r="B466" s="18" t="s">
        <v>147</v>
      </c>
      <c r="D466" s="17" t="s">
        <v>394</v>
      </c>
      <c r="E466" s="17">
        <v>1</v>
      </c>
      <c r="F466" s="37" t="s">
        <v>387</v>
      </c>
      <c r="G466" s="18" t="s">
        <v>302</v>
      </c>
      <c r="H466" s="17" t="str">
        <f>"No"</f>
        <v>No</v>
      </c>
      <c r="I466" s="17">
        <f>0</f>
        <v>0</v>
      </c>
      <c r="J466" s="17" t="str">
        <f>"Yes"</f>
        <v>Yes</v>
      </c>
      <c r="K466" s="17" t="str">
        <f>"No"</f>
        <v>No</v>
      </c>
      <c r="L466" s="17">
        <f>INT(ResourceEffects[[#This Row],[Time Factor]]*TimeInterval/60/60/24)</f>
        <v>0</v>
      </c>
      <c r="M466" s="17">
        <f>INT(ResourceEffects[[#This Row],[Time Factor]]*TimeInterval/60/60)-ResourceEffects[[#This Row],[Days]]*24</f>
        <v>0</v>
      </c>
      <c r="N466" s="17">
        <f>INT(ResourceEffects[[#This Row],[Time Factor]]*TimeInterval/60)-ResourceEffects[[#This Row],[Hours]]*60-ResourceEffects[[#This Row],[Days]]*60*24</f>
        <v>0</v>
      </c>
      <c r="O466" s="17">
        <f>ResourceEffects[[#This Row],[Time Factor]]*TimeInterval-ResourceEffects[[#This Row],[Min]]*60-ResourceEffects[[#This Row],[Hours]]*60*60-ResourceEffects[[#This Row],[Days]]*60*60*24</f>
        <v>0</v>
      </c>
      <c r="P466" s="19">
        <f ca="1">INT(RAND()*999999999)</f>
        <v>428664700</v>
      </c>
      <c r="Q466" s="19">
        <f>_xlfn.XLOOKUP(ResourceEffects[[#This Row],[Protocol Name]],ProtocolNamesCol,ProtocolIds,"")</f>
        <v>25901</v>
      </c>
      <c r="R466" s="19">
        <f>ResourceEffects[[#This Row],[Time Factor]]</f>
        <v>0</v>
      </c>
      <c r="S466" s="19">
        <f>ResourceEffects[[#This Row],[Drone ID]]</f>
        <v>0</v>
      </c>
      <c r="T466" s="19">
        <f>_xlfn.XLOOKUP(ResourceEffects[[#This Row],[Resource Name]],ResourceNames,ResourceIds,"")</f>
        <v>5211</v>
      </c>
      <c r="U466" s="19">
        <f>_xlfn.XLOOKUP(ResourceEffects[[#This Row],[Event Type]],EventTypeNames,EventTypeIds,"")</f>
        <v>1</v>
      </c>
      <c r="V466" s="19">
        <f>IF(ResourceEffects[[#This Row],[Is Local]]="Yes",1,0)</f>
        <v>1</v>
      </c>
      <c r="W466" s="19">
        <f>IF(ResourceEffects[[#This Row],[Is Installed]]="Yes",1,0)</f>
        <v>0</v>
      </c>
      <c r="X466" s="19">
        <f>IF(ResourceEffects[[#This Row],[Status]]="Locked",1,0)</f>
        <v>0</v>
      </c>
      <c r="Y466" s="19">
        <f>IF(ResourceEffects[[#This Row],[event_type]]=1,0,1)</f>
        <v>0</v>
      </c>
      <c r="Z466" s="19">
        <f>IF(ResourceEffects[[#This Row],[Use Abundancies]]="Yes",1,0)</f>
        <v>0</v>
      </c>
      <c r="AA466" s="19">
        <f>ResourceEffects[[#This Row],[∆]]</f>
        <v>1</v>
      </c>
    </row>
    <row r="467" spans="1:27" x14ac:dyDescent="0.3">
      <c r="A467" s="23">
        <v>0</v>
      </c>
      <c r="B467" s="18" t="s">
        <v>147</v>
      </c>
      <c r="D467" s="17" t="s">
        <v>394</v>
      </c>
      <c r="E467" s="17">
        <v>1</v>
      </c>
      <c r="F467" s="37" t="s">
        <v>387</v>
      </c>
      <c r="G467" s="18" t="s">
        <v>322</v>
      </c>
      <c r="H467" s="17" t="str">
        <f>"No"</f>
        <v>No</v>
      </c>
      <c r="I467" s="17">
        <f>0</f>
        <v>0</v>
      </c>
      <c r="J467" s="17" t="str">
        <f>"Yes"</f>
        <v>Yes</v>
      </c>
      <c r="K467" s="17" t="str">
        <f>"No"</f>
        <v>No</v>
      </c>
      <c r="L467" s="17">
        <f>INT(ResourceEffects[[#This Row],[Time Factor]]*TimeInterval/60/60/24)</f>
        <v>0</v>
      </c>
      <c r="M467" s="17">
        <f>INT(ResourceEffects[[#This Row],[Time Factor]]*TimeInterval/60/60)-ResourceEffects[[#This Row],[Days]]*24</f>
        <v>0</v>
      </c>
      <c r="N467" s="17">
        <f>INT(ResourceEffects[[#This Row],[Time Factor]]*TimeInterval/60)-ResourceEffects[[#This Row],[Hours]]*60-ResourceEffects[[#This Row],[Days]]*60*24</f>
        <v>0</v>
      </c>
      <c r="O467" s="17">
        <f>ResourceEffects[[#This Row],[Time Factor]]*TimeInterval-ResourceEffects[[#This Row],[Min]]*60-ResourceEffects[[#This Row],[Hours]]*60*60-ResourceEffects[[#This Row],[Days]]*60*60*24</f>
        <v>0</v>
      </c>
      <c r="P467" s="19">
        <f ca="1">INT(RAND()*999999999)</f>
        <v>83603685</v>
      </c>
      <c r="Q467" s="19">
        <f>_xlfn.XLOOKUP(ResourceEffects[[#This Row],[Protocol Name]],ProtocolNamesCol,ProtocolIds,"")</f>
        <v>25901</v>
      </c>
      <c r="R467" s="19">
        <f>ResourceEffects[[#This Row],[Time Factor]]</f>
        <v>0</v>
      </c>
      <c r="S467" s="19">
        <f>ResourceEffects[[#This Row],[Drone ID]]</f>
        <v>0</v>
      </c>
      <c r="T467" s="19">
        <f>_xlfn.XLOOKUP(ResourceEffects[[#This Row],[Resource Name]],ResourceNames,ResourceIds,"")</f>
        <v>5501</v>
      </c>
      <c r="U467" s="19">
        <f>_xlfn.XLOOKUP(ResourceEffects[[#This Row],[Event Type]],EventTypeNames,EventTypeIds,"")</f>
        <v>1</v>
      </c>
      <c r="V467" s="19">
        <f>IF(ResourceEffects[[#This Row],[Is Local]]="Yes",1,0)</f>
        <v>1</v>
      </c>
      <c r="W467" s="19">
        <f>IF(ResourceEffects[[#This Row],[Is Installed]]="Yes",1,0)</f>
        <v>0</v>
      </c>
      <c r="X467" s="19">
        <f>IF(ResourceEffects[[#This Row],[Status]]="Locked",1,0)</f>
        <v>0</v>
      </c>
      <c r="Y467" s="19">
        <f>IF(ResourceEffects[[#This Row],[event_type]]=1,0,1)</f>
        <v>0</v>
      </c>
      <c r="Z467" s="19">
        <f>IF(ResourceEffects[[#This Row],[Use Abundancies]]="Yes",1,0)</f>
        <v>0</v>
      </c>
      <c r="AA467" s="19">
        <f>ResourceEffects[[#This Row],[∆]]</f>
        <v>1</v>
      </c>
    </row>
    <row r="468" spans="1:27" x14ac:dyDescent="0.3">
      <c r="A468" s="43">
        <v>0</v>
      </c>
      <c r="B468" s="18" t="s">
        <v>493</v>
      </c>
      <c r="C468" s="22" t="s">
        <v>480</v>
      </c>
      <c r="D468" s="17" t="s">
        <v>394</v>
      </c>
      <c r="E468" s="17">
        <v>1</v>
      </c>
      <c r="F468" s="37" t="s">
        <v>387</v>
      </c>
      <c r="G468" s="18" t="s">
        <v>388</v>
      </c>
      <c r="H468" s="39" t="str">
        <f>"No"</f>
        <v>No</v>
      </c>
      <c r="I468" s="39">
        <f>0</f>
        <v>0</v>
      </c>
      <c r="J468" s="39" t="str">
        <f>"Yes"</f>
        <v>Yes</v>
      </c>
      <c r="K468" s="39" t="str">
        <f>"No"</f>
        <v>No</v>
      </c>
      <c r="L468" s="39">
        <f>INT(ResourceEffects[[#This Row],[Time Factor]]*TimeInterval/60/60/24)</f>
        <v>0</v>
      </c>
      <c r="M468" s="39">
        <f>INT(ResourceEffects[[#This Row],[Time Factor]]*TimeInterval/60/60)-ResourceEffects[[#This Row],[Days]]*24</f>
        <v>0</v>
      </c>
      <c r="N468" s="39">
        <f>INT(ResourceEffects[[#This Row],[Time Factor]]*TimeInterval/60)-ResourceEffects[[#This Row],[Hours]]*60-ResourceEffects[[#This Row],[Days]]*60*24</f>
        <v>0</v>
      </c>
      <c r="O468" s="39">
        <f>ResourceEffects[[#This Row],[Time Factor]]*TimeInterval-ResourceEffects[[#This Row],[Min]]*60-ResourceEffects[[#This Row],[Hours]]*60*60-ResourceEffects[[#This Row],[Days]]*60*60*24</f>
        <v>0</v>
      </c>
      <c r="P468" s="20">
        <f ca="1">INT(RAND()*999999999)</f>
        <v>409675254</v>
      </c>
      <c r="Q468" s="20">
        <f>_xlfn.XLOOKUP(ResourceEffects[[#This Row],[Protocol Name]],ProtocolNamesCol,ProtocolIds,"")</f>
        <v>30003</v>
      </c>
      <c r="R468" s="20">
        <f>ResourceEffects[[#This Row],[Time Factor]]</f>
        <v>0</v>
      </c>
      <c r="S468" s="20">
        <f>ResourceEffects[[#This Row],[Drone ID]]</f>
        <v>0</v>
      </c>
      <c r="T468" s="20">
        <f>_xlfn.XLOOKUP(ResourceEffects[[#This Row],[Resource Name]],ResourceNames,ResourceIds,"")</f>
        <v>-1</v>
      </c>
      <c r="U468" s="20">
        <f>_xlfn.XLOOKUP(ResourceEffects[[#This Row],[Event Type]],EventTypeNames,EventTypeIds,"")</f>
        <v>1</v>
      </c>
      <c r="V468" s="20">
        <f>IF(ResourceEffects[[#This Row],[Is Local]]="Yes",1,0)</f>
        <v>1</v>
      </c>
      <c r="W468" s="20">
        <f>IF(ResourceEffects[[#This Row],[Is Installed]]="Yes",1,0)</f>
        <v>0</v>
      </c>
      <c r="X468" s="20">
        <f>IF(ResourceEffects[[#This Row],[Status]]="Locked",1,0)</f>
        <v>0</v>
      </c>
      <c r="Y468" s="20">
        <f>IF(ResourceEffects[[#This Row],[event_type]]=1,0,1)</f>
        <v>0</v>
      </c>
      <c r="Z468" s="20">
        <f>IF(ResourceEffects[[#This Row],[Use Abundancies]]="Yes",1,0)</f>
        <v>0</v>
      </c>
      <c r="AA468" s="20">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286" priority="7985" operator="equal">
      <formula>"Unlocked"</formula>
    </cfRule>
    <cfRule type="cellIs" dxfId="7285" priority="7986" operator="equal">
      <formula>"Locked"</formula>
    </cfRule>
  </conditionalFormatting>
  <conditionalFormatting sqref="G1 G3:G1048576">
    <cfRule type="containsText" dxfId="7284" priority="7984" operator="containsText" text="Param">
      <formula>NOT(ISERROR(SEARCH("Param",G1)))</formula>
    </cfRule>
  </conditionalFormatting>
  <conditionalFormatting sqref="I4:I468">
    <cfRule type="cellIs" dxfId="7283" priority="7983" operator="lessThan">
      <formula>0</formula>
    </cfRule>
  </conditionalFormatting>
  <conditionalFormatting sqref="D4:D468">
    <cfRule type="containsText" dxfId="7282" priority="7981" operator="containsText" text="Dec">
      <formula>NOT(ISERROR(SEARCH("Dec",D4)))</formula>
    </cfRule>
    <cfRule type="containsText" dxfId="7281" priority="7982" operator="containsText" text="Inc">
      <formula>NOT(ISERROR(SEARCH("Inc",D4)))</formula>
    </cfRule>
  </conditionalFormatting>
  <conditionalFormatting sqref="F239">
    <cfRule type="cellIs" dxfId="7280" priority="7971" operator="equal">
      <formula>"Unlocked"</formula>
    </cfRule>
    <cfRule type="cellIs" dxfId="7279" priority="7972" operator="equal">
      <formula>"Locked"</formula>
    </cfRule>
  </conditionalFormatting>
  <conditionalFormatting sqref="G239">
    <cfRule type="containsText" dxfId="7278" priority="7970" operator="containsText" text="Param">
      <formula>NOT(ISERROR(SEARCH("Param",G239)))</formula>
    </cfRule>
  </conditionalFormatting>
  <conditionalFormatting sqref="I239">
    <cfRule type="cellIs" dxfId="7277" priority="7969" operator="lessThan">
      <formula>0</formula>
    </cfRule>
  </conditionalFormatting>
  <conditionalFormatting sqref="D239">
    <cfRule type="containsText" dxfId="7276" priority="7967" operator="containsText" text="Dec">
      <formula>NOT(ISERROR(SEARCH("Dec",D239)))</formula>
    </cfRule>
    <cfRule type="containsText" dxfId="7275" priority="7968" operator="containsText" text="Inc">
      <formula>NOT(ISERROR(SEARCH("Inc",D239)))</formula>
    </cfRule>
  </conditionalFormatting>
  <conditionalFormatting sqref="F240">
    <cfRule type="cellIs" dxfId="7274" priority="7965" operator="equal">
      <formula>"Unlocked"</formula>
    </cfRule>
    <cfRule type="cellIs" dxfId="7273" priority="7966" operator="equal">
      <formula>"Locked"</formula>
    </cfRule>
  </conditionalFormatting>
  <conditionalFormatting sqref="G240">
    <cfRule type="containsText" dxfId="7272" priority="7964" operator="containsText" text="Param">
      <formula>NOT(ISERROR(SEARCH("Param",G240)))</formula>
    </cfRule>
  </conditionalFormatting>
  <conditionalFormatting sqref="I240">
    <cfRule type="cellIs" dxfId="7271" priority="7963" operator="lessThan">
      <formula>0</formula>
    </cfRule>
  </conditionalFormatting>
  <conditionalFormatting sqref="D240">
    <cfRule type="containsText" dxfId="7270" priority="7961" operator="containsText" text="Dec">
      <formula>NOT(ISERROR(SEARCH("Dec",D240)))</formula>
    </cfRule>
    <cfRule type="containsText" dxfId="7269" priority="7962" operator="containsText" text="Inc">
      <formula>NOT(ISERROR(SEARCH("Inc",D240)))</formula>
    </cfRule>
  </conditionalFormatting>
  <conditionalFormatting sqref="F241">
    <cfRule type="cellIs" dxfId="7268" priority="7959" operator="equal">
      <formula>"Unlocked"</formula>
    </cfRule>
    <cfRule type="cellIs" dxfId="7267" priority="7960" operator="equal">
      <formula>"Locked"</formula>
    </cfRule>
  </conditionalFormatting>
  <conditionalFormatting sqref="G241">
    <cfRule type="containsText" dxfId="7266" priority="7958" operator="containsText" text="Param">
      <formula>NOT(ISERROR(SEARCH("Param",G241)))</formula>
    </cfRule>
  </conditionalFormatting>
  <conditionalFormatting sqref="I241">
    <cfRule type="cellIs" dxfId="7265" priority="7957" operator="lessThan">
      <formula>0</formula>
    </cfRule>
  </conditionalFormatting>
  <conditionalFormatting sqref="D241">
    <cfRule type="containsText" dxfId="7264" priority="7955" operator="containsText" text="Dec">
      <formula>NOT(ISERROR(SEARCH("Dec",D241)))</formula>
    </cfRule>
    <cfRule type="containsText" dxfId="7263" priority="7956" operator="containsText" text="Inc">
      <formula>NOT(ISERROR(SEARCH("Inc",D241)))</formula>
    </cfRule>
  </conditionalFormatting>
  <conditionalFormatting sqref="F242:F246">
    <cfRule type="cellIs" dxfId="7262" priority="7952" operator="equal">
      <formula>"Unlocked"</formula>
    </cfRule>
    <cfRule type="cellIs" dxfId="7261" priority="7953" operator="equal">
      <formula>"Locked"</formula>
    </cfRule>
  </conditionalFormatting>
  <conditionalFormatting sqref="G242:G246">
    <cfRule type="containsText" dxfId="7260" priority="7951" operator="containsText" text="Param">
      <formula>NOT(ISERROR(SEARCH("Param",G242)))</formula>
    </cfRule>
  </conditionalFormatting>
  <conditionalFormatting sqref="I242:I246">
    <cfRule type="cellIs" dxfId="7259" priority="7950" operator="lessThan">
      <formula>0</formula>
    </cfRule>
  </conditionalFormatting>
  <conditionalFormatting sqref="D242:D246">
    <cfRule type="containsText" dxfId="7258" priority="7948" operator="containsText" text="Dec">
      <formula>NOT(ISERROR(SEARCH("Dec",D242)))</formula>
    </cfRule>
    <cfRule type="containsText" dxfId="7257" priority="7949" operator="containsText" text="Inc">
      <formula>NOT(ISERROR(SEARCH("Inc",D242)))</formula>
    </cfRule>
  </conditionalFormatting>
  <conditionalFormatting sqref="F247:F251">
    <cfRule type="cellIs" dxfId="7256" priority="7946" operator="equal">
      <formula>"Unlocked"</formula>
    </cfRule>
    <cfRule type="cellIs" dxfId="7255" priority="7947" operator="equal">
      <formula>"Locked"</formula>
    </cfRule>
  </conditionalFormatting>
  <conditionalFormatting sqref="G247:G251">
    <cfRule type="containsText" dxfId="7254" priority="7945" operator="containsText" text="Param">
      <formula>NOT(ISERROR(SEARCH("Param",G247)))</formula>
    </cfRule>
  </conditionalFormatting>
  <conditionalFormatting sqref="I247:I251">
    <cfRule type="cellIs" dxfId="7253" priority="7944" operator="lessThan">
      <formula>0</formula>
    </cfRule>
  </conditionalFormatting>
  <conditionalFormatting sqref="D247:D251">
    <cfRule type="containsText" dxfId="7252" priority="7942" operator="containsText" text="Dec">
      <formula>NOT(ISERROR(SEARCH("Dec",D247)))</formula>
    </cfRule>
    <cfRule type="containsText" dxfId="7251" priority="7943" operator="containsText" text="Inc">
      <formula>NOT(ISERROR(SEARCH("Inc",D247)))</formula>
    </cfRule>
  </conditionalFormatting>
  <conditionalFormatting sqref="F247:F251">
    <cfRule type="cellIs" dxfId="7250" priority="7940" operator="equal">
      <formula>"Unlocked"</formula>
    </cfRule>
    <cfRule type="cellIs" dxfId="7249" priority="7941" operator="equal">
      <formula>"Locked"</formula>
    </cfRule>
  </conditionalFormatting>
  <conditionalFormatting sqref="G247:G251">
    <cfRule type="containsText" dxfId="7248" priority="7939" operator="containsText" text="Param">
      <formula>NOT(ISERROR(SEARCH("Param",G247)))</formula>
    </cfRule>
  </conditionalFormatting>
  <conditionalFormatting sqref="I247:I251">
    <cfRule type="cellIs" dxfId="7247" priority="7938" operator="lessThan">
      <formula>0</formula>
    </cfRule>
  </conditionalFormatting>
  <conditionalFormatting sqref="D247:D251">
    <cfRule type="containsText" dxfId="7246" priority="7936" operator="containsText" text="Dec">
      <formula>NOT(ISERROR(SEARCH("Dec",D247)))</formula>
    </cfRule>
    <cfRule type="containsText" dxfId="7245" priority="7937" operator="containsText" text="Inc">
      <formula>NOT(ISERROR(SEARCH("Inc",D247)))</formula>
    </cfRule>
  </conditionalFormatting>
  <conditionalFormatting sqref="F252:F256">
    <cfRule type="cellIs" dxfId="7244" priority="7934" operator="equal">
      <formula>"Unlocked"</formula>
    </cfRule>
    <cfRule type="cellIs" dxfId="7243" priority="7935" operator="equal">
      <formula>"Locked"</formula>
    </cfRule>
  </conditionalFormatting>
  <conditionalFormatting sqref="G252:G256">
    <cfRule type="containsText" dxfId="7242" priority="7933" operator="containsText" text="Param">
      <formula>NOT(ISERROR(SEARCH("Param",G252)))</formula>
    </cfRule>
  </conditionalFormatting>
  <conditionalFormatting sqref="I252:I256">
    <cfRule type="cellIs" dxfId="7241" priority="7932" operator="lessThan">
      <formula>0</formula>
    </cfRule>
  </conditionalFormatting>
  <conditionalFormatting sqref="D252:D256">
    <cfRule type="containsText" dxfId="7240" priority="7930" operator="containsText" text="Dec">
      <formula>NOT(ISERROR(SEARCH("Dec",D252)))</formula>
    </cfRule>
    <cfRule type="containsText" dxfId="7239" priority="7931" operator="containsText" text="Inc">
      <formula>NOT(ISERROR(SEARCH("Inc",D252)))</formula>
    </cfRule>
  </conditionalFormatting>
  <conditionalFormatting sqref="F252:F256">
    <cfRule type="cellIs" dxfId="7238" priority="7928" operator="equal">
      <formula>"Unlocked"</formula>
    </cfRule>
    <cfRule type="cellIs" dxfId="7237" priority="7929" operator="equal">
      <formula>"Locked"</formula>
    </cfRule>
  </conditionalFormatting>
  <conditionalFormatting sqref="G252:G256">
    <cfRule type="containsText" dxfId="7236" priority="7927" operator="containsText" text="Param">
      <formula>NOT(ISERROR(SEARCH("Param",G252)))</formula>
    </cfRule>
  </conditionalFormatting>
  <conditionalFormatting sqref="I252:I256">
    <cfRule type="cellIs" dxfId="7235" priority="7926" operator="lessThan">
      <formula>0</formula>
    </cfRule>
  </conditionalFormatting>
  <conditionalFormatting sqref="D252:D256">
    <cfRule type="containsText" dxfId="7234" priority="7924" operator="containsText" text="Dec">
      <formula>NOT(ISERROR(SEARCH("Dec",D252)))</formula>
    </cfRule>
    <cfRule type="containsText" dxfId="7233" priority="7925" operator="containsText" text="Inc">
      <formula>NOT(ISERROR(SEARCH("Inc",D252)))</formula>
    </cfRule>
  </conditionalFormatting>
  <conditionalFormatting sqref="F252:F256">
    <cfRule type="cellIs" dxfId="7232" priority="7922" operator="equal">
      <formula>"Unlocked"</formula>
    </cfRule>
    <cfRule type="cellIs" dxfId="7231" priority="7923" operator="equal">
      <formula>"Locked"</formula>
    </cfRule>
  </conditionalFormatting>
  <conditionalFormatting sqref="G252:G256">
    <cfRule type="containsText" dxfId="7230" priority="7921" operator="containsText" text="Param">
      <formula>NOT(ISERROR(SEARCH("Param",G252)))</formula>
    </cfRule>
  </conditionalFormatting>
  <conditionalFormatting sqref="I252:I256">
    <cfRule type="cellIs" dxfId="7229" priority="7920" operator="lessThan">
      <formula>0</formula>
    </cfRule>
  </conditionalFormatting>
  <conditionalFormatting sqref="D252:D256">
    <cfRule type="containsText" dxfId="7228" priority="7918" operator="containsText" text="Dec">
      <formula>NOT(ISERROR(SEARCH("Dec",D252)))</formula>
    </cfRule>
    <cfRule type="containsText" dxfId="7227" priority="7919" operator="containsText" text="Inc">
      <formula>NOT(ISERROR(SEARCH("Inc",D252)))</formula>
    </cfRule>
  </conditionalFormatting>
  <conditionalFormatting sqref="F257:F261">
    <cfRule type="cellIs" dxfId="7226" priority="7916" operator="equal">
      <formula>"Unlocked"</formula>
    </cfRule>
    <cfRule type="cellIs" dxfId="7225" priority="7917" operator="equal">
      <formula>"Locked"</formula>
    </cfRule>
  </conditionalFormatting>
  <conditionalFormatting sqref="G257:G261">
    <cfRule type="containsText" dxfId="7224" priority="7915" operator="containsText" text="Param">
      <formula>NOT(ISERROR(SEARCH("Param",G257)))</formula>
    </cfRule>
  </conditionalFormatting>
  <conditionalFormatting sqref="I257:I261">
    <cfRule type="cellIs" dxfId="7223" priority="7914" operator="lessThan">
      <formula>0</formula>
    </cfRule>
  </conditionalFormatting>
  <conditionalFormatting sqref="D257:D261">
    <cfRule type="containsText" dxfId="7222" priority="7912" operator="containsText" text="Dec">
      <formula>NOT(ISERROR(SEARCH("Dec",D257)))</formula>
    </cfRule>
    <cfRule type="containsText" dxfId="7221" priority="7913" operator="containsText" text="Inc">
      <formula>NOT(ISERROR(SEARCH("Inc",D257)))</formula>
    </cfRule>
  </conditionalFormatting>
  <conditionalFormatting sqref="F257:F261">
    <cfRule type="cellIs" dxfId="7220" priority="7910" operator="equal">
      <formula>"Unlocked"</formula>
    </cfRule>
    <cfRule type="cellIs" dxfId="7219" priority="7911" operator="equal">
      <formula>"Locked"</formula>
    </cfRule>
  </conditionalFormatting>
  <conditionalFormatting sqref="G257:G261">
    <cfRule type="containsText" dxfId="7218" priority="7909" operator="containsText" text="Param">
      <formula>NOT(ISERROR(SEARCH("Param",G257)))</formula>
    </cfRule>
  </conditionalFormatting>
  <conditionalFormatting sqref="I257:I261">
    <cfRule type="cellIs" dxfId="7217" priority="7908" operator="lessThan">
      <formula>0</formula>
    </cfRule>
  </conditionalFormatting>
  <conditionalFormatting sqref="D257:D261">
    <cfRule type="containsText" dxfId="7216" priority="7906" operator="containsText" text="Dec">
      <formula>NOT(ISERROR(SEARCH("Dec",D257)))</formula>
    </cfRule>
    <cfRule type="containsText" dxfId="7215" priority="7907" operator="containsText" text="Inc">
      <formula>NOT(ISERROR(SEARCH("Inc",D257)))</formula>
    </cfRule>
  </conditionalFormatting>
  <conditionalFormatting sqref="F257:F261">
    <cfRule type="cellIs" dxfId="7214" priority="7904" operator="equal">
      <formula>"Unlocked"</formula>
    </cfRule>
    <cfRule type="cellIs" dxfId="7213" priority="7905" operator="equal">
      <formula>"Locked"</formula>
    </cfRule>
  </conditionalFormatting>
  <conditionalFormatting sqref="G257:G261">
    <cfRule type="containsText" dxfId="7212" priority="7903" operator="containsText" text="Param">
      <formula>NOT(ISERROR(SEARCH("Param",G257)))</formula>
    </cfRule>
  </conditionalFormatting>
  <conditionalFormatting sqref="I257:I261">
    <cfRule type="cellIs" dxfId="7211" priority="7902" operator="lessThan">
      <formula>0</formula>
    </cfRule>
  </conditionalFormatting>
  <conditionalFormatting sqref="D257:D261">
    <cfRule type="containsText" dxfId="7210" priority="7900" operator="containsText" text="Dec">
      <formula>NOT(ISERROR(SEARCH("Dec",D257)))</formula>
    </cfRule>
    <cfRule type="containsText" dxfId="7209" priority="7901" operator="containsText" text="Inc">
      <formula>NOT(ISERROR(SEARCH("Inc",D257)))</formula>
    </cfRule>
  </conditionalFormatting>
  <conditionalFormatting sqref="F257:F261">
    <cfRule type="cellIs" dxfId="7208" priority="7898" operator="equal">
      <formula>"Unlocked"</formula>
    </cfRule>
    <cfRule type="cellIs" dxfId="7207" priority="7899" operator="equal">
      <formula>"Locked"</formula>
    </cfRule>
  </conditionalFormatting>
  <conditionalFormatting sqref="G257:G261">
    <cfRule type="containsText" dxfId="7206" priority="7897" operator="containsText" text="Param">
      <formula>NOT(ISERROR(SEARCH("Param",G257)))</formula>
    </cfRule>
  </conditionalFormatting>
  <conditionalFormatting sqref="I257:I261">
    <cfRule type="cellIs" dxfId="7205" priority="7896" operator="lessThan">
      <formula>0</formula>
    </cfRule>
  </conditionalFormatting>
  <conditionalFormatting sqref="D257:D261">
    <cfRule type="containsText" dxfId="7204" priority="7894" operator="containsText" text="Dec">
      <formula>NOT(ISERROR(SEARCH("Dec",D257)))</formula>
    </cfRule>
    <cfRule type="containsText" dxfId="7203" priority="7895" operator="containsText" text="Inc">
      <formula>NOT(ISERROR(SEARCH("Inc",D257)))</formula>
    </cfRule>
  </conditionalFormatting>
  <conditionalFormatting sqref="F262:F266">
    <cfRule type="cellIs" dxfId="7202" priority="7892" operator="equal">
      <formula>"Unlocked"</formula>
    </cfRule>
    <cfRule type="cellIs" dxfId="7201" priority="7893" operator="equal">
      <formula>"Locked"</formula>
    </cfRule>
  </conditionalFormatting>
  <conditionalFormatting sqref="G262:G266">
    <cfRule type="containsText" dxfId="7200" priority="7891" operator="containsText" text="Param">
      <formula>NOT(ISERROR(SEARCH("Param",G262)))</formula>
    </cfRule>
  </conditionalFormatting>
  <conditionalFormatting sqref="I262:I266">
    <cfRule type="cellIs" dxfId="7199" priority="7890" operator="lessThan">
      <formula>0</formula>
    </cfRule>
  </conditionalFormatting>
  <conditionalFormatting sqref="D262:D266">
    <cfRule type="containsText" dxfId="7198" priority="7888" operator="containsText" text="Dec">
      <formula>NOT(ISERROR(SEARCH("Dec",D262)))</formula>
    </cfRule>
    <cfRule type="containsText" dxfId="7197" priority="7889" operator="containsText" text="Inc">
      <formula>NOT(ISERROR(SEARCH("Inc",D262)))</formula>
    </cfRule>
  </conditionalFormatting>
  <conditionalFormatting sqref="F262:F266">
    <cfRule type="cellIs" dxfId="7196" priority="7886" operator="equal">
      <formula>"Unlocked"</formula>
    </cfRule>
    <cfRule type="cellIs" dxfId="7195" priority="7887" operator="equal">
      <formula>"Locked"</formula>
    </cfRule>
  </conditionalFormatting>
  <conditionalFormatting sqref="G262:G266">
    <cfRule type="containsText" dxfId="7194" priority="7885" operator="containsText" text="Param">
      <formula>NOT(ISERROR(SEARCH("Param",G262)))</formula>
    </cfRule>
  </conditionalFormatting>
  <conditionalFormatting sqref="I262:I266">
    <cfRule type="cellIs" dxfId="7193" priority="7884" operator="lessThan">
      <formula>0</formula>
    </cfRule>
  </conditionalFormatting>
  <conditionalFormatting sqref="D262:D266">
    <cfRule type="containsText" dxfId="7192" priority="7882" operator="containsText" text="Dec">
      <formula>NOT(ISERROR(SEARCH("Dec",D262)))</formula>
    </cfRule>
    <cfRule type="containsText" dxfId="7191" priority="7883" operator="containsText" text="Inc">
      <formula>NOT(ISERROR(SEARCH("Inc",D262)))</formula>
    </cfRule>
  </conditionalFormatting>
  <conditionalFormatting sqref="F262:F266">
    <cfRule type="cellIs" dxfId="7190" priority="7880" operator="equal">
      <formula>"Unlocked"</formula>
    </cfRule>
    <cfRule type="cellIs" dxfId="7189" priority="7881" operator="equal">
      <formula>"Locked"</formula>
    </cfRule>
  </conditionalFormatting>
  <conditionalFormatting sqref="G262:G266">
    <cfRule type="containsText" dxfId="7188" priority="7879" operator="containsText" text="Param">
      <formula>NOT(ISERROR(SEARCH("Param",G262)))</formula>
    </cfRule>
  </conditionalFormatting>
  <conditionalFormatting sqref="I262:I266">
    <cfRule type="cellIs" dxfId="7187" priority="7878" operator="lessThan">
      <formula>0</formula>
    </cfRule>
  </conditionalFormatting>
  <conditionalFormatting sqref="D262:D266">
    <cfRule type="containsText" dxfId="7186" priority="7876" operator="containsText" text="Dec">
      <formula>NOT(ISERROR(SEARCH("Dec",D262)))</formula>
    </cfRule>
    <cfRule type="containsText" dxfId="7185" priority="7877" operator="containsText" text="Inc">
      <formula>NOT(ISERROR(SEARCH("Inc",D262)))</formula>
    </cfRule>
  </conditionalFormatting>
  <conditionalFormatting sqref="F262:F266">
    <cfRule type="cellIs" dxfId="7184" priority="7874" operator="equal">
      <formula>"Unlocked"</formula>
    </cfRule>
    <cfRule type="cellIs" dxfId="7183" priority="7875" operator="equal">
      <formula>"Locked"</formula>
    </cfRule>
  </conditionalFormatting>
  <conditionalFormatting sqref="G262:G266">
    <cfRule type="containsText" dxfId="7182" priority="7873" operator="containsText" text="Param">
      <formula>NOT(ISERROR(SEARCH("Param",G262)))</formula>
    </cfRule>
  </conditionalFormatting>
  <conditionalFormatting sqref="I262:I266">
    <cfRule type="cellIs" dxfId="7181" priority="7872" operator="lessThan">
      <formula>0</formula>
    </cfRule>
  </conditionalFormatting>
  <conditionalFormatting sqref="D262:D266">
    <cfRule type="containsText" dxfId="7180" priority="7870" operator="containsText" text="Dec">
      <formula>NOT(ISERROR(SEARCH("Dec",D262)))</formula>
    </cfRule>
    <cfRule type="containsText" dxfId="7179" priority="7871" operator="containsText" text="Inc">
      <formula>NOT(ISERROR(SEARCH("Inc",D262)))</formula>
    </cfRule>
  </conditionalFormatting>
  <conditionalFormatting sqref="F262:F266">
    <cfRule type="cellIs" dxfId="7178" priority="7868" operator="equal">
      <formula>"Unlocked"</formula>
    </cfRule>
    <cfRule type="cellIs" dxfId="7177" priority="7869" operator="equal">
      <formula>"Locked"</formula>
    </cfRule>
  </conditionalFormatting>
  <conditionalFormatting sqref="G262:G266">
    <cfRule type="containsText" dxfId="7176" priority="7867" operator="containsText" text="Param">
      <formula>NOT(ISERROR(SEARCH("Param",G262)))</formula>
    </cfRule>
  </conditionalFormatting>
  <conditionalFormatting sqref="I262:I266">
    <cfRule type="cellIs" dxfId="7175" priority="7866" operator="lessThan">
      <formula>0</formula>
    </cfRule>
  </conditionalFormatting>
  <conditionalFormatting sqref="D262:D266">
    <cfRule type="containsText" dxfId="7174" priority="7864" operator="containsText" text="Dec">
      <formula>NOT(ISERROR(SEARCH("Dec",D262)))</formula>
    </cfRule>
    <cfRule type="containsText" dxfId="7173" priority="7865" operator="containsText" text="Inc">
      <formula>NOT(ISERROR(SEARCH("Inc",D262)))</formula>
    </cfRule>
  </conditionalFormatting>
  <conditionalFormatting sqref="F267:F271">
    <cfRule type="cellIs" dxfId="7172" priority="7862" operator="equal">
      <formula>"Unlocked"</formula>
    </cfRule>
    <cfRule type="cellIs" dxfId="7171" priority="7863" operator="equal">
      <formula>"Locked"</formula>
    </cfRule>
  </conditionalFormatting>
  <conditionalFormatting sqref="G267:G271">
    <cfRule type="containsText" dxfId="7170" priority="7861" operator="containsText" text="Param">
      <formula>NOT(ISERROR(SEARCH("Param",G267)))</formula>
    </cfRule>
  </conditionalFormatting>
  <conditionalFormatting sqref="I267:I271">
    <cfRule type="cellIs" dxfId="7169" priority="7860" operator="lessThan">
      <formula>0</formula>
    </cfRule>
  </conditionalFormatting>
  <conditionalFormatting sqref="D267:D271">
    <cfRule type="containsText" dxfId="7168" priority="7858" operator="containsText" text="Dec">
      <formula>NOT(ISERROR(SEARCH("Dec",D267)))</formula>
    </cfRule>
    <cfRule type="containsText" dxfId="7167" priority="7859" operator="containsText" text="Inc">
      <formula>NOT(ISERROR(SEARCH("Inc",D267)))</formula>
    </cfRule>
  </conditionalFormatting>
  <conditionalFormatting sqref="F267:F271">
    <cfRule type="cellIs" dxfId="7166" priority="7856" operator="equal">
      <formula>"Unlocked"</formula>
    </cfRule>
    <cfRule type="cellIs" dxfId="7165" priority="7857" operator="equal">
      <formula>"Locked"</formula>
    </cfRule>
  </conditionalFormatting>
  <conditionalFormatting sqref="G267:G271">
    <cfRule type="containsText" dxfId="7164" priority="7855" operator="containsText" text="Param">
      <formula>NOT(ISERROR(SEARCH("Param",G267)))</formula>
    </cfRule>
  </conditionalFormatting>
  <conditionalFormatting sqref="I267:I271">
    <cfRule type="cellIs" dxfId="7163" priority="7854" operator="lessThan">
      <formula>0</formula>
    </cfRule>
  </conditionalFormatting>
  <conditionalFormatting sqref="D267:D271">
    <cfRule type="containsText" dxfId="7162" priority="7852" operator="containsText" text="Dec">
      <formula>NOT(ISERROR(SEARCH("Dec",D267)))</formula>
    </cfRule>
    <cfRule type="containsText" dxfId="7161" priority="7853" operator="containsText" text="Inc">
      <formula>NOT(ISERROR(SEARCH("Inc",D267)))</formula>
    </cfRule>
  </conditionalFormatting>
  <conditionalFormatting sqref="F267:F271">
    <cfRule type="cellIs" dxfId="7160" priority="7850" operator="equal">
      <formula>"Unlocked"</formula>
    </cfRule>
    <cfRule type="cellIs" dxfId="7159" priority="7851" operator="equal">
      <formula>"Locked"</formula>
    </cfRule>
  </conditionalFormatting>
  <conditionalFormatting sqref="G267:G271">
    <cfRule type="containsText" dxfId="7158" priority="7849" operator="containsText" text="Param">
      <formula>NOT(ISERROR(SEARCH("Param",G267)))</formula>
    </cfRule>
  </conditionalFormatting>
  <conditionalFormatting sqref="I267:I271">
    <cfRule type="cellIs" dxfId="7157" priority="7848" operator="lessThan">
      <formula>0</formula>
    </cfRule>
  </conditionalFormatting>
  <conditionalFormatting sqref="D267:D271">
    <cfRule type="containsText" dxfId="7156" priority="7846" operator="containsText" text="Dec">
      <formula>NOT(ISERROR(SEARCH("Dec",D267)))</formula>
    </cfRule>
    <cfRule type="containsText" dxfId="7155" priority="7847" operator="containsText" text="Inc">
      <formula>NOT(ISERROR(SEARCH("Inc",D267)))</formula>
    </cfRule>
  </conditionalFormatting>
  <conditionalFormatting sqref="F267:F271">
    <cfRule type="cellIs" dxfId="7154" priority="7844" operator="equal">
      <formula>"Unlocked"</formula>
    </cfRule>
    <cfRule type="cellIs" dxfId="7153" priority="7845" operator="equal">
      <formula>"Locked"</formula>
    </cfRule>
  </conditionalFormatting>
  <conditionalFormatting sqref="G267:G271">
    <cfRule type="containsText" dxfId="7152" priority="7843" operator="containsText" text="Param">
      <formula>NOT(ISERROR(SEARCH("Param",G267)))</formula>
    </cfRule>
  </conditionalFormatting>
  <conditionalFormatting sqref="I267:I271">
    <cfRule type="cellIs" dxfId="7151" priority="7842" operator="lessThan">
      <formula>0</formula>
    </cfRule>
  </conditionalFormatting>
  <conditionalFormatting sqref="D267:D271">
    <cfRule type="containsText" dxfId="7150" priority="7840" operator="containsText" text="Dec">
      <formula>NOT(ISERROR(SEARCH("Dec",D267)))</formula>
    </cfRule>
    <cfRule type="containsText" dxfId="7149" priority="7841" operator="containsText" text="Inc">
      <formula>NOT(ISERROR(SEARCH("Inc",D267)))</formula>
    </cfRule>
  </conditionalFormatting>
  <conditionalFormatting sqref="F267:F271">
    <cfRule type="cellIs" dxfId="7148" priority="7838" operator="equal">
      <formula>"Unlocked"</formula>
    </cfRule>
    <cfRule type="cellIs" dxfId="7147" priority="7839" operator="equal">
      <formula>"Locked"</formula>
    </cfRule>
  </conditionalFormatting>
  <conditionalFormatting sqref="G267:G271">
    <cfRule type="containsText" dxfId="7146" priority="7837" operator="containsText" text="Param">
      <formula>NOT(ISERROR(SEARCH("Param",G267)))</formula>
    </cfRule>
  </conditionalFormatting>
  <conditionalFormatting sqref="I267:I271">
    <cfRule type="cellIs" dxfId="7145" priority="7836" operator="lessThan">
      <formula>0</formula>
    </cfRule>
  </conditionalFormatting>
  <conditionalFormatting sqref="D267:D271">
    <cfRule type="containsText" dxfId="7144" priority="7834" operator="containsText" text="Dec">
      <formula>NOT(ISERROR(SEARCH("Dec",D267)))</formula>
    </cfRule>
    <cfRule type="containsText" dxfId="7143" priority="7835" operator="containsText" text="Inc">
      <formula>NOT(ISERROR(SEARCH("Inc",D267)))</formula>
    </cfRule>
  </conditionalFormatting>
  <conditionalFormatting sqref="F267:F271">
    <cfRule type="cellIs" dxfId="7142" priority="7832" operator="equal">
      <formula>"Unlocked"</formula>
    </cfRule>
    <cfRule type="cellIs" dxfId="7141" priority="7833" operator="equal">
      <formula>"Locked"</formula>
    </cfRule>
  </conditionalFormatting>
  <conditionalFormatting sqref="G267:G271">
    <cfRule type="containsText" dxfId="7140" priority="7831" operator="containsText" text="Param">
      <formula>NOT(ISERROR(SEARCH("Param",G267)))</formula>
    </cfRule>
  </conditionalFormatting>
  <conditionalFormatting sqref="I267:I271">
    <cfRule type="cellIs" dxfId="7139" priority="7830" operator="lessThan">
      <formula>0</formula>
    </cfRule>
  </conditionalFormatting>
  <conditionalFormatting sqref="D267:D271">
    <cfRule type="containsText" dxfId="7138" priority="7828" operator="containsText" text="Dec">
      <formula>NOT(ISERROR(SEARCH("Dec",D267)))</formula>
    </cfRule>
    <cfRule type="containsText" dxfId="7137" priority="7829" operator="containsText" text="Inc">
      <formula>NOT(ISERROR(SEARCH("Inc",D267)))</formula>
    </cfRule>
  </conditionalFormatting>
  <conditionalFormatting sqref="F272:F276">
    <cfRule type="cellIs" dxfId="7136" priority="7826" operator="equal">
      <formula>"Unlocked"</formula>
    </cfRule>
    <cfRule type="cellIs" dxfId="7135" priority="7827" operator="equal">
      <formula>"Locked"</formula>
    </cfRule>
  </conditionalFormatting>
  <conditionalFormatting sqref="G272:G276">
    <cfRule type="containsText" dxfId="7134" priority="7825" operator="containsText" text="Param">
      <formula>NOT(ISERROR(SEARCH("Param",G272)))</formula>
    </cfRule>
  </conditionalFormatting>
  <conditionalFormatting sqref="I272:I276">
    <cfRule type="cellIs" dxfId="7133" priority="7824" operator="lessThan">
      <formula>0</formula>
    </cfRule>
  </conditionalFormatting>
  <conditionalFormatting sqref="D272:D276">
    <cfRule type="containsText" dxfId="7132" priority="7822" operator="containsText" text="Dec">
      <formula>NOT(ISERROR(SEARCH("Dec",D272)))</formula>
    </cfRule>
    <cfRule type="containsText" dxfId="7131" priority="7823" operator="containsText" text="Inc">
      <formula>NOT(ISERROR(SEARCH("Inc",D272)))</formula>
    </cfRule>
  </conditionalFormatting>
  <conditionalFormatting sqref="F272:F276">
    <cfRule type="cellIs" dxfId="7130" priority="7820" operator="equal">
      <formula>"Unlocked"</formula>
    </cfRule>
    <cfRule type="cellIs" dxfId="7129" priority="7821" operator="equal">
      <formula>"Locked"</formula>
    </cfRule>
  </conditionalFormatting>
  <conditionalFormatting sqref="G272:G276">
    <cfRule type="containsText" dxfId="7128" priority="7819" operator="containsText" text="Param">
      <formula>NOT(ISERROR(SEARCH("Param",G272)))</formula>
    </cfRule>
  </conditionalFormatting>
  <conditionalFormatting sqref="I272:I276">
    <cfRule type="cellIs" dxfId="7127" priority="7818" operator="lessThan">
      <formula>0</formula>
    </cfRule>
  </conditionalFormatting>
  <conditionalFormatting sqref="D272:D276">
    <cfRule type="containsText" dxfId="7126" priority="7816" operator="containsText" text="Dec">
      <formula>NOT(ISERROR(SEARCH("Dec",D272)))</formula>
    </cfRule>
    <cfRule type="containsText" dxfId="7125" priority="7817" operator="containsText" text="Inc">
      <formula>NOT(ISERROR(SEARCH("Inc",D272)))</formula>
    </cfRule>
  </conditionalFormatting>
  <conditionalFormatting sqref="F272:F276">
    <cfRule type="cellIs" dxfId="7124" priority="7814" operator="equal">
      <formula>"Unlocked"</formula>
    </cfRule>
    <cfRule type="cellIs" dxfId="7123" priority="7815" operator="equal">
      <formula>"Locked"</formula>
    </cfRule>
  </conditionalFormatting>
  <conditionalFormatting sqref="G272:G276">
    <cfRule type="containsText" dxfId="7122" priority="7813" operator="containsText" text="Param">
      <formula>NOT(ISERROR(SEARCH("Param",G272)))</formula>
    </cfRule>
  </conditionalFormatting>
  <conditionalFormatting sqref="I272:I276">
    <cfRule type="cellIs" dxfId="7121" priority="7812" operator="lessThan">
      <formula>0</formula>
    </cfRule>
  </conditionalFormatting>
  <conditionalFormatting sqref="D272:D276">
    <cfRule type="containsText" dxfId="7120" priority="7810" operator="containsText" text="Dec">
      <formula>NOT(ISERROR(SEARCH("Dec",D272)))</formula>
    </cfRule>
    <cfRule type="containsText" dxfId="7119" priority="7811" operator="containsText" text="Inc">
      <formula>NOT(ISERROR(SEARCH("Inc",D272)))</formula>
    </cfRule>
  </conditionalFormatting>
  <conditionalFormatting sqref="F272:F276">
    <cfRule type="cellIs" dxfId="7118" priority="7808" operator="equal">
      <formula>"Unlocked"</formula>
    </cfRule>
    <cfRule type="cellIs" dxfId="7117" priority="7809" operator="equal">
      <formula>"Locked"</formula>
    </cfRule>
  </conditionalFormatting>
  <conditionalFormatting sqref="G272:G276">
    <cfRule type="containsText" dxfId="7116" priority="7807" operator="containsText" text="Param">
      <formula>NOT(ISERROR(SEARCH("Param",G272)))</formula>
    </cfRule>
  </conditionalFormatting>
  <conditionalFormatting sqref="I272:I276">
    <cfRule type="cellIs" dxfId="7115" priority="7806" operator="lessThan">
      <formula>0</formula>
    </cfRule>
  </conditionalFormatting>
  <conditionalFormatting sqref="D272:D276">
    <cfRule type="containsText" dxfId="7114" priority="7804" operator="containsText" text="Dec">
      <formula>NOT(ISERROR(SEARCH("Dec",D272)))</formula>
    </cfRule>
    <cfRule type="containsText" dxfId="7113" priority="7805" operator="containsText" text="Inc">
      <formula>NOT(ISERROR(SEARCH("Inc",D272)))</formula>
    </cfRule>
  </conditionalFormatting>
  <conditionalFormatting sqref="F272:F276">
    <cfRule type="cellIs" dxfId="7112" priority="7802" operator="equal">
      <formula>"Unlocked"</formula>
    </cfRule>
    <cfRule type="cellIs" dxfId="7111" priority="7803" operator="equal">
      <formula>"Locked"</formula>
    </cfRule>
  </conditionalFormatting>
  <conditionalFormatting sqref="G272:G276">
    <cfRule type="containsText" dxfId="7110" priority="7801" operator="containsText" text="Param">
      <formula>NOT(ISERROR(SEARCH("Param",G272)))</formula>
    </cfRule>
  </conditionalFormatting>
  <conditionalFormatting sqref="I272:I276">
    <cfRule type="cellIs" dxfId="7109" priority="7800" operator="lessThan">
      <formula>0</formula>
    </cfRule>
  </conditionalFormatting>
  <conditionalFormatting sqref="D272:D276">
    <cfRule type="containsText" dxfId="7108" priority="7798" operator="containsText" text="Dec">
      <formula>NOT(ISERROR(SEARCH("Dec",D272)))</formula>
    </cfRule>
    <cfRule type="containsText" dxfId="7107" priority="7799" operator="containsText" text="Inc">
      <formula>NOT(ISERROR(SEARCH("Inc",D272)))</formula>
    </cfRule>
  </conditionalFormatting>
  <conditionalFormatting sqref="F272:F276">
    <cfRule type="cellIs" dxfId="7106" priority="7796" operator="equal">
      <formula>"Unlocked"</formula>
    </cfRule>
    <cfRule type="cellIs" dxfId="7105" priority="7797" operator="equal">
      <formula>"Locked"</formula>
    </cfRule>
  </conditionalFormatting>
  <conditionalFormatting sqref="G272:G276">
    <cfRule type="containsText" dxfId="7104" priority="7795" operator="containsText" text="Param">
      <formula>NOT(ISERROR(SEARCH("Param",G272)))</formula>
    </cfRule>
  </conditionalFormatting>
  <conditionalFormatting sqref="I272:I276">
    <cfRule type="cellIs" dxfId="7103" priority="7794" operator="lessThan">
      <formula>0</formula>
    </cfRule>
  </conditionalFormatting>
  <conditionalFormatting sqref="D272:D276">
    <cfRule type="containsText" dxfId="7102" priority="7792" operator="containsText" text="Dec">
      <formula>NOT(ISERROR(SEARCH("Dec",D272)))</formula>
    </cfRule>
    <cfRule type="containsText" dxfId="7101" priority="7793" operator="containsText" text="Inc">
      <formula>NOT(ISERROR(SEARCH("Inc",D272)))</formula>
    </cfRule>
  </conditionalFormatting>
  <conditionalFormatting sqref="F272:F276">
    <cfRule type="cellIs" dxfId="7100" priority="7790" operator="equal">
      <formula>"Unlocked"</formula>
    </cfRule>
    <cfRule type="cellIs" dxfId="7099" priority="7791" operator="equal">
      <formula>"Locked"</formula>
    </cfRule>
  </conditionalFormatting>
  <conditionalFormatting sqref="G272:G276">
    <cfRule type="containsText" dxfId="7098" priority="7789" operator="containsText" text="Param">
      <formula>NOT(ISERROR(SEARCH("Param",G272)))</formula>
    </cfRule>
  </conditionalFormatting>
  <conditionalFormatting sqref="I272:I276">
    <cfRule type="cellIs" dxfId="7097" priority="7788" operator="lessThan">
      <formula>0</formula>
    </cfRule>
  </conditionalFormatting>
  <conditionalFormatting sqref="D272:D276">
    <cfRule type="containsText" dxfId="7096" priority="7786" operator="containsText" text="Dec">
      <formula>NOT(ISERROR(SEARCH("Dec",D272)))</formula>
    </cfRule>
    <cfRule type="containsText" dxfId="7095" priority="7787" operator="containsText" text="Inc">
      <formula>NOT(ISERROR(SEARCH("Inc",D272)))</formula>
    </cfRule>
  </conditionalFormatting>
  <conditionalFormatting sqref="F277:F281">
    <cfRule type="cellIs" dxfId="7094" priority="7784" operator="equal">
      <formula>"Unlocked"</formula>
    </cfRule>
    <cfRule type="cellIs" dxfId="7093" priority="7785" operator="equal">
      <formula>"Locked"</formula>
    </cfRule>
  </conditionalFormatting>
  <conditionalFormatting sqref="G277:G281">
    <cfRule type="containsText" dxfId="7092" priority="7783" operator="containsText" text="Param">
      <formula>NOT(ISERROR(SEARCH("Param",G277)))</formula>
    </cfRule>
  </conditionalFormatting>
  <conditionalFormatting sqref="I277:I281">
    <cfRule type="cellIs" dxfId="7091" priority="7782" operator="lessThan">
      <formula>0</formula>
    </cfRule>
  </conditionalFormatting>
  <conditionalFormatting sqref="D277:D281">
    <cfRule type="containsText" dxfId="7090" priority="7780" operator="containsText" text="Dec">
      <formula>NOT(ISERROR(SEARCH("Dec",D277)))</formula>
    </cfRule>
    <cfRule type="containsText" dxfId="7089" priority="7781" operator="containsText" text="Inc">
      <formula>NOT(ISERROR(SEARCH("Inc",D277)))</formula>
    </cfRule>
  </conditionalFormatting>
  <conditionalFormatting sqref="F277:F281">
    <cfRule type="cellIs" dxfId="7088" priority="7778" operator="equal">
      <formula>"Unlocked"</formula>
    </cfRule>
    <cfRule type="cellIs" dxfId="7087" priority="7779" operator="equal">
      <formula>"Locked"</formula>
    </cfRule>
  </conditionalFormatting>
  <conditionalFormatting sqref="G277:G281">
    <cfRule type="containsText" dxfId="7086" priority="7777" operator="containsText" text="Param">
      <formula>NOT(ISERROR(SEARCH("Param",G277)))</formula>
    </cfRule>
  </conditionalFormatting>
  <conditionalFormatting sqref="I277:I281">
    <cfRule type="cellIs" dxfId="7085" priority="7776" operator="lessThan">
      <formula>0</formula>
    </cfRule>
  </conditionalFormatting>
  <conditionalFormatting sqref="D277:D281">
    <cfRule type="containsText" dxfId="7084" priority="7774" operator="containsText" text="Dec">
      <formula>NOT(ISERROR(SEARCH("Dec",D277)))</formula>
    </cfRule>
    <cfRule type="containsText" dxfId="7083" priority="7775" operator="containsText" text="Inc">
      <formula>NOT(ISERROR(SEARCH("Inc",D277)))</formula>
    </cfRule>
  </conditionalFormatting>
  <conditionalFormatting sqref="F277:F281">
    <cfRule type="cellIs" dxfId="7082" priority="7772" operator="equal">
      <formula>"Unlocked"</formula>
    </cfRule>
    <cfRule type="cellIs" dxfId="7081" priority="7773" operator="equal">
      <formula>"Locked"</formula>
    </cfRule>
  </conditionalFormatting>
  <conditionalFormatting sqref="G277:G281">
    <cfRule type="containsText" dxfId="7080" priority="7771" operator="containsText" text="Param">
      <formula>NOT(ISERROR(SEARCH("Param",G277)))</formula>
    </cfRule>
  </conditionalFormatting>
  <conditionalFormatting sqref="I277:I281">
    <cfRule type="cellIs" dxfId="7079" priority="7770" operator="lessThan">
      <formula>0</formula>
    </cfRule>
  </conditionalFormatting>
  <conditionalFormatting sqref="D277:D281">
    <cfRule type="containsText" dxfId="7078" priority="7768" operator="containsText" text="Dec">
      <formula>NOT(ISERROR(SEARCH("Dec",D277)))</formula>
    </cfRule>
    <cfRule type="containsText" dxfId="7077" priority="7769" operator="containsText" text="Inc">
      <formula>NOT(ISERROR(SEARCH("Inc",D277)))</formula>
    </cfRule>
  </conditionalFormatting>
  <conditionalFormatting sqref="F277:F281">
    <cfRule type="cellIs" dxfId="7076" priority="7766" operator="equal">
      <formula>"Unlocked"</formula>
    </cfRule>
    <cfRule type="cellIs" dxfId="7075" priority="7767" operator="equal">
      <formula>"Locked"</formula>
    </cfRule>
  </conditionalFormatting>
  <conditionalFormatting sqref="G277:G281">
    <cfRule type="containsText" dxfId="7074" priority="7765" operator="containsText" text="Param">
      <formula>NOT(ISERROR(SEARCH("Param",G277)))</formula>
    </cfRule>
  </conditionalFormatting>
  <conditionalFormatting sqref="I277:I281">
    <cfRule type="cellIs" dxfId="7073" priority="7764" operator="lessThan">
      <formula>0</formula>
    </cfRule>
  </conditionalFormatting>
  <conditionalFormatting sqref="D277:D281">
    <cfRule type="containsText" dxfId="7072" priority="7762" operator="containsText" text="Dec">
      <formula>NOT(ISERROR(SEARCH("Dec",D277)))</formula>
    </cfRule>
    <cfRule type="containsText" dxfId="7071" priority="7763" operator="containsText" text="Inc">
      <formula>NOT(ISERROR(SEARCH("Inc",D277)))</formula>
    </cfRule>
  </conditionalFormatting>
  <conditionalFormatting sqref="F277:F281">
    <cfRule type="cellIs" dxfId="7070" priority="7760" operator="equal">
      <formula>"Unlocked"</formula>
    </cfRule>
    <cfRule type="cellIs" dxfId="7069" priority="7761" operator="equal">
      <formula>"Locked"</formula>
    </cfRule>
  </conditionalFormatting>
  <conditionalFormatting sqref="G277:G281">
    <cfRule type="containsText" dxfId="7068" priority="7759" operator="containsText" text="Param">
      <formula>NOT(ISERROR(SEARCH("Param",G277)))</formula>
    </cfRule>
  </conditionalFormatting>
  <conditionalFormatting sqref="I277:I281">
    <cfRule type="cellIs" dxfId="7067" priority="7758" operator="lessThan">
      <formula>0</formula>
    </cfRule>
  </conditionalFormatting>
  <conditionalFormatting sqref="D277:D281">
    <cfRule type="containsText" dxfId="7066" priority="7756" operator="containsText" text="Dec">
      <formula>NOT(ISERROR(SEARCH("Dec",D277)))</formula>
    </cfRule>
    <cfRule type="containsText" dxfId="7065" priority="7757" operator="containsText" text="Inc">
      <formula>NOT(ISERROR(SEARCH("Inc",D277)))</formula>
    </cfRule>
  </conditionalFormatting>
  <conditionalFormatting sqref="F277:F281">
    <cfRule type="cellIs" dxfId="7064" priority="7754" operator="equal">
      <formula>"Unlocked"</formula>
    </cfRule>
    <cfRule type="cellIs" dxfId="7063" priority="7755" operator="equal">
      <formula>"Locked"</formula>
    </cfRule>
  </conditionalFormatting>
  <conditionalFormatting sqref="G277:G281">
    <cfRule type="containsText" dxfId="7062" priority="7753" operator="containsText" text="Param">
      <formula>NOT(ISERROR(SEARCH("Param",G277)))</formula>
    </cfRule>
  </conditionalFormatting>
  <conditionalFormatting sqref="I277:I281">
    <cfRule type="cellIs" dxfId="7061" priority="7752" operator="lessThan">
      <formula>0</formula>
    </cfRule>
  </conditionalFormatting>
  <conditionalFormatting sqref="D277:D281">
    <cfRule type="containsText" dxfId="7060" priority="7750" operator="containsText" text="Dec">
      <formula>NOT(ISERROR(SEARCH("Dec",D277)))</formula>
    </cfRule>
    <cfRule type="containsText" dxfId="7059" priority="7751" operator="containsText" text="Inc">
      <formula>NOT(ISERROR(SEARCH("Inc",D277)))</formula>
    </cfRule>
  </conditionalFormatting>
  <conditionalFormatting sqref="F277:F281">
    <cfRule type="cellIs" dxfId="7058" priority="7748" operator="equal">
      <formula>"Unlocked"</formula>
    </cfRule>
    <cfRule type="cellIs" dxfId="7057" priority="7749" operator="equal">
      <formula>"Locked"</formula>
    </cfRule>
  </conditionalFormatting>
  <conditionalFormatting sqref="G277:G281">
    <cfRule type="containsText" dxfId="7056" priority="7747" operator="containsText" text="Param">
      <formula>NOT(ISERROR(SEARCH("Param",G277)))</formula>
    </cfRule>
  </conditionalFormatting>
  <conditionalFormatting sqref="I277:I281">
    <cfRule type="cellIs" dxfId="7055" priority="7746" operator="lessThan">
      <formula>0</formula>
    </cfRule>
  </conditionalFormatting>
  <conditionalFormatting sqref="D277:D281">
    <cfRule type="containsText" dxfId="7054" priority="7744" operator="containsText" text="Dec">
      <formula>NOT(ISERROR(SEARCH("Dec",D277)))</formula>
    </cfRule>
    <cfRule type="containsText" dxfId="7053" priority="7745" operator="containsText" text="Inc">
      <formula>NOT(ISERROR(SEARCH("Inc",D277)))</formula>
    </cfRule>
  </conditionalFormatting>
  <conditionalFormatting sqref="F277:F281">
    <cfRule type="cellIs" dxfId="7052" priority="7742" operator="equal">
      <formula>"Unlocked"</formula>
    </cfRule>
    <cfRule type="cellIs" dxfId="7051" priority="7743" operator="equal">
      <formula>"Locked"</formula>
    </cfRule>
  </conditionalFormatting>
  <conditionalFormatting sqref="G277:G281">
    <cfRule type="containsText" dxfId="7050" priority="7741" operator="containsText" text="Param">
      <formula>NOT(ISERROR(SEARCH("Param",G277)))</formula>
    </cfRule>
  </conditionalFormatting>
  <conditionalFormatting sqref="I277:I281">
    <cfRule type="cellIs" dxfId="7049" priority="7740" operator="lessThan">
      <formula>0</formula>
    </cfRule>
  </conditionalFormatting>
  <conditionalFormatting sqref="D277:D281">
    <cfRule type="containsText" dxfId="7048" priority="7738" operator="containsText" text="Dec">
      <formula>NOT(ISERROR(SEARCH("Dec",D277)))</formula>
    </cfRule>
    <cfRule type="containsText" dxfId="7047" priority="7739" operator="containsText" text="Inc">
      <formula>NOT(ISERROR(SEARCH("Inc",D277)))</formula>
    </cfRule>
  </conditionalFormatting>
  <conditionalFormatting sqref="F282:F286">
    <cfRule type="cellIs" dxfId="7046" priority="7736" operator="equal">
      <formula>"Unlocked"</formula>
    </cfRule>
    <cfRule type="cellIs" dxfId="7045" priority="7737" operator="equal">
      <formula>"Locked"</formula>
    </cfRule>
  </conditionalFormatting>
  <conditionalFormatting sqref="G282:G286">
    <cfRule type="containsText" dxfId="7044" priority="7735" operator="containsText" text="Param">
      <formula>NOT(ISERROR(SEARCH("Param",G282)))</formula>
    </cfRule>
  </conditionalFormatting>
  <conditionalFormatting sqref="I282:I286">
    <cfRule type="cellIs" dxfId="7043" priority="7734" operator="lessThan">
      <formula>0</formula>
    </cfRule>
  </conditionalFormatting>
  <conditionalFormatting sqref="D282:D286">
    <cfRule type="containsText" dxfId="7042" priority="7732" operator="containsText" text="Dec">
      <formula>NOT(ISERROR(SEARCH("Dec",D282)))</formula>
    </cfRule>
    <cfRule type="containsText" dxfId="7041" priority="7733" operator="containsText" text="Inc">
      <formula>NOT(ISERROR(SEARCH("Inc",D282)))</formula>
    </cfRule>
  </conditionalFormatting>
  <conditionalFormatting sqref="F282:F286">
    <cfRule type="cellIs" dxfId="7040" priority="7730" operator="equal">
      <formula>"Unlocked"</formula>
    </cfRule>
    <cfRule type="cellIs" dxfId="7039" priority="7731" operator="equal">
      <formula>"Locked"</formula>
    </cfRule>
  </conditionalFormatting>
  <conditionalFormatting sqref="G282:G286">
    <cfRule type="containsText" dxfId="7038" priority="7729" operator="containsText" text="Param">
      <formula>NOT(ISERROR(SEARCH("Param",G282)))</formula>
    </cfRule>
  </conditionalFormatting>
  <conditionalFormatting sqref="I282:I286">
    <cfRule type="cellIs" dxfId="7037" priority="7728" operator="lessThan">
      <formula>0</formula>
    </cfRule>
  </conditionalFormatting>
  <conditionalFormatting sqref="D282:D286">
    <cfRule type="containsText" dxfId="7036" priority="7726" operator="containsText" text="Dec">
      <formula>NOT(ISERROR(SEARCH("Dec",D282)))</formula>
    </cfRule>
    <cfRule type="containsText" dxfId="7035" priority="7727" operator="containsText" text="Inc">
      <formula>NOT(ISERROR(SEARCH("Inc",D282)))</formula>
    </cfRule>
  </conditionalFormatting>
  <conditionalFormatting sqref="F282:F286">
    <cfRule type="cellIs" dxfId="7034" priority="7724" operator="equal">
      <formula>"Unlocked"</formula>
    </cfRule>
    <cfRule type="cellIs" dxfId="7033" priority="7725" operator="equal">
      <formula>"Locked"</formula>
    </cfRule>
  </conditionalFormatting>
  <conditionalFormatting sqref="G282:G286">
    <cfRule type="containsText" dxfId="7032" priority="7723" operator="containsText" text="Param">
      <formula>NOT(ISERROR(SEARCH("Param",G282)))</formula>
    </cfRule>
  </conditionalFormatting>
  <conditionalFormatting sqref="I282:I286">
    <cfRule type="cellIs" dxfId="7031" priority="7722" operator="lessThan">
      <formula>0</formula>
    </cfRule>
  </conditionalFormatting>
  <conditionalFormatting sqref="D282:D286">
    <cfRule type="containsText" dxfId="7030" priority="7720" operator="containsText" text="Dec">
      <formula>NOT(ISERROR(SEARCH("Dec",D282)))</formula>
    </cfRule>
    <cfRule type="containsText" dxfId="7029" priority="7721" operator="containsText" text="Inc">
      <formula>NOT(ISERROR(SEARCH("Inc",D282)))</formula>
    </cfRule>
  </conditionalFormatting>
  <conditionalFormatting sqref="F282:F286">
    <cfRule type="cellIs" dxfId="7028" priority="7718" operator="equal">
      <formula>"Unlocked"</formula>
    </cfRule>
    <cfRule type="cellIs" dxfId="7027" priority="7719" operator="equal">
      <formula>"Locked"</formula>
    </cfRule>
  </conditionalFormatting>
  <conditionalFormatting sqref="G282:G286">
    <cfRule type="containsText" dxfId="7026" priority="7717" operator="containsText" text="Param">
      <formula>NOT(ISERROR(SEARCH("Param",G282)))</formula>
    </cfRule>
  </conditionalFormatting>
  <conditionalFormatting sqref="I282:I286">
    <cfRule type="cellIs" dxfId="7025" priority="7716" operator="lessThan">
      <formula>0</formula>
    </cfRule>
  </conditionalFormatting>
  <conditionalFormatting sqref="D282:D286">
    <cfRule type="containsText" dxfId="7024" priority="7714" operator="containsText" text="Dec">
      <formula>NOT(ISERROR(SEARCH("Dec",D282)))</formula>
    </cfRule>
    <cfRule type="containsText" dxfId="7023" priority="7715" operator="containsText" text="Inc">
      <formula>NOT(ISERROR(SEARCH("Inc",D282)))</formula>
    </cfRule>
  </conditionalFormatting>
  <conditionalFormatting sqref="F282:F286">
    <cfRule type="cellIs" dxfId="7022" priority="7712" operator="equal">
      <formula>"Unlocked"</formula>
    </cfRule>
    <cfRule type="cellIs" dxfId="7021" priority="7713" operator="equal">
      <formula>"Locked"</formula>
    </cfRule>
  </conditionalFormatting>
  <conditionalFormatting sqref="G282:G286">
    <cfRule type="containsText" dxfId="7020" priority="7711" operator="containsText" text="Param">
      <formula>NOT(ISERROR(SEARCH("Param",G282)))</formula>
    </cfRule>
  </conditionalFormatting>
  <conditionalFormatting sqref="I282:I286">
    <cfRule type="cellIs" dxfId="7019" priority="7710" operator="lessThan">
      <formula>0</formula>
    </cfRule>
  </conditionalFormatting>
  <conditionalFormatting sqref="D282:D286">
    <cfRule type="containsText" dxfId="7018" priority="7708" operator="containsText" text="Dec">
      <formula>NOT(ISERROR(SEARCH("Dec",D282)))</formula>
    </cfRule>
    <cfRule type="containsText" dxfId="7017" priority="7709" operator="containsText" text="Inc">
      <formula>NOT(ISERROR(SEARCH("Inc",D282)))</formula>
    </cfRule>
  </conditionalFormatting>
  <conditionalFormatting sqref="F282:F286">
    <cfRule type="cellIs" dxfId="7016" priority="7706" operator="equal">
      <formula>"Unlocked"</formula>
    </cfRule>
    <cfRule type="cellIs" dxfId="7015" priority="7707" operator="equal">
      <formula>"Locked"</formula>
    </cfRule>
  </conditionalFormatting>
  <conditionalFormatting sqref="G282:G286">
    <cfRule type="containsText" dxfId="7014" priority="7705" operator="containsText" text="Param">
      <formula>NOT(ISERROR(SEARCH("Param",G282)))</formula>
    </cfRule>
  </conditionalFormatting>
  <conditionalFormatting sqref="I282:I286">
    <cfRule type="cellIs" dxfId="7013" priority="7704" operator="lessThan">
      <formula>0</formula>
    </cfRule>
  </conditionalFormatting>
  <conditionalFormatting sqref="D282:D286">
    <cfRule type="containsText" dxfId="7012" priority="7702" operator="containsText" text="Dec">
      <formula>NOT(ISERROR(SEARCH("Dec",D282)))</formula>
    </cfRule>
    <cfRule type="containsText" dxfId="7011" priority="7703" operator="containsText" text="Inc">
      <formula>NOT(ISERROR(SEARCH("Inc",D282)))</formula>
    </cfRule>
  </conditionalFormatting>
  <conditionalFormatting sqref="F282:F286">
    <cfRule type="cellIs" dxfId="7010" priority="7700" operator="equal">
      <formula>"Unlocked"</formula>
    </cfRule>
    <cfRule type="cellIs" dxfId="7009" priority="7701" operator="equal">
      <formula>"Locked"</formula>
    </cfRule>
  </conditionalFormatting>
  <conditionalFormatting sqref="G282:G286">
    <cfRule type="containsText" dxfId="7008" priority="7699" operator="containsText" text="Param">
      <formula>NOT(ISERROR(SEARCH("Param",G282)))</formula>
    </cfRule>
  </conditionalFormatting>
  <conditionalFormatting sqref="I282:I286">
    <cfRule type="cellIs" dxfId="7007" priority="7698" operator="lessThan">
      <formula>0</formula>
    </cfRule>
  </conditionalFormatting>
  <conditionalFormatting sqref="D282:D286">
    <cfRule type="containsText" dxfId="7006" priority="7696" operator="containsText" text="Dec">
      <formula>NOT(ISERROR(SEARCH("Dec",D282)))</formula>
    </cfRule>
    <cfRule type="containsText" dxfId="7005" priority="7697" operator="containsText" text="Inc">
      <formula>NOT(ISERROR(SEARCH("Inc",D282)))</formula>
    </cfRule>
  </conditionalFormatting>
  <conditionalFormatting sqref="F282:F286">
    <cfRule type="cellIs" dxfId="7004" priority="7694" operator="equal">
      <formula>"Unlocked"</formula>
    </cfRule>
    <cfRule type="cellIs" dxfId="7003" priority="7695" operator="equal">
      <formula>"Locked"</formula>
    </cfRule>
  </conditionalFormatting>
  <conditionalFormatting sqref="G282:G286">
    <cfRule type="containsText" dxfId="7002" priority="7693" operator="containsText" text="Param">
      <formula>NOT(ISERROR(SEARCH("Param",G282)))</formula>
    </cfRule>
  </conditionalFormatting>
  <conditionalFormatting sqref="I282:I286">
    <cfRule type="cellIs" dxfId="7001" priority="7692" operator="lessThan">
      <formula>0</formula>
    </cfRule>
  </conditionalFormatting>
  <conditionalFormatting sqref="D282:D286">
    <cfRule type="containsText" dxfId="7000" priority="7690" operator="containsText" text="Dec">
      <formula>NOT(ISERROR(SEARCH("Dec",D282)))</formula>
    </cfRule>
    <cfRule type="containsText" dxfId="6999" priority="7691" operator="containsText" text="Inc">
      <formula>NOT(ISERROR(SEARCH("Inc",D282)))</formula>
    </cfRule>
  </conditionalFormatting>
  <conditionalFormatting sqref="F282:F286">
    <cfRule type="cellIs" dxfId="6998" priority="7688" operator="equal">
      <formula>"Unlocked"</formula>
    </cfRule>
    <cfRule type="cellIs" dxfId="6997" priority="7689" operator="equal">
      <formula>"Locked"</formula>
    </cfRule>
  </conditionalFormatting>
  <conditionalFormatting sqref="G282:G286">
    <cfRule type="containsText" dxfId="6996" priority="7687" operator="containsText" text="Param">
      <formula>NOT(ISERROR(SEARCH("Param",G282)))</formula>
    </cfRule>
  </conditionalFormatting>
  <conditionalFormatting sqref="I282:I286">
    <cfRule type="cellIs" dxfId="6995" priority="7686" operator="lessThan">
      <formula>0</formula>
    </cfRule>
  </conditionalFormatting>
  <conditionalFormatting sqref="D282:D286">
    <cfRule type="containsText" dxfId="6994" priority="7684" operator="containsText" text="Dec">
      <formula>NOT(ISERROR(SEARCH("Dec",D282)))</formula>
    </cfRule>
    <cfRule type="containsText" dxfId="6993" priority="7685" operator="containsText" text="Inc">
      <formula>NOT(ISERROR(SEARCH("Inc",D282)))</formula>
    </cfRule>
  </conditionalFormatting>
  <conditionalFormatting sqref="F287:F291">
    <cfRule type="cellIs" dxfId="6992" priority="7682" operator="equal">
      <formula>"Unlocked"</formula>
    </cfRule>
    <cfRule type="cellIs" dxfId="6991" priority="7683" operator="equal">
      <formula>"Locked"</formula>
    </cfRule>
  </conditionalFormatting>
  <conditionalFormatting sqref="G287:G291">
    <cfRule type="containsText" dxfId="6990" priority="7681" operator="containsText" text="Param">
      <formula>NOT(ISERROR(SEARCH("Param",G287)))</formula>
    </cfRule>
  </conditionalFormatting>
  <conditionalFormatting sqref="I287:I291">
    <cfRule type="cellIs" dxfId="6989" priority="7680" operator="lessThan">
      <formula>0</formula>
    </cfRule>
  </conditionalFormatting>
  <conditionalFormatting sqref="D287:D291">
    <cfRule type="containsText" dxfId="6988" priority="7678" operator="containsText" text="Dec">
      <formula>NOT(ISERROR(SEARCH("Dec",D287)))</formula>
    </cfRule>
    <cfRule type="containsText" dxfId="6987" priority="7679" operator="containsText" text="Inc">
      <formula>NOT(ISERROR(SEARCH("Inc",D287)))</formula>
    </cfRule>
  </conditionalFormatting>
  <conditionalFormatting sqref="F287:F291">
    <cfRule type="cellIs" dxfId="6986" priority="7676" operator="equal">
      <formula>"Unlocked"</formula>
    </cfRule>
    <cfRule type="cellIs" dxfId="6985" priority="7677" operator="equal">
      <formula>"Locked"</formula>
    </cfRule>
  </conditionalFormatting>
  <conditionalFormatting sqref="G287:G291">
    <cfRule type="containsText" dxfId="6984" priority="7675" operator="containsText" text="Param">
      <formula>NOT(ISERROR(SEARCH("Param",G287)))</formula>
    </cfRule>
  </conditionalFormatting>
  <conditionalFormatting sqref="I287:I291">
    <cfRule type="cellIs" dxfId="6983" priority="7674" operator="lessThan">
      <formula>0</formula>
    </cfRule>
  </conditionalFormatting>
  <conditionalFormatting sqref="D287:D291">
    <cfRule type="containsText" dxfId="6982" priority="7672" operator="containsText" text="Dec">
      <formula>NOT(ISERROR(SEARCH("Dec",D287)))</formula>
    </cfRule>
    <cfRule type="containsText" dxfId="6981" priority="7673" operator="containsText" text="Inc">
      <formula>NOT(ISERROR(SEARCH("Inc",D287)))</formula>
    </cfRule>
  </conditionalFormatting>
  <conditionalFormatting sqref="F287:F291">
    <cfRule type="cellIs" dxfId="6980" priority="7670" operator="equal">
      <formula>"Unlocked"</formula>
    </cfRule>
    <cfRule type="cellIs" dxfId="6979" priority="7671" operator="equal">
      <formula>"Locked"</formula>
    </cfRule>
  </conditionalFormatting>
  <conditionalFormatting sqref="G287:G291">
    <cfRule type="containsText" dxfId="6978" priority="7669" operator="containsText" text="Param">
      <formula>NOT(ISERROR(SEARCH("Param",G287)))</formula>
    </cfRule>
  </conditionalFormatting>
  <conditionalFormatting sqref="I287:I291">
    <cfRule type="cellIs" dxfId="6977" priority="7668" operator="lessThan">
      <formula>0</formula>
    </cfRule>
  </conditionalFormatting>
  <conditionalFormatting sqref="D287:D291">
    <cfRule type="containsText" dxfId="6976" priority="7666" operator="containsText" text="Dec">
      <formula>NOT(ISERROR(SEARCH("Dec",D287)))</formula>
    </cfRule>
    <cfRule type="containsText" dxfId="6975" priority="7667" operator="containsText" text="Inc">
      <formula>NOT(ISERROR(SEARCH("Inc",D287)))</formula>
    </cfRule>
  </conditionalFormatting>
  <conditionalFormatting sqref="F287:F291">
    <cfRule type="cellIs" dxfId="6974" priority="7664" operator="equal">
      <formula>"Unlocked"</formula>
    </cfRule>
    <cfRule type="cellIs" dxfId="6973" priority="7665" operator="equal">
      <formula>"Locked"</formula>
    </cfRule>
  </conditionalFormatting>
  <conditionalFormatting sqref="G287:G291">
    <cfRule type="containsText" dxfId="6972" priority="7663" operator="containsText" text="Param">
      <formula>NOT(ISERROR(SEARCH("Param",G287)))</formula>
    </cfRule>
  </conditionalFormatting>
  <conditionalFormatting sqref="I287:I291">
    <cfRule type="cellIs" dxfId="6971" priority="7662" operator="lessThan">
      <formula>0</formula>
    </cfRule>
  </conditionalFormatting>
  <conditionalFormatting sqref="D287:D291">
    <cfRule type="containsText" dxfId="6970" priority="7660" operator="containsText" text="Dec">
      <formula>NOT(ISERROR(SEARCH("Dec",D287)))</formula>
    </cfRule>
    <cfRule type="containsText" dxfId="6969" priority="7661" operator="containsText" text="Inc">
      <formula>NOT(ISERROR(SEARCH("Inc",D287)))</formula>
    </cfRule>
  </conditionalFormatting>
  <conditionalFormatting sqref="F287:F291">
    <cfRule type="cellIs" dxfId="6968" priority="7658" operator="equal">
      <formula>"Unlocked"</formula>
    </cfRule>
    <cfRule type="cellIs" dxfId="6967" priority="7659" operator="equal">
      <formula>"Locked"</formula>
    </cfRule>
  </conditionalFormatting>
  <conditionalFormatting sqref="G287:G291">
    <cfRule type="containsText" dxfId="6966" priority="7657" operator="containsText" text="Param">
      <formula>NOT(ISERROR(SEARCH("Param",G287)))</formula>
    </cfRule>
  </conditionalFormatting>
  <conditionalFormatting sqref="I287:I291">
    <cfRule type="cellIs" dxfId="6965" priority="7656" operator="lessThan">
      <formula>0</formula>
    </cfRule>
  </conditionalFormatting>
  <conditionalFormatting sqref="D287:D291">
    <cfRule type="containsText" dxfId="6964" priority="7654" operator="containsText" text="Dec">
      <formula>NOT(ISERROR(SEARCH("Dec",D287)))</formula>
    </cfRule>
    <cfRule type="containsText" dxfId="6963" priority="7655" operator="containsText" text="Inc">
      <formula>NOT(ISERROR(SEARCH("Inc",D287)))</formula>
    </cfRule>
  </conditionalFormatting>
  <conditionalFormatting sqref="F287:F291">
    <cfRule type="cellIs" dxfId="6962" priority="7652" operator="equal">
      <formula>"Unlocked"</formula>
    </cfRule>
    <cfRule type="cellIs" dxfId="6961" priority="7653" operator="equal">
      <formula>"Locked"</formula>
    </cfRule>
  </conditionalFormatting>
  <conditionalFormatting sqref="G287:G291">
    <cfRule type="containsText" dxfId="6960" priority="7651" operator="containsText" text="Param">
      <formula>NOT(ISERROR(SEARCH("Param",G287)))</formula>
    </cfRule>
  </conditionalFormatting>
  <conditionalFormatting sqref="I287:I291">
    <cfRule type="cellIs" dxfId="6959" priority="7650" operator="lessThan">
      <formula>0</formula>
    </cfRule>
  </conditionalFormatting>
  <conditionalFormatting sqref="D287:D291">
    <cfRule type="containsText" dxfId="6958" priority="7648" operator="containsText" text="Dec">
      <formula>NOT(ISERROR(SEARCH("Dec",D287)))</formula>
    </cfRule>
    <cfRule type="containsText" dxfId="6957" priority="7649" operator="containsText" text="Inc">
      <formula>NOT(ISERROR(SEARCH("Inc",D287)))</formula>
    </cfRule>
  </conditionalFormatting>
  <conditionalFormatting sqref="F287:F291">
    <cfRule type="cellIs" dxfId="6956" priority="7646" operator="equal">
      <formula>"Unlocked"</formula>
    </cfRule>
    <cfRule type="cellIs" dxfId="6955" priority="7647" operator="equal">
      <formula>"Locked"</formula>
    </cfRule>
  </conditionalFormatting>
  <conditionalFormatting sqref="G287:G291">
    <cfRule type="containsText" dxfId="6954" priority="7645" operator="containsText" text="Param">
      <formula>NOT(ISERROR(SEARCH("Param",G287)))</formula>
    </cfRule>
  </conditionalFormatting>
  <conditionalFormatting sqref="I287:I291">
    <cfRule type="cellIs" dxfId="6953" priority="7644" operator="lessThan">
      <formula>0</formula>
    </cfRule>
  </conditionalFormatting>
  <conditionalFormatting sqref="D287:D291">
    <cfRule type="containsText" dxfId="6952" priority="7642" operator="containsText" text="Dec">
      <formula>NOT(ISERROR(SEARCH("Dec",D287)))</formula>
    </cfRule>
    <cfRule type="containsText" dxfId="6951" priority="7643" operator="containsText" text="Inc">
      <formula>NOT(ISERROR(SEARCH("Inc",D287)))</formula>
    </cfRule>
  </conditionalFormatting>
  <conditionalFormatting sqref="F287:F291">
    <cfRule type="cellIs" dxfId="6950" priority="7640" operator="equal">
      <formula>"Unlocked"</formula>
    </cfRule>
    <cfRule type="cellIs" dxfId="6949" priority="7641" operator="equal">
      <formula>"Locked"</formula>
    </cfRule>
  </conditionalFormatting>
  <conditionalFormatting sqref="G287:G291">
    <cfRule type="containsText" dxfId="6948" priority="7639" operator="containsText" text="Param">
      <formula>NOT(ISERROR(SEARCH("Param",G287)))</formula>
    </cfRule>
  </conditionalFormatting>
  <conditionalFormatting sqref="I287:I291">
    <cfRule type="cellIs" dxfId="6947" priority="7638" operator="lessThan">
      <formula>0</formula>
    </cfRule>
  </conditionalFormatting>
  <conditionalFormatting sqref="D287:D291">
    <cfRule type="containsText" dxfId="6946" priority="7636" operator="containsText" text="Dec">
      <formula>NOT(ISERROR(SEARCH("Dec",D287)))</formula>
    </cfRule>
    <cfRule type="containsText" dxfId="6945" priority="7637" operator="containsText" text="Inc">
      <formula>NOT(ISERROR(SEARCH("Inc",D287)))</formula>
    </cfRule>
  </conditionalFormatting>
  <conditionalFormatting sqref="F287:F291">
    <cfRule type="cellIs" dxfId="6944" priority="7634" operator="equal">
      <formula>"Unlocked"</formula>
    </cfRule>
    <cfRule type="cellIs" dxfId="6943" priority="7635" operator="equal">
      <formula>"Locked"</formula>
    </cfRule>
  </conditionalFormatting>
  <conditionalFormatting sqref="G287:G291">
    <cfRule type="containsText" dxfId="6942" priority="7633" operator="containsText" text="Param">
      <formula>NOT(ISERROR(SEARCH("Param",G287)))</formula>
    </cfRule>
  </conditionalFormatting>
  <conditionalFormatting sqref="I287:I291">
    <cfRule type="cellIs" dxfId="6941" priority="7632" operator="lessThan">
      <formula>0</formula>
    </cfRule>
  </conditionalFormatting>
  <conditionalFormatting sqref="D287:D291">
    <cfRule type="containsText" dxfId="6940" priority="7630" operator="containsText" text="Dec">
      <formula>NOT(ISERROR(SEARCH("Dec",D287)))</formula>
    </cfRule>
    <cfRule type="containsText" dxfId="6939" priority="7631" operator="containsText" text="Inc">
      <formula>NOT(ISERROR(SEARCH("Inc",D287)))</formula>
    </cfRule>
  </conditionalFormatting>
  <conditionalFormatting sqref="F287:F291">
    <cfRule type="cellIs" dxfId="6938" priority="7628" operator="equal">
      <formula>"Unlocked"</formula>
    </cfRule>
    <cfRule type="cellIs" dxfId="6937" priority="7629" operator="equal">
      <formula>"Locked"</formula>
    </cfRule>
  </conditionalFormatting>
  <conditionalFormatting sqref="G287:G291">
    <cfRule type="containsText" dxfId="6936" priority="7627" operator="containsText" text="Param">
      <formula>NOT(ISERROR(SEARCH("Param",G287)))</formula>
    </cfRule>
  </conditionalFormatting>
  <conditionalFormatting sqref="I287:I291">
    <cfRule type="cellIs" dxfId="6935" priority="7626" operator="lessThan">
      <formula>0</formula>
    </cfRule>
  </conditionalFormatting>
  <conditionalFormatting sqref="D287:D291">
    <cfRule type="containsText" dxfId="6934" priority="7624" operator="containsText" text="Dec">
      <formula>NOT(ISERROR(SEARCH("Dec",D287)))</formula>
    </cfRule>
    <cfRule type="containsText" dxfId="6933" priority="7625" operator="containsText" text="Inc">
      <formula>NOT(ISERROR(SEARCH("Inc",D287)))</formula>
    </cfRule>
  </conditionalFormatting>
  <conditionalFormatting sqref="F292:F296">
    <cfRule type="cellIs" dxfId="6932" priority="7622" operator="equal">
      <formula>"Unlocked"</formula>
    </cfRule>
    <cfRule type="cellIs" dxfId="6931" priority="7623" operator="equal">
      <formula>"Locked"</formula>
    </cfRule>
  </conditionalFormatting>
  <conditionalFormatting sqref="G292:G296">
    <cfRule type="containsText" dxfId="6930" priority="7621" operator="containsText" text="Param">
      <formula>NOT(ISERROR(SEARCH("Param",G292)))</formula>
    </cfRule>
  </conditionalFormatting>
  <conditionalFormatting sqref="I292:I296">
    <cfRule type="cellIs" dxfId="6929" priority="7620" operator="lessThan">
      <formula>0</formula>
    </cfRule>
  </conditionalFormatting>
  <conditionalFormatting sqref="D292:D296">
    <cfRule type="containsText" dxfId="6928" priority="7618" operator="containsText" text="Dec">
      <formula>NOT(ISERROR(SEARCH("Dec",D292)))</formula>
    </cfRule>
    <cfRule type="containsText" dxfId="6927" priority="7619" operator="containsText" text="Inc">
      <formula>NOT(ISERROR(SEARCH("Inc",D292)))</formula>
    </cfRule>
  </conditionalFormatting>
  <conditionalFormatting sqref="F292:F296">
    <cfRule type="cellIs" dxfId="6926" priority="7616" operator="equal">
      <formula>"Unlocked"</formula>
    </cfRule>
    <cfRule type="cellIs" dxfId="6925" priority="7617" operator="equal">
      <formula>"Locked"</formula>
    </cfRule>
  </conditionalFormatting>
  <conditionalFormatting sqref="G292:G296">
    <cfRule type="containsText" dxfId="6924" priority="7615" operator="containsText" text="Param">
      <formula>NOT(ISERROR(SEARCH("Param",G292)))</formula>
    </cfRule>
  </conditionalFormatting>
  <conditionalFormatting sqref="I292:I296">
    <cfRule type="cellIs" dxfId="6923" priority="7614" operator="lessThan">
      <formula>0</formula>
    </cfRule>
  </conditionalFormatting>
  <conditionalFormatting sqref="D292:D296">
    <cfRule type="containsText" dxfId="6922" priority="7612" operator="containsText" text="Dec">
      <formula>NOT(ISERROR(SEARCH("Dec",D292)))</formula>
    </cfRule>
    <cfRule type="containsText" dxfId="6921" priority="7613" operator="containsText" text="Inc">
      <formula>NOT(ISERROR(SEARCH("Inc",D292)))</formula>
    </cfRule>
  </conditionalFormatting>
  <conditionalFormatting sqref="F292:F296">
    <cfRule type="cellIs" dxfId="6920" priority="7610" operator="equal">
      <formula>"Unlocked"</formula>
    </cfRule>
    <cfRule type="cellIs" dxfId="6919" priority="7611" operator="equal">
      <formula>"Locked"</formula>
    </cfRule>
  </conditionalFormatting>
  <conditionalFormatting sqref="G292:G296">
    <cfRule type="containsText" dxfId="6918" priority="7609" operator="containsText" text="Param">
      <formula>NOT(ISERROR(SEARCH("Param",G292)))</formula>
    </cfRule>
  </conditionalFormatting>
  <conditionalFormatting sqref="I292:I296">
    <cfRule type="cellIs" dxfId="6917" priority="7608" operator="lessThan">
      <formula>0</formula>
    </cfRule>
  </conditionalFormatting>
  <conditionalFormatting sqref="D292:D296">
    <cfRule type="containsText" dxfId="6916" priority="7606" operator="containsText" text="Dec">
      <formula>NOT(ISERROR(SEARCH("Dec",D292)))</formula>
    </cfRule>
    <cfRule type="containsText" dxfId="6915" priority="7607" operator="containsText" text="Inc">
      <formula>NOT(ISERROR(SEARCH("Inc",D292)))</formula>
    </cfRule>
  </conditionalFormatting>
  <conditionalFormatting sqref="F292:F296">
    <cfRule type="cellIs" dxfId="6914" priority="7604" operator="equal">
      <formula>"Unlocked"</formula>
    </cfRule>
    <cfRule type="cellIs" dxfId="6913" priority="7605" operator="equal">
      <formula>"Locked"</formula>
    </cfRule>
  </conditionalFormatting>
  <conditionalFormatting sqref="G292:G296">
    <cfRule type="containsText" dxfId="6912" priority="7603" operator="containsText" text="Param">
      <formula>NOT(ISERROR(SEARCH("Param",G292)))</formula>
    </cfRule>
  </conditionalFormatting>
  <conditionalFormatting sqref="I292:I296">
    <cfRule type="cellIs" dxfId="6911" priority="7602" operator="lessThan">
      <formula>0</formula>
    </cfRule>
  </conditionalFormatting>
  <conditionalFormatting sqref="D292:D296">
    <cfRule type="containsText" dxfId="6910" priority="7600" operator="containsText" text="Dec">
      <formula>NOT(ISERROR(SEARCH("Dec",D292)))</formula>
    </cfRule>
    <cfRule type="containsText" dxfId="6909" priority="7601" operator="containsText" text="Inc">
      <formula>NOT(ISERROR(SEARCH("Inc",D292)))</formula>
    </cfRule>
  </conditionalFormatting>
  <conditionalFormatting sqref="F292:F296">
    <cfRule type="cellIs" dxfId="6908" priority="7598" operator="equal">
      <formula>"Unlocked"</formula>
    </cfRule>
    <cfRule type="cellIs" dxfId="6907" priority="7599" operator="equal">
      <formula>"Locked"</formula>
    </cfRule>
  </conditionalFormatting>
  <conditionalFormatting sqref="G292:G296">
    <cfRule type="containsText" dxfId="6906" priority="7597" operator="containsText" text="Param">
      <formula>NOT(ISERROR(SEARCH("Param",G292)))</formula>
    </cfRule>
  </conditionalFormatting>
  <conditionalFormatting sqref="I292:I296">
    <cfRule type="cellIs" dxfId="6905" priority="7596" operator="lessThan">
      <formula>0</formula>
    </cfRule>
  </conditionalFormatting>
  <conditionalFormatting sqref="D292:D296">
    <cfRule type="containsText" dxfId="6904" priority="7594" operator="containsText" text="Dec">
      <formula>NOT(ISERROR(SEARCH("Dec",D292)))</formula>
    </cfRule>
    <cfRule type="containsText" dxfId="6903" priority="7595" operator="containsText" text="Inc">
      <formula>NOT(ISERROR(SEARCH("Inc",D292)))</formula>
    </cfRule>
  </conditionalFormatting>
  <conditionalFormatting sqref="F292:F296">
    <cfRule type="cellIs" dxfId="6902" priority="7592" operator="equal">
      <formula>"Unlocked"</formula>
    </cfRule>
    <cfRule type="cellIs" dxfId="6901" priority="7593" operator="equal">
      <formula>"Locked"</formula>
    </cfRule>
  </conditionalFormatting>
  <conditionalFormatting sqref="G292:G296">
    <cfRule type="containsText" dxfId="6900" priority="7591" operator="containsText" text="Param">
      <formula>NOT(ISERROR(SEARCH("Param",G292)))</formula>
    </cfRule>
  </conditionalFormatting>
  <conditionalFormatting sqref="I292:I296">
    <cfRule type="cellIs" dxfId="6899" priority="7590" operator="lessThan">
      <formula>0</formula>
    </cfRule>
  </conditionalFormatting>
  <conditionalFormatting sqref="D292:D296">
    <cfRule type="containsText" dxfId="6898" priority="7588" operator="containsText" text="Dec">
      <formula>NOT(ISERROR(SEARCH("Dec",D292)))</formula>
    </cfRule>
    <cfRule type="containsText" dxfId="6897" priority="7589" operator="containsText" text="Inc">
      <formula>NOT(ISERROR(SEARCH("Inc",D292)))</formula>
    </cfRule>
  </conditionalFormatting>
  <conditionalFormatting sqref="F292:F296">
    <cfRule type="cellIs" dxfId="6896" priority="7586" operator="equal">
      <formula>"Unlocked"</formula>
    </cfRule>
    <cfRule type="cellIs" dxfId="6895" priority="7587" operator="equal">
      <formula>"Locked"</formula>
    </cfRule>
  </conditionalFormatting>
  <conditionalFormatting sqref="G292:G296">
    <cfRule type="containsText" dxfId="6894" priority="7585" operator="containsText" text="Param">
      <formula>NOT(ISERROR(SEARCH("Param",G292)))</formula>
    </cfRule>
  </conditionalFormatting>
  <conditionalFormatting sqref="I292:I296">
    <cfRule type="cellIs" dxfId="6893" priority="7584" operator="lessThan">
      <formula>0</formula>
    </cfRule>
  </conditionalFormatting>
  <conditionalFormatting sqref="D292:D296">
    <cfRule type="containsText" dxfId="6892" priority="7582" operator="containsText" text="Dec">
      <formula>NOT(ISERROR(SEARCH("Dec",D292)))</formula>
    </cfRule>
    <cfRule type="containsText" dxfId="6891" priority="7583" operator="containsText" text="Inc">
      <formula>NOT(ISERROR(SEARCH("Inc",D292)))</formula>
    </cfRule>
  </conditionalFormatting>
  <conditionalFormatting sqref="F292:F296">
    <cfRule type="cellIs" dxfId="6890" priority="7580" operator="equal">
      <formula>"Unlocked"</formula>
    </cfRule>
    <cfRule type="cellIs" dxfId="6889" priority="7581" operator="equal">
      <formula>"Locked"</formula>
    </cfRule>
  </conditionalFormatting>
  <conditionalFormatting sqref="G292:G296">
    <cfRule type="containsText" dxfId="6888" priority="7579" operator="containsText" text="Param">
      <formula>NOT(ISERROR(SEARCH("Param",G292)))</formula>
    </cfRule>
  </conditionalFormatting>
  <conditionalFormatting sqref="I292:I296">
    <cfRule type="cellIs" dxfId="6887" priority="7578" operator="lessThan">
      <formula>0</formula>
    </cfRule>
  </conditionalFormatting>
  <conditionalFormatting sqref="D292:D296">
    <cfRule type="containsText" dxfId="6886" priority="7576" operator="containsText" text="Dec">
      <formula>NOT(ISERROR(SEARCH("Dec",D292)))</formula>
    </cfRule>
    <cfRule type="containsText" dxfId="6885" priority="7577" operator="containsText" text="Inc">
      <formula>NOT(ISERROR(SEARCH("Inc",D292)))</formula>
    </cfRule>
  </conditionalFormatting>
  <conditionalFormatting sqref="F292:F296">
    <cfRule type="cellIs" dxfId="6884" priority="7574" operator="equal">
      <formula>"Unlocked"</formula>
    </cfRule>
    <cfRule type="cellIs" dxfId="6883" priority="7575" operator="equal">
      <formula>"Locked"</formula>
    </cfRule>
  </conditionalFormatting>
  <conditionalFormatting sqref="G292:G296">
    <cfRule type="containsText" dxfId="6882" priority="7573" operator="containsText" text="Param">
      <formula>NOT(ISERROR(SEARCH("Param",G292)))</formula>
    </cfRule>
  </conditionalFormatting>
  <conditionalFormatting sqref="I292:I296">
    <cfRule type="cellIs" dxfId="6881" priority="7572" operator="lessThan">
      <formula>0</formula>
    </cfRule>
  </conditionalFormatting>
  <conditionalFormatting sqref="D292:D296">
    <cfRule type="containsText" dxfId="6880" priority="7570" operator="containsText" text="Dec">
      <formula>NOT(ISERROR(SEARCH("Dec",D292)))</formula>
    </cfRule>
    <cfRule type="containsText" dxfId="6879" priority="7571" operator="containsText" text="Inc">
      <formula>NOT(ISERROR(SEARCH("Inc",D292)))</formula>
    </cfRule>
  </conditionalFormatting>
  <conditionalFormatting sqref="F292:F296">
    <cfRule type="cellIs" dxfId="6878" priority="7568" operator="equal">
      <formula>"Unlocked"</formula>
    </cfRule>
    <cfRule type="cellIs" dxfId="6877" priority="7569" operator="equal">
      <formula>"Locked"</formula>
    </cfRule>
  </conditionalFormatting>
  <conditionalFormatting sqref="G292:G296">
    <cfRule type="containsText" dxfId="6876" priority="7567" operator="containsText" text="Param">
      <formula>NOT(ISERROR(SEARCH("Param",G292)))</formula>
    </cfRule>
  </conditionalFormatting>
  <conditionalFormatting sqref="I292:I296">
    <cfRule type="cellIs" dxfId="6875" priority="7566" operator="lessThan">
      <formula>0</formula>
    </cfRule>
  </conditionalFormatting>
  <conditionalFormatting sqref="D292:D296">
    <cfRule type="containsText" dxfId="6874" priority="7564" operator="containsText" text="Dec">
      <formula>NOT(ISERROR(SEARCH("Dec",D292)))</formula>
    </cfRule>
    <cfRule type="containsText" dxfId="6873" priority="7565" operator="containsText" text="Inc">
      <formula>NOT(ISERROR(SEARCH("Inc",D292)))</formula>
    </cfRule>
  </conditionalFormatting>
  <conditionalFormatting sqref="F292:F296">
    <cfRule type="cellIs" dxfId="6872" priority="7562" operator="equal">
      <formula>"Unlocked"</formula>
    </cfRule>
    <cfRule type="cellIs" dxfId="6871" priority="7563" operator="equal">
      <formula>"Locked"</formula>
    </cfRule>
  </conditionalFormatting>
  <conditionalFormatting sqref="G292:G296">
    <cfRule type="containsText" dxfId="6870" priority="7561" operator="containsText" text="Param">
      <formula>NOT(ISERROR(SEARCH("Param",G292)))</formula>
    </cfRule>
  </conditionalFormatting>
  <conditionalFormatting sqref="I292:I296">
    <cfRule type="cellIs" dxfId="6869" priority="7560" operator="lessThan">
      <formula>0</formula>
    </cfRule>
  </conditionalFormatting>
  <conditionalFormatting sqref="D292:D296">
    <cfRule type="containsText" dxfId="6868" priority="7558" operator="containsText" text="Dec">
      <formula>NOT(ISERROR(SEARCH("Dec",D292)))</formula>
    </cfRule>
    <cfRule type="containsText" dxfId="6867" priority="7559" operator="containsText" text="Inc">
      <formula>NOT(ISERROR(SEARCH("Inc",D292)))</formula>
    </cfRule>
  </conditionalFormatting>
  <conditionalFormatting sqref="F297:F301">
    <cfRule type="cellIs" dxfId="6866" priority="7556" operator="equal">
      <formula>"Unlocked"</formula>
    </cfRule>
    <cfRule type="cellIs" dxfId="6865" priority="7557" operator="equal">
      <formula>"Locked"</formula>
    </cfRule>
  </conditionalFormatting>
  <conditionalFormatting sqref="G297:G301">
    <cfRule type="containsText" dxfId="6864" priority="7555" operator="containsText" text="Param">
      <formula>NOT(ISERROR(SEARCH("Param",G297)))</formula>
    </cfRule>
  </conditionalFormatting>
  <conditionalFormatting sqref="I297:I301">
    <cfRule type="cellIs" dxfId="6863" priority="7554" operator="lessThan">
      <formula>0</formula>
    </cfRule>
  </conditionalFormatting>
  <conditionalFormatting sqref="D297:D301">
    <cfRule type="containsText" dxfId="6862" priority="7552" operator="containsText" text="Dec">
      <formula>NOT(ISERROR(SEARCH("Dec",D297)))</formula>
    </cfRule>
    <cfRule type="containsText" dxfId="6861" priority="7553" operator="containsText" text="Inc">
      <formula>NOT(ISERROR(SEARCH("Inc",D297)))</formula>
    </cfRule>
  </conditionalFormatting>
  <conditionalFormatting sqref="F297:F301">
    <cfRule type="cellIs" dxfId="6860" priority="7550" operator="equal">
      <formula>"Unlocked"</formula>
    </cfRule>
    <cfRule type="cellIs" dxfId="6859" priority="7551" operator="equal">
      <formula>"Locked"</formula>
    </cfRule>
  </conditionalFormatting>
  <conditionalFormatting sqref="G297:G301">
    <cfRule type="containsText" dxfId="6858" priority="7549" operator="containsText" text="Param">
      <formula>NOT(ISERROR(SEARCH("Param",G297)))</formula>
    </cfRule>
  </conditionalFormatting>
  <conditionalFormatting sqref="I297:I301">
    <cfRule type="cellIs" dxfId="6857" priority="7548" operator="lessThan">
      <formula>0</formula>
    </cfRule>
  </conditionalFormatting>
  <conditionalFormatting sqref="D297:D301">
    <cfRule type="containsText" dxfId="6856" priority="7546" operator="containsText" text="Dec">
      <formula>NOT(ISERROR(SEARCH("Dec",D297)))</formula>
    </cfRule>
    <cfRule type="containsText" dxfId="6855" priority="7547" operator="containsText" text="Inc">
      <formula>NOT(ISERROR(SEARCH("Inc",D297)))</formula>
    </cfRule>
  </conditionalFormatting>
  <conditionalFormatting sqref="F297:F301">
    <cfRule type="cellIs" dxfId="6854" priority="7544" operator="equal">
      <formula>"Unlocked"</formula>
    </cfRule>
    <cfRule type="cellIs" dxfId="6853" priority="7545" operator="equal">
      <formula>"Locked"</formula>
    </cfRule>
  </conditionalFormatting>
  <conditionalFormatting sqref="G297:G301">
    <cfRule type="containsText" dxfId="6852" priority="7543" operator="containsText" text="Param">
      <formula>NOT(ISERROR(SEARCH("Param",G297)))</formula>
    </cfRule>
  </conditionalFormatting>
  <conditionalFormatting sqref="I297:I301">
    <cfRule type="cellIs" dxfId="6851" priority="7542" operator="lessThan">
      <formula>0</formula>
    </cfRule>
  </conditionalFormatting>
  <conditionalFormatting sqref="D297:D301">
    <cfRule type="containsText" dxfId="6850" priority="7540" operator="containsText" text="Dec">
      <formula>NOT(ISERROR(SEARCH("Dec",D297)))</formula>
    </cfRule>
    <cfRule type="containsText" dxfId="6849" priority="7541" operator="containsText" text="Inc">
      <formula>NOT(ISERROR(SEARCH("Inc",D297)))</formula>
    </cfRule>
  </conditionalFormatting>
  <conditionalFormatting sqref="F297:F301">
    <cfRule type="cellIs" dxfId="6848" priority="7538" operator="equal">
      <formula>"Unlocked"</formula>
    </cfRule>
    <cfRule type="cellIs" dxfId="6847" priority="7539" operator="equal">
      <formula>"Locked"</formula>
    </cfRule>
  </conditionalFormatting>
  <conditionalFormatting sqref="G297:G301">
    <cfRule type="containsText" dxfId="6846" priority="7537" operator="containsText" text="Param">
      <formula>NOT(ISERROR(SEARCH("Param",G297)))</formula>
    </cfRule>
  </conditionalFormatting>
  <conditionalFormatting sqref="I297:I301">
    <cfRule type="cellIs" dxfId="6845" priority="7536" operator="lessThan">
      <formula>0</formula>
    </cfRule>
  </conditionalFormatting>
  <conditionalFormatting sqref="D297:D301">
    <cfRule type="containsText" dxfId="6844" priority="7534" operator="containsText" text="Dec">
      <formula>NOT(ISERROR(SEARCH("Dec",D297)))</formula>
    </cfRule>
    <cfRule type="containsText" dxfId="6843" priority="7535" operator="containsText" text="Inc">
      <formula>NOT(ISERROR(SEARCH("Inc",D297)))</formula>
    </cfRule>
  </conditionalFormatting>
  <conditionalFormatting sqref="F297:F301">
    <cfRule type="cellIs" dxfId="6842" priority="7532" operator="equal">
      <formula>"Unlocked"</formula>
    </cfRule>
    <cfRule type="cellIs" dxfId="6841" priority="7533" operator="equal">
      <formula>"Locked"</formula>
    </cfRule>
  </conditionalFormatting>
  <conditionalFormatting sqref="G297:G301">
    <cfRule type="containsText" dxfId="6840" priority="7531" operator="containsText" text="Param">
      <formula>NOT(ISERROR(SEARCH("Param",G297)))</formula>
    </cfRule>
  </conditionalFormatting>
  <conditionalFormatting sqref="I297:I301">
    <cfRule type="cellIs" dxfId="6839" priority="7530" operator="lessThan">
      <formula>0</formula>
    </cfRule>
  </conditionalFormatting>
  <conditionalFormatting sqref="D297:D301">
    <cfRule type="containsText" dxfId="6838" priority="7528" operator="containsText" text="Dec">
      <formula>NOT(ISERROR(SEARCH("Dec",D297)))</formula>
    </cfRule>
    <cfRule type="containsText" dxfId="6837" priority="7529" operator="containsText" text="Inc">
      <formula>NOT(ISERROR(SEARCH("Inc",D297)))</formula>
    </cfRule>
  </conditionalFormatting>
  <conditionalFormatting sqref="F297:F301">
    <cfRule type="cellIs" dxfId="6836" priority="7526" operator="equal">
      <formula>"Unlocked"</formula>
    </cfRule>
    <cfRule type="cellIs" dxfId="6835" priority="7527" operator="equal">
      <formula>"Locked"</formula>
    </cfRule>
  </conditionalFormatting>
  <conditionalFormatting sqref="G297:G301">
    <cfRule type="containsText" dxfId="6834" priority="7525" operator="containsText" text="Param">
      <formula>NOT(ISERROR(SEARCH("Param",G297)))</formula>
    </cfRule>
  </conditionalFormatting>
  <conditionalFormatting sqref="I297:I301">
    <cfRule type="cellIs" dxfId="6833" priority="7524" operator="lessThan">
      <formula>0</formula>
    </cfRule>
  </conditionalFormatting>
  <conditionalFormatting sqref="D297:D301">
    <cfRule type="containsText" dxfId="6832" priority="7522" operator="containsText" text="Dec">
      <formula>NOT(ISERROR(SEARCH("Dec",D297)))</formula>
    </cfRule>
    <cfRule type="containsText" dxfId="6831" priority="7523" operator="containsText" text="Inc">
      <formula>NOT(ISERROR(SEARCH("Inc",D297)))</formula>
    </cfRule>
  </conditionalFormatting>
  <conditionalFormatting sqref="F297:F301">
    <cfRule type="cellIs" dxfId="6830" priority="7520" operator="equal">
      <formula>"Unlocked"</formula>
    </cfRule>
    <cfRule type="cellIs" dxfId="6829" priority="7521" operator="equal">
      <formula>"Locked"</formula>
    </cfRule>
  </conditionalFormatting>
  <conditionalFormatting sqref="G297:G301">
    <cfRule type="containsText" dxfId="6828" priority="7519" operator="containsText" text="Param">
      <formula>NOT(ISERROR(SEARCH("Param",G297)))</formula>
    </cfRule>
  </conditionalFormatting>
  <conditionalFormatting sqref="I297:I301">
    <cfRule type="cellIs" dxfId="6827" priority="7518" operator="lessThan">
      <formula>0</formula>
    </cfRule>
  </conditionalFormatting>
  <conditionalFormatting sqref="D297:D301">
    <cfRule type="containsText" dxfId="6826" priority="7516" operator="containsText" text="Dec">
      <formula>NOT(ISERROR(SEARCH("Dec",D297)))</formula>
    </cfRule>
    <cfRule type="containsText" dxfId="6825" priority="7517" operator="containsText" text="Inc">
      <formula>NOT(ISERROR(SEARCH("Inc",D297)))</formula>
    </cfRule>
  </conditionalFormatting>
  <conditionalFormatting sqref="F297:F301">
    <cfRule type="cellIs" dxfId="6824" priority="7514" operator="equal">
      <formula>"Unlocked"</formula>
    </cfRule>
    <cfRule type="cellIs" dxfId="6823" priority="7515" operator="equal">
      <formula>"Locked"</formula>
    </cfRule>
  </conditionalFormatting>
  <conditionalFormatting sqref="G297:G301">
    <cfRule type="containsText" dxfId="6822" priority="7513" operator="containsText" text="Param">
      <formula>NOT(ISERROR(SEARCH("Param",G297)))</formula>
    </cfRule>
  </conditionalFormatting>
  <conditionalFormatting sqref="I297:I301">
    <cfRule type="cellIs" dxfId="6821" priority="7512" operator="lessThan">
      <formula>0</formula>
    </cfRule>
  </conditionalFormatting>
  <conditionalFormatting sqref="D297:D301">
    <cfRule type="containsText" dxfId="6820" priority="7510" operator="containsText" text="Dec">
      <formula>NOT(ISERROR(SEARCH("Dec",D297)))</formula>
    </cfRule>
    <cfRule type="containsText" dxfId="6819" priority="7511" operator="containsText" text="Inc">
      <formula>NOT(ISERROR(SEARCH("Inc",D297)))</formula>
    </cfRule>
  </conditionalFormatting>
  <conditionalFormatting sqref="F297:F301">
    <cfRule type="cellIs" dxfId="6818" priority="7508" operator="equal">
      <formula>"Unlocked"</formula>
    </cfRule>
    <cfRule type="cellIs" dxfId="6817" priority="7509" operator="equal">
      <formula>"Locked"</formula>
    </cfRule>
  </conditionalFormatting>
  <conditionalFormatting sqref="G297:G301">
    <cfRule type="containsText" dxfId="6816" priority="7507" operator="containsText" text="Param">
      <formula>NOT(ISERROR(SEARCH("Param",G297)))</formula>
    </cfRule>
  </conditionalFormatting>
  <conditionalFormatting sqref="I297:I301">
    <cfRule type="cellIs" dxfId="6815" priority="7506" operator="lessThan">
      <formula>0</formula>
    </cfRule>
  </conditionalFormatting>
  <conditionalFormatting sqref="D297:D301">
    <cfRule type="containsText" dxfId="6814" priority="7504" operator="containsText" text="Dec">
      <formula>NOT(ISERROR(SEARCH("Dec",D297)))</formula>
    </cfRule>
    <cfRule type="containsText" dxfId="6813" priority="7505" operator="containsText" text="Inc">
      <formula>NOT(ISERROR(SEARCH("Inc",D297)))</formula>
    </cfRule>
  </conditionalFormatting>
  <conditionalFormatting sqref="F297:F301">
    <cfRule type="cellIs" dxfId="6812" priority="7502" operator="equal">
      <formula>"Unlocked"</formula>
    </cfRule>
    <cfRule type="cellIs" dxfId="6811" priority="7503" operator="equal">
      <formula>"Locked"</formula>
    </cfRule>
  </conditionalFormatting>
  <conditionalFormatting sqref="G297:G301">
    <cfRule type="containsText" dxfId="6810" priority="7501" operator="containsText" text="Param">
      <formula>NOT(ISERROR(SEARCH("Param",G297)))</formula>
    </cfRule>
  </conditionalFormatting>
  <conditionalFormatting sqref="I297:I301">
    <cfRule type="cellIs" dxfId="6809" priority="7500" operator="lessThan">
      <formula>0</formula>
    </cfRule>
  </conditionalFormatting>
  <conditionalFormatting sqref="D297:D301">
    <cfRule type="containsText" dxfId="6808" priority="7498" operator="containsText" text="Dec">
      <formula>NOT(ISERROR(SEARCH("Dec",D297)))</formula>
    </cfRule>
    <cfRule type="containsText" dxfId="6807" priority="7499" operator="containsText" text="Inc">
      <formula>NOT(ISERROR(SEARCH("Inc",D297)))</formula>
    </cfRule>
  </conditionalFormatting>
  <conditionalFormatting sqref="F297:F301">
    <cfRule type="cellIs" dxfId="6806" priority="7496" operator="equal">
      <formula>"Unlocked"</formula>
    </cfRule>
    <cfRule type="cellIs" dxfId="6805" priority="7497" operator="equal">
      <formula>"Locked"</formula>
    </cfRule>
  </conditionalFormatting>
  <conditionalFormatting sqref="G297:G301">
    <cfRule type="containsText" dxfId="6804" priority="7495" operator="containsText" text="Param">
      <formula>NOT(ISERROR(SEARCH("Param",G297)))</formula>
    </cfRule>
  </conditionalFormatting>
  <conditionalFormatting sqref="I297:I301">
    <cfRule type="cellIs" dxfId="6803" priority="7494" operator="lessThan">
      <formula>0</formula>
    </cfRule>
  </conditionalFormatting>
  <conditionalFormatting sqref="D297:D301">
    <cfRule type="containsText" dxfId="6802" priority="7492" operator="containsText" text="Dec">
      <formula>NOT(ISERROR(SEARCH("Dec",D297)))</formula>
    </cfRule>
    <cfRule type="containsText" dxfId="6801" priority="7493" operator="containsText" text="Inc">
      <formula>NOT(ISERROR(SEARCH("Inc",D297)))</formula>
    </cfRule>
  </conditionalFormatting>
  <conditionalFormatting sqref="F297:F301">
    <cfRule type="cellIs" dxfId="6800" priority="7490" operator="equal">
      <formula>"Unlocked"</formula>
    </cfRule>
    <cfRule type="cellIs" dxfId="6799" priority="7491" operator="equal">
      <formula>"Locked"</formula>
    </cfRule>
  </conditionalFormatting>
  <conditionalFormatting sqref="G297:G301">
    <cfRule type="containsText" dxfId="6798" priority="7489" operator="containsText" text="Param">
      <formula>NOT(ISERROR(SEARCH("Param",G297)))</formula>
    </cfRule>
  </conditionalFormatting>
  <conditionalFormatting sqref="I297:I301">
    <cfRule type="cellIs" dxfId="6797" priority="7488" operator="lessThan">
      <formula>0</formula>
    </cfRule>
  </conditionalFormatting>
  <conditionalFormatting sqref="D297:D301">
    <cfRule type="containsText" dxfId="6796" priority="7486" operator="containsText" text="Dec">
      <formula>NOT(ISERROR(SEARCH("Dec",D297)))</formula>
    </cfRule>
    <cfRule type="containsText" dxfId="6795" priority="7487" operator="containsText" text="Inc">
      <formula>NOT(ISERROR(SEARCH("Inc",D297)))</formula>
    </cfRule>
  </conditionalFormatting>
  <conditionalFormatting sqref="F302:F306">
    <cfRule type="cellIs" dxfId="6794" priority="7484" operator="equal">
      <formula>"Unlocked"</formula>
    </cfRule>
    <cfRule type="cellIs" dxfId="6793" priority="7485" operator="equal">
      <formula>"Locked"</formula>
    </cfRule>
  </conditionalFormatting>
  <conditionalFormatting sqref="G302:G306">
    <cfRule type="containsText" dxfId="6792" priority="7483" operator="containsText" text="Param">
      <formula>NOT(ISERROR(SEARCH("Param",G302)))</formula>
    </cfRule>
  </conditionalFormatting>
  <conditionalFormatting sqref="I302:I306">
    <cfRule type="cellIs" dxfId="6791" priority="7482" operator="lessThan">
      <formula>0</formula>
    </cfRule>
  </conditionalFormatting>
  <conditionalFormatting sqref="D302:D306">
    <cfRule type="containsText" dxfId="6790" priority="7480" operator="containsText" text="Dec">
      <formula>NOT(ISERROR(SEARCH("Dec",D302)))</formula>
    </cfRule>
    <cfRule type="containsText" dxfId="6789" priority="7481" operator="containsText" text="Inc">
      <formula>NOT(ISERROR(SEARCH("Inc",D302)))</formula>
    </cfRule>
  </conditionalFormatting>
  <conditionalFormatting sqref="F302:F306">
    <cfRule type="cellIs" dxfId="6788" priority="7478" operator="equal">
      <formula>"Unlocked"</formula>
    </cfRule>
    <cfRule type="cellIs" dxfId="6787" priority="7479" operator="equal">
      <formula>"Locked"</formula>
    </cfRule>
  </conditionalFormatting>
  <conditionalFormatting sqref="G302:G306">
    <cfRule type="containsText" dxfId="6786" priority="7477" operator="containsText" text="Param">
      <formula>NOT(ISERROR(SEARCH("Param",G302)))</formula>
    </cfRule>
  </conditionalFormatting>
  <conditionalFormatting sqref="I302:I306">
    <cfRule type="cellIs" dxfId="6785" priority="7476" operator="lessThan">
      <formula>0</formula>
    </cfRule>
  </conditionalFormatting>
  <conditionalFormatting sqref="D302:D306">
    <cfRule type="containsText" dxfId="6784" priority="7474" operator="containsText" text="Dec">
      <formula>NOT(ISERROR(SEARCH("Dec",D302)))</formula>
    </cfRule>
    <cfRule type="containsText" dxfId="6783" priority="7475" operator="containsText" text="Inc">
      <formula>NOT(ISERROR(SEARCH("Inc",D302)))</formula>
    </cfRule>
  </conditionalFormatting>
  <conditionalFormatting sqref="F302:F306">
    <cfRule type="cellIs" dxfId="6782" priority="7472" operator="equal">
      <formula>"Unlocked"</formula>
    </cfRule>
    <cfRule type="cellIs" dxfId="6781" priority="7473" operator="equal">
      <formula>"Locked"</formula>
    </cfRule>
  </conditionalFormatting>
  <conditionalFormatting sqref="G302:G306">
    <cfRule type="containsText" dxfId="6780" priority="7471" operator="containsText" text="Param">
      <formula>NOT(ISERROR(SEARCH("Param",G302)))</formula>
    </cfRule>
  </conditionalFormatting>
  <conditionalFormatting sqref="I302:I306">
    <cfRule type="cellIs" dxfId="6779" priority="7470" operator="lessThan">
      <formula>0</formula>
    </cfRule>
  </conditionalFormatting>
  <conditionalFormatting sqref="D302:D306">
    <cfRule type="containsText" dxfId="6778" priority="7468" operator="containsText" text="Dec">
      <formula>NOT(ISERROR(SEARCH("Dec",D302)))</formula>
    </cfRule>
    <cfRule type="containsText" dxfId="6777" priority="7469" operator="containsText" text="Inc">
      <formula>NOT(ISERROR(SEARCH("Inc",D302)))</formula>
    </cfRule>
  </conditionalFormatting>
  <conditionalFormatting sqref="F302:F306">
    <cfRule type="cellIs" dxfId="6776" priority="7466" operator="equal">
      <formula>"Unlocked"</formula>
    </cfRule>
    <cfRule type="cellIs" dxfId="6775" priority="7467" operator="equal">
      <formula>"Locked"</formula>
    </cfRule>
  </conditionalFormatting>
  <conditionalFormatting sqref="G302:G306">
    <cfRule type="containsText" dxfId="6774" priority="7465" operator="containsText" text="Param">
      <formula>NOT(ISERROR(SEARCH("Param",G302)))</formula>
    </cfRule>
  </conditionalFormatting>
  <conditionalFormatting sqref="I302:I306">
    <cfRule type="cellIs" dxfId="6773" priority="7464" operator="lessThan">
      <formula>0</formula>
    </cfRule>
  </conditionalFormatting>
  <conditionalFormatting sqref="D302:D306">
    <cfRule type="containsText" dxfId="6772" priority="7462" operator="containsText" text="Dec">
      <formula>NOT(ISERROR(SEARCH("Dec",D302)))</formula>
    </cfRule>
    <cfRule type="containsText" dxfId="6771" priority="7463" operator="containsText" text="Inc">
      <formula>NOT(ISERROR(SEARCH("Inc",D302)))</formula>
    </cfRule>
  </conditionalFormatting>
  <conditionalFormatting sqref="F302:F306">
    <cfRule type="cellIs" dxfId="6770" priority="7460" operator="equal">
      <formula>"Unlocked"</formula>
    </cfRule>
    <cfRule type="cellIs" dxfId="6769" priority="7461" operator="equal">
      <formula>"Locked"</formula>
    </cfRule>
  </conditionalFormatting>
  <conditionalFormatting sqref="G302:G306">
    <cfRule type="containsText" dxfId="6768" priority="7459" operator="containsText" text="Param">
      <formula>NOT(ISERROR(SEARCH("Param",G302)))</formula>
    </cfRule>
  </conditionalFormatting>
  <conditionalFormatting sqref="I302:I306">
    <cfRule type="cellIs" dxfId="6767" priority="7458" operator="lessThan">
      <formula>0</formula>
    </cfRule>
  </conditionalFormatting>
  <conditionalFormatting sqref="D302:D306">
    <cfRule type="containsText" dxfId="6766" priority="7456" operator="containsText" text="Dec">
      <formula>NOT(ISERROR(SEARCH("Dec",D302)))</formula>
    </cfRule>
    <cfRule type="containsText" dxfId="6765" priority="7457" operator="containsText" text="Inc">
      <formula>NOT(ISERROR(SEARCH("Inc",D302)))</formula>
    </cfRule>
  </conditionalFormatting>
  <conditionalFormatting sqref="F302:F306">
    <cfRule type="cellIs" dxfId="6764" priority="7454" operator="equal">
      <formula>"Unlocked"</formula>
    </cfRule>
    <cfRule type="cellIs" dxfId="6763" priority="7455" operator="equal">
      <formula>"Locked"</formula>
    </cfRule>
  </conditionalFormatting>
  <conditionalFormatting sqref="G302:G306">
    <cfRule type="containsText" dxfId="6762" priority="7453" operator="containsText" text="Param">
      <formula>NOT(ISERROR(SEARCH("Param",G302)))</formula>
    </cfRule>
  </conditionalFormatting>
  <conditionalFormatting sqref="I302:I306">
    <cfRule type="cellIs" dxfId="6761" priority="7452" operator="lessThan">
      <formula>0</formula>
    </cfRule>
  </conditionalFormatting>
  <conditionalFormatting sqref="D302:D306">
    <cfRule type="containsText" dxfId="6760" priority="7450" operator="containsText" text="Dec">
      <formula>NOT(ISERROR(SEARCH("Dec",D302)))</formula>
    </cfRule>
    <cfRule type="containsText" dxfId="6759" priority="7451" operator="containsText" text="Inc">
      <formula>NOT(ISERROR(SEARCH("Inc",D302)))</formula>
    </cfRule>
  </conditionalFormatting>
  <conditionalFormatting sqref="F302:F306">
    <cfRule type="cellIs" dxfId="6758" priority="7448" operator="equal">
      <formula>"Unlocked"</formula>
    </cfRule>
    <cfRule type="cellIs" dxfId="6757" priority="7449" operator="equal">
      <formula>"Locked"</formula>
    </cfRule>
  </conditionalFormatting>
  <conditionalFormatting sqref="G302:G306">
    <cfRule type="containsText" dxfId="6756" priority="7447" operator="containsText" text="Param">
      <formula>NOT(ISERROR(SEARCH("Param",G302)))</formula>
    </cfRule>
  </conditionalFormatting>
  <conditionalFormatting sqref="I302:I306">
    <cfRule type="cellIs" dxfId="6755" priority="7446" operator="lessThan">
      <formula>0</formula>
    </cfRule>
  </conditionalFormatting>
  <conditionalFormatting sqref="D302:D306">
    <cfRule type="containsText" dxfId="6754" priority="7444" operator="containsText" text="Dec">
      <formula>NOT(ISERROR(SEARCH("Dec",D302)))</formula>
    </cfRule>
    <cfRule type="containsText" dxfId="6753" priority="7445" operator="containsText" text="Inc">
      <formula>NOT(ISERROR(SEARCH("Inc",D302)))</formula>
    </cfRule>
  </conditionalFormatting>
  <conditionalFormatting sqref="F302:F306">
    <cfRule type="cellIs" dxfId="6752" priority="7442" operator="equal">
      <formula>"Unlocked"</formula>
    </cfRule>
    <cfRule type="cellIs" dxfId="6751" priority="7443" operator="equal">
      <formula>"Locked"</formula>
    </cfRule>
  </conditionalFormatting>
  <conditionalFormatting sqref="G302:G306">
    <cfRule type="containsText" dxfId="6750" priority="7441" operator="containsText" text="Param">
      <formula>NOT(ISERROR(SEARCH("Param",G302)))</formula>
    </cfRule>
  </conditionalFormatting>
  <conditionalFormatting sqref="I302:I306">
    <cfRule type="cellIs" dxfId="6749" priority="7440" operator="lessThan">
      <formula>0</formula>
    </cfRule>
  </conditionalFormatting>
  <conditionalFormatting sqref="D302:D306">
    <cfRule type="containsText" dxfId="6748" priority="7438" operator="containsText" text="Dec">
      <formula>NOT(ISERROR(SEARCH("Dec",D302)))</formula>
    </cfRule>
    <cfRule type="containsText" dxfId="6747" priority="7439" operator="containsText" text="Inc">
      <formula>NOT(ISERROR(SEARCH("Inc",D302)))</formula>
    </cfRule>
  </conditionalFormatting>
  <conditionalFormatting sqref="F302:F306">
    <cfRule type="cellIs" dxfId="6746" priority="7436" operator="equal">
      <formula>"Unlocked"</formula>
    </cfRule>
    <cfRule type="cellIs" dxfId="6745" priority="7437" operator="equal">
      <formula>"Locked"</formula>
    </cfRule>
  </conditionalFormatting>
  <conditionalFormatting sqref="G302:G306">
    <cfRule type="containsText" dxfId="6744" priority="7435" operator="containsText" text="Param">
      <formula>NOT(ISERROR(SEARCH("Param",G302)))</formula>
    </cfRule>
  </conditionalFormatting>
  <conditionalFormatting sqref="I302:I306">
    <cfRule type="cellIs" dxfId="6743" priority="7434" operator="lessThan">
      <formula>0</formula>
    </cfRule>
  </conditionalFormatting>
  <conditionalFormatting sqref="D302:D306">
    <cfRule type="containsText" dxfId="6742" priority="7432" operator="containsText" text="Dec">
      <formula>NOT(ISERROR(SEARCH("Dec",D302)))</formula>
    </cfRule>
    <cfRule type="containsText" dxfId="6741" priority="7433" operator="containsText" text="Inc">
      <formula>NOT(ISERROR(SEARCH("Inc",D302)))</formula>
    </cfRule>
  </conditionalFormatting>
  <conditionalFormatting sqref="F302:F306">
    <cfRule type="cellIs" dxfId="6740" priority="7430" operator="equal">
      <formula>"Unlocked"</formula>
    </cfRule>
    <cfRule type="cellIs" dxfId="6739" priority="7431" operator="equal">
      <formula>"Locked"</formula>
    </cfRule>
  </conditionalFormatting>
  <conditionalFormatting sqref="G302:G306">
    <cfRule type="containsText" dxfId="6738" priority="7429" operator="containsText" text="Param">
      <formula>NOT(ISERROR(SEARCH("Param",G302)))</formula>
    </cfRule>
  </conditionalFormatting>
  <conditionalFormatting sqref="I302:I306">
    <cfRule type="cellIs" dxfId="6737" priority="7428" operator="lessThan">
      <formula>0</formula>
    </cfRule>
  </conditionalFormatting>
  <conditionalFormatting sqref="D302:D306">
    <cfRule type="containsText" dxfId="6736" priority="7426" operator="containsText" text="Dec">
      <formula>NOT(ISERROR(SEARCH("Dec",D302)))</formula>
    </cfRule>
    <cfRule type="containsText" dxfId="6735" priority="7427" operator="containsText" text="Inc">
      <formula>NOT(ISERROR(SEARCH("Inc",D302)))</formula>
    </cfRule>
  </conditionalFormatting>
  <conditionalFormatting sqref="F302:F306">
    <cfRule type="cellIs" dxfId="6734" priority="7424" operator="equal">
      <formula>"Unlocked"</formula>
    </cfRule>
    <cfRule type="cellIs" dxfId="6733" priority="7425" operator="equal">
      <formula>"Locked"</formula>
    </cfRule>
  </conditionalFormatting>
  <conditionalFormatting sqref="G302:G306">
    <cfRule type="containsText" dxfId="6732" priority="7423" operator="containsText" text="Param">
      <formula>NOT(ISERROR(SEARCH("Param",G302)))</formula>
    </cfRule>
  </conditionalFormatting>
  <conditionalFormatting sqref="I302:I306">
    <cfRule type="cellIs" dxfId="6731" priority="7422" operator="lessThan">
      <formula>0</formula>
    </cfRule>
  </conditionalFormatting>
  <conditionalFormatting sqref="D302:D306">
    <cfRule type="containsText" dxfId="6730" priority="7420" operator="containsText" text="Dec">
      <formula>NOT(ISERROR(SEARCH("Dec",D302)))</formula>
    </cfRule>
    <cfRule type="containsText" dxfId="6729" priority="7421" operator="containsText" text="Inc">
      <formula>NOT(ISERROR(SEARCH("Inc",D302)))</formula>
    </cfRule>
  </conditionalFormatting>
  <conditionalFormatting sqref="F302:F306">
    <cfRule type="cellIs" dxfId="6728" priority="7418" operator="equal">
      <formula>"Unlocked"</formula>
    </cfRule>
    <cfRule type="cellIs" dxfId="6727" priority="7419" operator="equal">
      <formula>"Locked"</formula>
    </cfRule>
  </conditionalFormatting>
  <conditionalFormatting sqref="G302:G306">
    <cfRule type="containsText" dxfId="6726" priority="7417" operator="containsText" text="Param">
      <formula>NOT(ISERROR(SEARCH("Param",G302)))</formula>
    </cfRule>
  </conditionalFormatting>
  <conditionalFormatting sqref="I302:I306">
    <cfRule type="cellIs" dxfId="6725" priority="7416" operator="lessThan">
      <formula>0</formula>
    </cfRule>
  </conditionalFormatting>
  <conditionalFormatting sqref="D302:D306">
    <cfRule type="containsText" dxfId="6724" priority="7414" operator="containsText" text="Dec">
      <formula>NOT(ISERROR(SEARCH("Dec",D302)))</formula>
    </cfRule>
    <cfRule type="containsText" dxfId="6723" priority="7415" operator="containsText" text="Inc">
      <formula>NOT(ISERROR(SEARCH("Inc",D302)))</formula>
    </cfRule>
  </conditionalFormatting>
  <conditionalFormatting sqref="F302:F306">
    <cfRule type="cellIs" dxfId="6722" priority="7412" operator="equal">
      <formula>"Unlocked"</formula>
    </cfRule>
    <cfRule type="cellIs" dxfId="6721" priority="7413" operator="equal">
      <formula>"Locked"</formula>
    </cfRule>
  </conditionalFormatting>
  <conditionalFormatting sqref="G302:G306">
    <cfRule type="containsText" dxfId="6720" priority="7411" operator="containsText" text="Param">
      <formula>NOT(ISERROR(SEARCH("Param",G302)))</formula>
    </cfRule>
  </conditionalFormatting>
  <conditionalFormatting sqref="I302:I306">
    <cfRule type="cellIs" dxfId="6719" priority="7410" operator="lessThan">
      <formula>0</formula>
    </cfRule>
  </conditionalFormatting>
  <conditionalFormatting sqref="D302:D306">
    <cfRule type="containsText" dxfId="6718" priority="7408" operator="containsText" text="Dec">
      <formula>NOT(ISERROR(SEARCH("Dec",D302)))</formula>
    </cfRule>
    <cfRule type="containsText" dxfId="6717" priority="7409" operator="containsText" text="Inc">
      <formula>NOT(ISERROR(SEARCH("Inc",D302)))</formula>
    </cfRule>
  </conditionalFormatting>
  <conditionalFormatting sqref="F307:F311">
    <cfRule type="cellIs" dxfId="6716" priority="7406" operator="equal">
      <formula>"Unlocked"</formula>
    </cfRule>
    <cfRule type="cellIs" dxfId="6715" priority="7407" operator="equal">
      <formula>"Locked"</formula>
    </cfRule>
  </conditionalFormatting>
  <conditionalFormatting sqref="G307:G311">
    <cfRule type="containsText" dxfId="6714" priority="7405" operator="containsText" text="Param">
      <formula>NOT(ISERROR(SEARCH("Param",G307)))</formula>
    </cfRule>
  </conditionalFormatting>
  <conditionalFormatting sqref="I307:I311">
    <cfRule type="cellIs" dxfId="6713" priority="7404" operator="lessThan">
      <formula>0</formula>
    </cfRule>
  </conditionalFormatting>
  <conditionalFormatting sqref="D307:D311">
    <cfRule type="containsText" dxfId="6712" priority="7402" operator="containsText" text="Dec">
      <formula>NOT(ISERROR(SEARCH("Dec",D307)))</formula>
    </cfRule>
    <cfRule type="containsText" dxfId="6711" priority="7403" operator="containsText" text="Inc">
      <formula>NOT(ISERROR(SEARCH("Inc",D307)))</formula>
    </cfRule>
  </conditionalFormatting>
  <conditionalFormatting sqref="F307:F311">
    <cfRule type="cellIs" dxfId="6710" priority="7400" operator="equal">
      <formula>"Unlocked"</formula>
    </cfRule>
    <cfRule type="cellIs" dxfId="6709" priority="7401" operator="equal">
      <formula>"Locked"</formula>
    </cfRule>
  </conditionalFormatting>
  <conditionalFormatting sqref="G307:G311">
    <cfRule type="containsText" dxfId="6708" priority="7399" operator="containsText" text="Param">
      <formula>NOT(ISERROR(SEARCH("Param",G307)))</formula>
    </cfRule>
  </conditionalFormatting>
  <conditionalFormatting sqref="I307:I311">
    <cfRule type="cellIs" dxfId="6707" priority="7398" operator="lessThan">
      <formula>0</formula>
    </cfRule>
  </conditionalFormatting>
  <conditionalFormatting sqref="D307:D311">
    <cfRule type="containsText" dxfId="6706" priority="7396" operator="containsText" text="Dec">
      <formula>NOT(ISERROR(SEARCH("Dec",D307)))</formula>
    </cfRule>
    <cfRule type="containsText" dxfId="6705" priority="7397" operator="containsText" text="Inc">
      <formula>NOT(ISERROR(SEARCH("Inc",D307)))</formula>
    </cfRule>
  </conditionalFormatting>
  <conditionalFormatting sqref="F307:F311">
    <cfRule type="cellIs" dxfId="6704" priority="7394" operator="equal">
      <formula>"Unlocked"</formula>
    </cfRule>
    <cfRule type="cellIs" dxfId="6703" priority="7395" operator="equal">
      <formula>"Locked"</formula>
    </cfRule>
  </conditionalFormatting>
  <conditionalFormatting sqref="G307:G311">
    <cfRule type="containsText" dxfId="6702" priority="7393" operator="containsText" text="Param">
      <formula>NOT(ISERROR(SEARCH("Param",G307)))</formula>
    </cfRule>
  </conditionalFormatting>
  <conditionalFormatting sqref="I307:I311">
    <cfRule type="cellIs" dxfId="6701" priority="7392" operator="lessThan">
      <formula>0</formula>
    </cfRule>
  </conditionalFormatting>
  <conditionalFormatting sqref="D307:D311">
    <cfRule type="containsText" dxfId="6700" priority="7390" operator="containsText" text="Dec">
      <formula>NOT(ISERROR(SEARCH("Dec",D307)))</formula>
    </cfRule>
    <cfRule type="containsText" dxfId="6699" priority="7391" operator="containsText" text="Inc">
      <formula>NOT(ISERROR(SEARCH("Inc",D307)))</formula>
    </cfRule>
  </conditionalFormatting>
  <conditionalFormatting sqref="F307:F311">
    <cfRule type="cellIs" dxfId="6698" priority="7388" operator="equal">
      <formula>"Unlocked"</formula>
    </cfRule>
    <cfRule type="cellIs" dxfId="6697" priority="7389" operator="equal">
      <formula>"Locked"</formula>
    </cfRule>
  </conditionalFormatting>
  <conditionalFormatting sqref="G307:G311">
    <cfRule type="containsText" dxfId="6696" priority="7387" operator="containsText" text="Param">
      <formula>NOT(ISERROR(SEARCH("Param",G307)))</formula>
    </cfRule>
  </conditionalFormatting>
  <conditionalFormatting sqref="I307:I311">
    <cfRule type="cellIs" dxfId="6695" priority="7386" operator="lessThan">
      <formula>0</formula>
    </cfRule>
  </conditionalFormatting>
  <conditionalFormatting sqref="D307:D311">
    <cfRule type="containsText" dxfId="6694" priority="7384" operator="containsText" text="Dec">
      <formula>NOT(ISERROR(SEARCH("Dec",D307)))</formula>
    </cfRule>
    <cfRule type="containsText" dxfId="6693" priority="7385" operator="containsText" text="Inc">
      <formula>NOT(ISERROR(SEARCH("Inc",D307)))</formula>
    </cfRule>
  </conditionalFormatting>
  <conditionalFormatting sqref="F307:F311">
    <cfRule type="cellIs" dxfId="6692" priority="7382" operator="equal">
      <formula>"Unlocked"</formula>
    </cfRule>
    <cfRule type="cellIs" dxfId="6691" priority="7383" operator="equal">
      <formula>"Locked"</formula>
    </cfRule>
  </conditionalFormatting>
  <conditionalFormatting sqref="G307:G311">
    <cfRule type="containsText" dxfId="6690" priority="7381" operator="containsText" text="Param">
      <formula>NOT(ISERROR(SEARCH("Param",G307)))</formula>
    </cfRule>
  </conditionalFormatting>
  <conditionalFormatting sqref="I307:I311">
    <cfRule type="cellIs" dxfId="6689" priority="7380" operator="lessThan">
      <formula>0</formula>
    </cfRule>
  </conditionalFormatting>
  <conditionalFormatting sqref="D307:D311">
    <cfRule type="containsText" dxfId="6688" priority="7378" operator="containsText" text="Dec">
      <formula>NOT(ISERROR(SEARCH("Dec",D307)))</formula>
    </cfRule>
    <cfRule type="containsText" dxfId="6687" priority="7379" operator="containsText" text="Inc">
      <formula>NOT(ISERROR(SEARCH("Inc",D307)))</formula>
    </cfRule>
  </conditionalFormatting>
  <conditionalFormatting sqref="F307:F311">
    <cfRule type="cellIs" dxfId="6686" priority="7376" operator="equal">
      <formula>"Unlocked"</formula>
    </cfRule>
    <cfRule type="cellIs" dxfId="6685" priority="7377" operator="equal">
      <formula>"Locked"</formula>
    </cfRule>
  </conditionalFormatting>
  <conditionalFormatting sqref="G307:G311">
    <cfRule type="containsText" dxfId="6684" priority="7375" operator="containsText" text="Param">
      <formula>NOT(ISERROR(SEARCH("Param",G307)))</formula>
    </cfRule>
  </conditionalFormatting>
  <conditionalFormatting sqref="I307:I311">
    <cfRule type="cellIs" dxfId="6683" priority="7374" operator="lessThan">
      <formula>0</formula>
    </cfRule>
  </conditionalFormatting>
  <conditionalFormatting sqref="D307:D311">
    <cfRule type="containsText" dxfId="6682" priority="7372" operator="containsText" text="Dec">
      <formula>NOT(ISERROR(SEARCH("Dec",D307)))</formula>
    </cfRule>
    <cfRule type="containsText" dxfId="6681" priority="7373" operator="containsText" text="Inc">
      <formula>NOT(ISERROR(SEARCH("Inc",D307)))</formula>
    </cfRule>
  </conditionalFormatting>
  <conditionalFormatting sqref="F307:F311">
    <cfRule type="cellIs" dxfId="6680" priority="7370" operator="equal">
      <formula>"Unlocked"</formula>
    </cfRule>
    <cfRule type="cellIs" dxfId="6679" priority="7371" operator="equal">
      <formula>"Locked"</formula>
    </cfRule>
  </conditionalFormatting>
  <conditionalFormatting sqref="G307:G311">
    <cfRule type="containsText" dxfId="6678" priority="7369" operator="containsText" text="Param">
      <formula>NOT(ISERROR(SEARCH("Param",G307)))</formula>
    </cfRule>
  </conditionalFormatting>
  <conditionalFormatting sqref="I307:I311">
    <cfRule type="cellIs" dxfId="6677" priority="7368" operator="lessThan">
      <formula>0</formula>
    </cfRule>
  </conditionalFormatting>
  <conditionalFormatting sqref="D307:D311">
    <cfRule type="containsText" dxfId="6676" priority="7366" operator="containsText" text="Dec">
      <formula>NOT(ISERROR(SEARCH("Dec",D307)))</formula>
    </cfRule>
    <cfRule type="containsText" dxfId="6675" priority="7367" operator="containsText" text="Inc">
      <formula>NOT(ISERROR(SEARCH("Inc",D307)))</formula>
    </cfRule>
  </conditionalFormatting>
  <conditionalFormatting sqref="F307:F311">
    <cfRule type="cellIs" dxfId="6674" priority="7364" operator="equal">
      <formula>"Unlocked"</formula>
    </cfRule>
    <cfRule type="cellIs" dxfId="6673" priority="7365" operator="equal">
      <formula>"Locked"</formula>
    </cfRule>
  </conditionalFormatting>
  <conditionalFormatting sqref="G307:G311">
    <cfRule type="containsText" dxfId="6672" priority="7363" operator="containsText" text="Param">
      <formula>NOT(ISERROR(SEARCH("Param",G307)))</formula>
    </cfRule>
  </conditionalFormatting>
  <conditionalFormatting sqref="I307:I311">
    <cfRule type="cellIs" dxfId="6671" priority="7362" operator="lessThan">
      <formula>0</formula>
    </cfRule>
  </conditionalFormatting>
  <conditionalFormatting sqref="D307:D311">
    <cfRule type="containsText" dxfId="6670" priority="7360" operator="containsText" text="Dec">
      <formula>NOT(ISERROR(SEARCH("Dec",D307)))</formula>
    </cfRule>
    <cfRule type="containsText" dxfId="6669" priority="7361" operator="containsText" text="Inc">
      <formula>NOT(ISERROR(SEARCH("Inc",D307)))</formula>
    </cfRule>
  </conditionalFormatting>
  <conditionalFormatting sqref="F307:F311">
    <cfRule type="cellIs" dxfId="6668" priority="7358" operator="equal">
      <formula>"Unlocked"</formula>
    </cfRule>
    <cfRule type="cellIs" dxfId="6667" priority="7359" operator="equal">
      <formula>"Locked"</formula>
    </cfRule>
  </conditionalFormatting>
  <conditionalFormatting sqref="G307:G311">
    <cfRule type="containsText" dxfId="6666" priority="7357" operator="containsText" text="Param">
      <formula>NOT(ISERROR(SEARCH("Param",G307)))</formula>
    </cfRule>
  </conditionalFormatting>
  <conditionalFormatting sqref="I307:I311">
    <cfRule type="cellIs" dxfId="6665" priority="7356" operator="lessThan">
      <formula>0</formula>
    </cfRule>
  </conditionalFormatting>
  <conditionalFormatting sqref="D307:D311">
    <cfRule type="containsText" dxfId="6664" priority="7354" operator="containsText" text="Dec">
      <formula>NOT(ISERROR(SEARCH("Dec",D307)))</formula>
    </cfRule>
    <cfRule type="containsText" dxfId="6663" priority="7355" operator="containsText" text="Inc">
      <formula>NOT(ISERROR(SEARCH("Inc",D307)))</formula>
    </cfRule>
  </conditionalFormatting>
  <conditionalFormatting sqref="F307:F311">
    <cfRule type="cellIs" dxfId="6662" priority="7352" operator="equal">
      <formula>"Unlocked"</formula>
    </cfRule>
    <cfRule type="cellIs" dxfId="6661" priority="7353" operator="equal">
      <formula>"Locked"</formula>
    </cfRule>
  </conditionalFormatting>
  <conditionalFormatting sqref="G307:G311">
    <cfRule type="containsText" dxfId="6660" priority="7351" operator="containsText" text="Param">
      <formula>NOT(ISERROR(SEARCH("Param",G307)))</formula>
    </cfRule>
  </conditionalFormatting>
  <conditionalFormatting sqref="I307:I311">
    <cfRule type="cellIs" dxfId="6659" priority="7350" operator="lessThan">
      <formula>0</formula>
    </cfRule>
  </conditionalFormatting>
  <conditionalFormatting sqref="D307:D311">
    <cfRule type="containsText" dxfId="6658" priority="7348" operator="containsText" text="Dec">
      <formula>NOT(ISERROR(SEARCH("Dec",D307)))</formula>
    </cfRule>
    <cfRule type="containsText" dxfId="6657" priority="7349" operator="containsText" text="Inc">
      <formula>NOT(ISERROR(SEARCH("Inc",D307)))</formula>
    </cfRule>
  </conditionalFormatting>
  <conditionalFormatting sqref="F307:F311">
    <cfRule type="cellIs" dxfId="6656" priority="7346" operator="equal">
      <formula>"Unlocked"</formula>
    </cfRule>
    <cfRule type="cellIs" dxfId="6655" priority="7347" operator="equal">
      <formula>"Locked"</formula>
    </cfRule>
  </conditionalFormatting>
  <conditionalFormatting sqref="G307:G311">
    <cfRule type="containsText" dxfId="6654" priority="7345" operator="containsText" text="Param">
      <formula>NOT(ISERROR(SEARCH("Param",G307)))</formula>
    </cfRule>
  </conditionalFormatting>
  <conditionalFormatting sqref="I307:I311">
    <cfRule type="cellIs" dxfId="6653" priority="7344" operator="lessThan">
      <formula>0</formula>
    </cfRule>
  </conditionalFormatting>
  <conditionalFormatting sqref="D307:D311">
    <cfRule type="containsText" dxfId="6652" priority="7342" operator="containsText" text="Dec">
      <formula>NOT(ISERROR(SEARCH("Dec",D307)))</formula>
    </cfRule>
    <cfRule type="containsText" dxfId="6651" priority="7343" operator="containsText" text="Inc">
      <formula>NOT(ISERROR(SEARCH("Inc",D307)))</formula>
    </cfRule>
  </conditionalFormatting>
  <conditionalFormatting sqref="F307:F311">
    <cfRule type="cellIs" dxfId="6650" priority="7340" operator="equal">
      <formula>"Unlocked"</formula>
    </cfRule>
    <cfRule type="cellIs" dxfId="6649" priority="7341" operator="equal">
      <formula>"Locked"</formula>
    </cfRule>
  </conditionalFormatting>
  <conditionalFormatting sqref="G307:G311">
    <cfRule type="containsText" dxfId="6648" priority="7339" operator="containsText" text="Param">
      <formula>NOT(ISERROR(SEARCH("Param",G307)))</formula>
    </cfRule>
  </conditionalFormatting>
  <conditionalFormatting sqref="I307:I311">
    <cfRule type="cellIs" dxfId="6647" priority="7338" operator="lessThan">
      <formula>0</formula>
    </cfRule>
  </conditionalFormatting>
  <conditionalFormatting sqref="D307:D311">
    <cfRule type="containsText" dxfId="6646" priority="7336" operator="containsText" text="Dec">
      <formula>NOT(ISERROR(SEARCH("Dec",D307)))</formula>
    </cfRule>
    <cfRule type="containsText" dxfId="6645" priority="7337" operator="containsText" text="Inc">
      <formula>NOT(ISERROR(SEARCH("Inc",D307)))</formula>
    </cfRule>
  </conditionalFormatting>
  <conditionalFormatting sqref="F307:F311">
    <cfRule type="cellIs" dxfId="6644" priority="7334" operator="equal">
      <formula>"Unlocked"</formula>
    </cfRule>
    <cfRule type="cellIs" dxfId="6643" priority="7335" operator="equal">
      <formula>"Locked"</formula>
    </cfRule>
  </conditionalFormatting>
  <conditionalFormatting sqref="G307:G311">
    <cfRule type="containsText" dxfId="6642" priority="7333" operator="containsText" text="Param">
      <formula>NOT(ISERROR(SEARCH("Param",G307)))</formula>
    </cfRule>
  </conditionalFormatting>
  <conditionalFormatting sqref="I307:I311">
    <cfRule type="cellIs" dxfId="6641" priority="7332" operator="lessThan">
      <formula>0</formula>
    </cfRule>
  </conditionalFormatting>
  <conditionalFormatting sqref="D307:D311">
    <cfRule type="containsText" dxfId="6640" priority="7330" operator="containsText" text="Dec">
      <formula>NOT(ISERROR(SEARCH("Dec",D307)))</formula>
    </cfRule>
    <cfRule type="containsText" dxfId="6639" priority="7331" operator="containsText" text="Inc">
      <formula>NOT(ISERROR(SEARCH("Inc",D307)))</formula>
    </cfRule>
  </conditionalFormatting>
  <conditionalFormatting sqref="F307:F311">
    <cfRule type="cellIs" dxfId="6638" priority="7328" operator="equal">
      <formula>"Unlocked"</formula>
    </cfRule>
    <cfRule type="cellIs" dxfId="6637" priority="7329" operator="equal">
      <formula>"Locked"</formula>
    </cfRule>
  </conditionalFormatting>
  <conditionalFormatting sqref="G307:G311">
    <cfRule type="containsText" dxfId="6636" priority="7327" operator="containsText" text="Param">
      <formula>NOT(ISERROR(SEARCH("Param",G307)))</formula>
    </cfRule>
  </conditionalFormatting>
  <conditionalFormatting sqref="I307:I311">
    <cfRule type="cellIs" dxfId="6635" priority="7326" operator="lessThan">
      <formula>0</formula>
    </cfRule>
  </conditionalFormatting>
  <conditionalFormatting sqref="D307:D311">
    <cfRule type="containsText" dxfId="6634" priority="7324" operator="containsText" text="Dec">
      <formula>NOT(ISERROR(SEARCH("Dec",D307)))</formula>
    </cfRule>
    <cfRule type="containsText" dxfId="6633" priority="7325" operator="containsText" text="Inc">
      <formula>NOT(ISERROR(SEARCH("Inc",D307)))</formula>
    </cfRule>
  </conditionalFormatting>
  <conditionalFormatting sqref="F312:F316">
    <cfRule type="cellIs" dxfId="6632" priority="7322" operator="equal">
      <formula>"Unlocked"</formula>
    </cfRule>
    <cfRule type="cellIs" dxfId="6631" priority="7323" operator="equal">
      <formula>"Locked"</formula>
    </cfRule>
  </conditionalFormatting>
  <conditionalFormatting sqref="G312:G316">
    <cfRule type="containsText" dxfId="6630" priority="7321" operator="containsText" text="Param">
      <formula>NOT(ISERROR(SEARCH("Param",G312)))</formula>
    </cfRule>
  </conditionalFormatting>
  <conditionalFormatting sqref="I312:I316">
    <cfRule type="cellIs" dxfId="6629" priority="7320" operator="lessThan">
      <formula>0</formula>
    </cfRule>
  </conditionalFormatting>
  <conditionalFormatting sqref="D312:D316">
    <cfRule type="containsText" dxfId="6628" priority="7318" operator="containsText" text="Dec">
      <formula>NOT(ISERROR(SEARCH("Dec",D312)))</formula>
    </cfRule>
    <cfRule type="containsText" dxfId="6627" priority="7319" operator="containsText" text="Inc">
      <formula>NOT(ISERROR(SEARCH("Inc",D312)))</formula>
    </cfRule>
  </conditionalFormatting>
  <conditionalFormatting sqref="F312:F316">
    <cfRule type="cellIs" dxfId="6626" priority="7316" operator="equal">
      <formula>"Unlocked"</formula>
    </cfRule>
    <cfRule type="cellIs" dxfId="6625" priority="7317" operator="equal">
      <formula>"Locked"</formula>
    </cfRule>
  </conditionalFormatting>
  <conditionalFormatting sqref="G312:G316">
    <cfRule type="containsText" dxfId="6624" priority="7315" operator="containsText" text="Param">
      <formula>NOT(ISERROR(SEARCH("Param",G312)))</formula>
    </cfRule>
  </conditionalFormatting>
  <conditionalFormatting sqref="I312:I316">
    <cfRule type="cellIs" dxfId="6623" priority="7314" operator="lessThan">
      <formula>0</formula>
    </cfRule>
  </conditionalFormatting>
  <conditionalFormatting sqref="D312:D316">
    <cfRule type="containsText" dxfId="6622" priority="7312" operator="containsText" text="Dec">
      <formula>NOT(ISERROR(SEARCH("Dec",D312)))</formula>
    </cfRule>
    <cfRule type="containsText" dxfId="6621" priority="7313" operator="containsText" text="Inc">
      <formula>NOT(ISERROR(SEARCH("Inc",D312)))</formula>
    </cfRule>
  </conditionalFormatting>
  <conditionalFormatting sqref="F312:F316">
    <cfRule type="cellIs" dxfId="6620" priority="7310" operator="equal">
      <formula>"Unlocked"</formula>
    </cfRule>
    <cfRule type="cellIs" dxfId="6619" priority="7311" operator="equal">
      <formula>"Locked"</formula>
    </cfRule>
  </conditionalFormatting>
  <conditionalFormatting sqref="G312:G316">
    <cfRule type="containsText" dxfId="6618" priority="7309" operator="containsText" text="Param">
      <formula>NOT(ISERROR(SEARCH("Param",G312)))</formula>
    </cfRule>
  </conditionalFormatting>
  <conditionalFormatting sqref="I312:I316">
    <cfRule type="cellIs" dxfId="6617" priority="7308" operator="lessThan">
      <formula>0</formula>
    </cfRule>
  </conditionalFormatting>
  <conditionalFormatting sqref="D312:D316">
    <cfRule type="containsText" dxfId="6616" priority="7306" operator="containsText" text="Dec">
      <formula>NOT(ISERROR(SEARCH("Dec",D312)))</formula>
    </cfRule>
    <cfRule type="containsText" dxfId="6615" priority="7307" operator="containsText" text="Inc">
      <formula>NOT(ISERROR(SEARCH("Inc",D312)))</formula>
    </cfRule>
  </conditionalFormatting>
  <conditionalFormatting sqref="F312:F316">
    <cfRule type="cellIs" dxfId="6614" priority="7304" operator="equal">
      <formula>"Unlocked"</formula>
    </cfRule>
    <cfRule type="cellIs" dxfId="6613" priority="7305" operator="equal">
      <formula>"Locked"</formula>
    </cfRule>
  </conditionalFormatting>
  <conditionalFormatting sqref="G312:G316">
    <cfRule type="containsText" dxfId="6612" priority="7303" operator="containsText" text="Param">
      <formula>NOT(ISERROR(SEARCH("Param",G312)))</formula>
    </cfRule>
  </conditionalFormatting>
  <conditionalFormatting sqref="I312:I316">
    <cfRule type="cellIs" dxfId="6611" priority="7302" operator="lessThan">
      <formula>0</formula>
    </cfRule>
  </conditionalFormatting>
  <conditionalFormatting sqref="D312:D316">
    <cfRule type="containsText" dxfId="6610" priority="7300" operator="containsText" text="Dec">
      <formula>NOT(ISERROR(SEARCH("Dec",D312)))</formula>
    </cfRule>
    <cfRule type="containsText" dxfId="6609" priority="7301" operator="containsText" text="Inc">
      <formula>NOT(ISERROR(SEARCH("Inc",D312)))</formula>
    </cfRule>
  </conditionalFormatting>
  <conditionalFormatting sqref="F312:F316">
    <cfRule type="cellIs" dxfId="6608" priority="7298" operator="equal">
      <formula>"Unlocked"</formula>
    </cfRule>
    <cfRule type="cellIs" dxfId="6607" priority="7299" operator="equal">
      <formula>"Locked"</formula>
    </cfRule>
  </conditionalFormatting>
  <conditionalFormatting sqref="G312:G316">
    <cfRule type="containsText" dxfId="6606" priority="7297" operator="containsText" text="Param">
      <formula>NOT(ISERROR(SEARCH("Param",G312)))</formula>
    </cfRule>
  </conditionalFormatting>
  <conditionalFormatting sqref="I312:I316">
    <cfRule type="cellIs" dxfId="6605" priority="7296" operator="lessThan">
      <formula>0</formula>
    </cfRule>
  </conditionalFormatting>
  <conditionalFormatting sqref="D312:D316">
    <cfRule type="containsText" dxfId="6604" priority="7294" operator="containsText" text="Dec">
      <formula>NOT(ISERROR(SEARCH("Dec",D312)))</formula>
    </cfRule>
    <cfRule type="containsText" dxfId="6603" priority="7295" operator="containsText" text="Inc">
      <formula>NOT(ISERROR(SEARCH("Inc",D312)))</formula>
    </cfRule>
  </conditionalFormatting>
  <conditionalFormatting sqref="F312:F316">
    <cfRule type="cellIs" dxfId="6602" priority="7292" operator="equal">
      <formula>"Unlocked"</formula>
    </cfRule>
    <cfRule type="cellIs" dxfId="6601" priority="7293" operator="equal">
      <formula>"Locked"</formula>
    </cfRule>
  </conditionalFormatting>
  <conditionalFormatting sqref="G312:G316">
    <cfRule type="containsText" dxfId="6600" priority="7291" operator="containsText" text="Param">
      <formula>NOT(ISERROR(SEARCH("Param",G312)))</formula>
    </cfRule>
  </conditionalFormatting>
  <conditionalFormatting sqref="I312:I316">
    <cfRule type="cellIs" dxfId="6599" priority="7290" operator="lessThan">
      <formula>0</formula>
    </cfRule>
  </conditionalFormatting>
  <conditionalFormatting sqref="D312:D316">
    <cfRule type="containsText" dxfId="6598" priority="7288" operator="containsText" text="Dec">
      <formula>NOT(ISERROR(SEARCH("Dec",D312)))</formula>
    </cfRule>
    <cfRule type="containsText" dxfId="6597" priority="7289" operator="containsText" text="Inc">
      <formula>NOT(ISERROR(SEARCH("Inc",D312)))</formula>
    </cfRule>
  </conditionalFormatting>
  <conditionalFormatting sqref="F312:F316">
    <cfRule type="cellIs" dxfId="6596" priority="7286" operator="equal">
      <formula>"Unlocked"</formula>
    </cfRule>
    <cfRule type="cellIs" dxfId="6595" priority="7287" operator="equal">
      <formula>"Locked"</formula>
    </cfRule>
  </conditionalFormatting>
  <conditionalFormatting sqref="G312:G316">
    <cfRule type="containsText" dxfId="6594" priority="7285" operator="containsText" text="Param">
      <formula>NOT(ISERROR(SEARCH("Param",G312)))</formula>
    </cfRule>
  </conditionalFormatting>
  <conditionalFormatting sqref="I312:I316">
    <cfRule type="cellIs" dxfId="6593" priority="7284" operator="lessThan">
      <formula>0</formula>
    </cfRule>
  </conditionalFormatting>
  <conditionalFormatting sqref="D312:D316">
    <cfRule type="containsText" dxfId="6592" priority="7282" operator="containsText" text="Dec">
      <formula>NOT(ISERROR(SEARCH("Dec",D312)))</formula>
    </cfRule>
    <cfRule type="containsText" dxfId="6591" priority="7283" operator="containsText" text="Inc">
      <formula>NOT(ISERROR(SEARCH("Inc",D312)))</formula>
    </cfRule>
  </conditionalFormatting>
  <conditionalFormatting sqref="F312:F316">
    <cfRule type="cellIs" dxfId="6590" priority="7280" operator="equal">
      <formula>"Unlocked"</formula>
    </cfRule>
    <cfRule type="cellIs" dxfId="6589" priority="7281" operator="equal">
      <formula>"Locked"</formula>
    </cfRule>
  </conditionalFormatting>
  <conditionalFormatting sqref="G312:G316">
    <cfRule type="containsText" dxfId="6588" priority="7279" operator="containsText" text="Param">
      <formula>NOT(ISERROR(SEARCH("Param",G312)))</formula>
    </cfRule>
  </conditionalFormatting>
  <conditionalFormatting sqref="I312:I316">
    <cfRule type="cellIs" dxfId="6587" priority="7278" operator="lessThan">
      <formula>0</formula>
    </cfRule>
  </conditionalFormatting>
  <conditionalFormatting sqref="D312:D316">
    <cfRule type="containsText" dxfId="6586" priority="7276" operator="containsText" text="Dec">
      <formula>NOT(ISERROR(SEARCH("Dec",D312)))</formula>
    </cfRule>
    <cfRule type="containsText" dxfId="6585" priority="7277" operator="containsText" text="Inc">
      <formula>NOT(ISERROR(SEARCH("Inc",D312)))</formula>
    </cfRule>
  </conditionalFormatting>
  <conditionalFormatting sqref="F312:F316">
    <cfRule type="cellIs" dxfId="6584" priority="7274" operator="equal">
      <formula>"Unlocked"</formula>
    </cfRule>
    <cfRule type="cellIs" dxfId="6583" priority="7275" operator="equal">
      <formula>"Locked"</formula>
    </cfRule>
  </conditionalFormatting>
  <conditionalFormatting sqref="G312:G316">
    <cfRule type="containsText" dxfId="6582" priority="7273" operator="containsText" text="Param">
      <formula>NOT(ISERROR(SEARCH("Param",G312)))</formula>
    </cfRule>
  </conditionalFormatting>
  <conditionalFormatting sqref="I312:I316">
    <cfRule type="cellIs" dxfId="6581" priority="7272" operator="lessThan">
      <formula>0</formula>
    </cfRule>
  </conditionalFormatting>
  <conditionalFormatting sqref="D312:D316">
    <cfRule type="containsText" dxfId="6580" priority="7270" operator="containsText" text="Dec">
      <formula>NOT(ISERROR(SEARCH("Dec",D312)))</formula>
    </cfRule>
    <cfRule type="containsText" dxfId="6579" priority="7271" operator="containsText" text="Inc">
      <formula>NOT(ISERROR(SEARCH("Inc",D312)))</formula>
    </cfRule>
  </conditionalFormatting>
  <conditionalFormatting sqref="F312:F316">
    <cfRule type="cellIs" dxfId="6578" priority="7268" operator="equal">
      <formula>"Unlocked"</formula>
    </cfRule>
    <cfRule type="cellIs" dxfId="6577" priority="7269" operator="equal">
      <formula>"Locked"</formula>
    </cfRule>
  </conditionalFormatting>
  <conditionalFormatting sqref="G312:G316">
    <cfRule type="containsText" dxfId="6576" priority="7267" operator="containsText" text="Param">
      <formula>NOT(ISERROR(SEARCH("Param",G312)))</formula>
    </cfRule>
  </conditionalFormatting>
  <conditionalFormatting sqref="I312:I316">
    <cfRule type="cellIs" dxfId="6575" priority="7266" operator="lessThan">
      <formula>0</formula>
    </cfRule>
  </conditionalFormatting>
  <conditionalFormatting sqref="D312:D316">
    <cfRule type="containsText" dxfId="6574" priority="7264" operator="containsText" text="Dec">
      <formula>NOT(ISERROR(SEARCH("Dec",D312)))</formula>
    </cfRule>
    <cfRule type="containsText" dxfId="6573" priority="7265" operator="containsText" text="Inc">
      <formula>NOT(ISERROR(SEARCH("Inc",D312)))</formula>
    </cfRule>
  </conditionalFormatting>
  <conditionalFormatting sqref="F312:F316">
    <cfRule type="cellIs" dxfId="6572" priority="7262" operator="equal">
      <formula>"Unlocked"</formula>
    </cfRule>
    <cfRule type="cellIs" dxfId="6571" priority="7263" operator="equal">
      <formula>"Locked"</formula>
    </cfRule>
  </conditionalFormatting>
  <conditionalFormatting sqref="G312:G316">
    <cfRule type="containsText" dxfId="6570" priority="7261" operator="containsText" text="Param">
      <formula>NOT(ISERROR(SEARCH("Param",G312)))</formula>
    </cfRule>
  </conditionalFormatting>
  <conditionalFormatting sqref="I312:I316">
    <cfRule type="cellIs" dxfId="6569" priority="7260" operator="lessThan">
      <formula>0</formula>
    </cfRule>
  </conditionalFormatting>
  <conditionalFormatting sqref="D312:D316">
    <cfRule type="containsText" dxfId="6568" priority="7258" operator="containsText" text="Dec">
      <formula>NOT(ISERROR(SEARCH("Dec",D312)))</formula>
    </cfRule>
    <cfRule type="containsText" dxfId="6567" priority="7259" operator="containsText" text="Inc">
      <formula>NOT(ISERROR(SEARCH("Inc",D312)))</formula>
    </cfRule>
  </conditionalFormatting>
  <conditionalFormatting sqref="F312:F316">
    <cfRule type="cellIs" dxfId="6566" priority="7256" operator="equal">
      <formula>"Unlocked"</formula>
    </cfRule>
    <cfRule type="cellIs" dxfId="6565" priority="7257" operator="equal">
      <formula>"Locked"</formula>
    </cfRule>
  </conditionalFormatting>
  <conditionalFormatting sqref="G312:G316">
    <cfRule type="containsText" dxfId="6564" priority="7255" operator="containsText" text="Param">
      <formula>NOT(ISERROR(SEARCH("Param",G312)))</formula>
    </cfRule>
  </conditionalFormatting>
  <conditionalFormatting sqref="I312:I316">
    <cfRule type="cellIs" dxfId="6563" priority="7254" operator="lessThan">
      <formula>0</formula>
    </cfRule>
  </conditionalFormatting>
  <conditionalFormatting sqref="D312:D316">
    <cfRule type="containsText" dxfId="6562" priority="7252" operator="containsText" text="Dec">
      <formula>NOT(ISERROR(SEARCH("Dec",D312)))</formula>
    </cfRule>
    <cfRule type="containsText" dxfId="6561" priority="7253" operator="containsText" text="Inc">
      <formula>NOT(ISERROR(SEARCH("Inc",D312)))</formula>
    </cfRule>
  </conditionalFormatting>
  <conditionalFormatting sqref="F312:F316">
    <cfRule type="cellIs" dxfId="6560" priority="7250" operator="equal">
      <formula>"Unlocked"</formula>
    </cfRule>
    <cfRule type="cellIs" dxfId="6559" priority="7251" operator="equal">
      <formula>"Locked"</formula>
    </cfRule>
  </conditionalFormatting>
  <conditionalFormatting sqref="G312:G316">
    <cfRule type="containsText" dxfId="6558" priority="7249" operator="containsText" text="Param">
      <formula>NOT(ISERROR(SEARCH("Param",G312)))</formula>
    </cfRule>
  </conditionalFormatting>
  <conditionalFormatting sqref="I312:I316">
    <cfRule type="cellIs" dxfId="6557" priority="7248" operator="lessThan">
      <formula>0</formula>
    </cfRule>
  </conditionalFormatting>
  <conditionalFormatting sqref="D312:D316">
    <cfRule type="containsText" dxfId="6556" priority="7246" operator="containsText" text="Dec">
      <formula>NOT(ISERROR(SEARCH("Dec",D312)))</formula>
    </cfRule>
    <cfRule type="containsText" dxfId="6555" priority="7247" operator="containsText" text="Inc">
      <formula>NOT(ISERROR(SEARCH("Inc",D312)))</formula>
    </cfRule>
  </conditionalFormatting>
  <conditionalFormatting sqref="F312:F316">
    <cfRule type="cellIs" dxfId="6554" priority="7244" operator="equal">
      <formula>"Unlocked"</formula>
    </cfRule>
    <cfRule type="cellIs" dxfId="6553" priority="7245" operator="equal">
      <formula>"Locked"</formula>
    </cfRule>
  </conditionalFormatting>
  <conditionalFormatting sqref="G312:G316">
    <cfRule type="containsText" dxfId="6552" priority="7243" operator="containsText" text="Param">
      <formula>NOT(ISERROR(SEARCH("Param",G312)))</formula>
    </cfRule>
  </conditionalFormatting>
  <conditionalFormatting sqref="I312:I316">
    <cfRule type="cellIs" dxfId="6551" priority="7242" operator="lessThan">
      <formula>0</formula>
    </cfRule>
  </conditionalFormatting>
  <conditionalFormatting sqref="D312:D316">
    <cfRule type="containsText" dxfId="6550" priority="7240" operator="containsText" text="Dec">
      <formula>NOT(ISERROR(SEARCH("Dec",D312)))</formula>
    </cfRule>
    <cfRule type="containsText" dxfId="6549" priority="7241" operator="containsText" text="Inc">
      <formula>NOT(ISERROR(SEARCH("Inc",D312)))</formula>
    </cfRule>
  </conditionalFormatting>
  <conditionalFormatting sqref="F312:F316">
    <cfRule type="cellIs" dxfId="6548" priority="7238" operator="equal">
      <formula>"Unlocked"</formula>
    </cfRule>
    <cfRule type="cellIs" dxfId="6547" priority="7239" operator="equal">
      <formula>"Locked"</formula>
    </cfRule>
  </conditionalFormatting>
  <conditionalFormatting sqref="G312:G316">
    <cfRule type="containsText" dxfId="6546" priority="7237" operator="containsText" text="Param">
      <formula>NOT(ISERROR(SEARCH("Param",G312)))</formula>
    </cfRule>
  </conditionalFormatting>
  <conditionalFormatting sqref="I312:I316">
    <cfRule type="cellIs" dxfId="6545" priority="7236" operator="lessThan">
      <formula>0</formula>
    </cfRule>
  </conditionalFormatting>
  <conditionalFormatting sqref="D312:D316">
    <cfRule type="containsText" dxfId="6544" priority="7234" operator="containsText" text="Dec">
      <formula>NOT(ISERROR(SEARCH("Dec",D312)))</formula>
    </cfRule>
    <cfRule type="containsText" dxfId="6543" priority="7235" operator="containsText" text="Inc">
      <formula>NOT(ISERROR(SEARCH("Inc",D312)))</formula>
    </cfRule>
  </conditionalFormatting>
  <conditionalFormatting sqref="F317:F321">
    <cfRule type="cellIs" dxfId="6542" priority="7232" operator="equal">
      <formula>"Unlocked"</formula>
    </cfRule>
    <cfRule type="cellIs" dxfId="6541" priority="7233" operator="equal">
      <formula>"Locked"</formula>
    </cfRule>
  </conditionalFormatting>
  <conditionalFormatting sqref="G317:G321">
    <cfRule type="containsText" dxfId="6540" priority="7231" operator="containsText" text="Param">
      <formula>NOT(ISERROR(SEARCH("Param",G317)))</formula>
    </cfRule>
  </conditionalFormatting>
  <conditionalFormatting sqref="I317:I321">
    <cfRule type="cellIs" dxfId="6539" priority="7230" operator="lessThan">
      <formula>0</formula>
    </cfRule>
  </conditionalFormatting>
  <conditionalFormatting sqref="D317:D321">
    <cfRule type="containsText" dxfId="6538" priority="7228" operator="containsText" text="Dec">
      <formula>NOT(ISERROR(SEARCH("Dec",D317)))</formula>
    </cfRule>
    <cfRule type="containsText" dxfId="6537" priority="7229" operator="containsText" text="Inc">
      <formula>NOT(ISERROR(SEARCH("Inc",D317)))</formula>
    </cfRule>
  </conditionalFormatting>
  <conditionalFormatting sqref="F317:F321">
    <cfRule type="cellIs" dxfId="6536" priority="7226" operator="equal">
      <formula>"Unlocked"</formula>
    </cfRule>
    <cfRule type="cellIs" dxfId="6535" priority="7227" operator="equal">
      <formula>"Locked"</formula>
    </cfRule>
  </conditionalFormatting>
  <conditionalFormatting sqref="G317:G321">
    <cfRule type="containsText" dxfId="6534" priority="7225" operator="containsText" text="Param">
      <formula>NOT(ISERROR(SEARCH("Param",G317)))</formula>
    </cfRule>
  </conditionalFormatting>
  <conditionalFormatting sqref="I317:I321">
    <cfRule type="cellIs" dxfId="6533" priority="7224" operator="lessThan">
      <formula>0</formula>
    </cfRule>
  </conditionalFormatting>
  <conditionalFormatting sqref="D317:D321">
    <cfRule type="containsText" dxfId="6532" priority="7222" operator="containsText" text="Dec">
      <formula>NOT(ISERROR(SEARCH("Dec",D317)))</formula>
    </cfRule>
    <cfRule type="containsText" dxfId="6531" priority="7223" operator="containsText" text="Inc">
      <formula>NOT(ISERROR(SEARCH("Inc",D317)))</formula>
    </cfRule>
  </conditionalFormatting>
  <conditionalFormatting sqref="F317:F321">
    <cfRule type="cellIs" dxfId="6530" priority="7220" operator="equal">
      <formula>"Unlocked"</formula>
    </cfRule>
    <cfRule type="cellIs" dxfId="6529" priority="7221" operator="equal">
      <formula>"Locked"</formula>
    </cfRule>
  </conditionalFormatting>
  <conditionalFormatting sqref="G317:G321">
    <cfRule type="containsText" dxfId="6528" priority="7219" operator="containsText" text="Param">
      <formula>NOT(ISERROR(SEARCH("Param",G317)))</formula>
    </cfRule>
  </conditionalFormatting>
  <conditionalFormatting sqref="I317:I321">
    <cfRule type="cellIs" dxfId="6527" priority="7218" operator="lessThan">
      <formula>0</formula>
    </cfRule>
  </conditionalFormatting>
  <conditionalFormatting sqref="D317:D321">
    <cfRule type="containsText" dxfId="6526" priority="7216" operator="containsText" text="Dec">
      <formula>NOT(ISERROR(SEARCH("Dec",D317)))</formula>
    </cfRule>
    <cfRule type="containsText" dxfId="6525" priority="7217" operator="containsText" text="Inc">
      <formula>NOT(ISERROR(SEARCH("Inc",D317)))</formula>
    </cfRule>
  </conditionalFormatting>
  <conditionalFormatting sqref="F317:F321">
    <cfRule type="cellIs" dxfId="6524" priority="7214" operator="equal">
      <formula>"Unlocked"</formula>
    </cfRule>
    <cfRule type="cellIs" dxfId="6523" priority="7215" operator="equal">
      <formula>"Locked"</formula>
    </cfRule>
  </conditionalFormatting>
  <conditionalFormatting sqref="G317:G321">
    <cfRule type="containsText" dxfId="6522" priority="7213" operator="containsText" text="Param">
      <formula>NOT(ISERROR(SEARCH("Param",G317)))</formula>
    </cfRule>
  </conditionalFormatting>
  <conditionalFormatting sqref="I317:I321">
    <cfRule type="cellIs" dxfId="6521" priority="7212" operator="lessThan">
      <formula>0</formula>
    </cfRule>
  </conditionalFormatting>
  <conditionalFormatting sqref="D317:D321">
    <cfRule type="containsText" dxfId="6520" priority="7210" operator="containsText" text="Dec">
      <formula>NOT(ISERROR(SEARCH("Dec",D317)))</formula>
    </cfRule>
    <cfRule type="containsText" dxfId="6519" priority="7211" operator="containsText" text="Inc">
      <formula>NOT(ISERROR(SEARCH("Inc",D317)))</formula>
    </cfRule>
  </conditionalFormatting>
  <conditionalFormatting sqref="F317:F321">
    <cfRule type="cellIs" dxfId="6518" priority="7208" operator="equal">
      <formula>"Unlocked"</formula>
    </cfRule>
    <cfRule type="cellIs" dxfId="6517" priority="7209" operator="equal">
      <formula>"Locked"</formula>
    </cfRule>
  </conditionalFormatting>
  <conditionalFormatting sqref="G317:G321">
    <cfRule type="containsText" dxfId="6516" priority="7207" operator="containsText" text="Param">
      <formula>NOT(ISERROR(SEARCH("Param",G317)))</formula>
    </cfRule>
  </conditionalFormatting>
  <conditionalFormatting sqref="I317:I321">
    <cfRule type="cellIs" dxfId="6515" priority="7206" operator="lessThan">
      <formula>0</formula>
    </cfRule>
  </conditionalFormatting>
  <conditionalFormatting sqref="D317:D321">
    <cfRule type="containsText" dxfId="6514" priority="7204" operator="containsText" text="Dec">
      <formula>NOT(ISERROR(SEARCH("Dec",D317)))</formula>
    </cfRule>
    <cfRule type="containsText" dxfId="6513" priority="7205" operator="containsText" text="Inc">
      <formula>NOT(ISERROR(SEARCH("Inc",D317)))</formula>
    </cfRule>
  </conditionalFormatting>
  <conditionalFormatting sqref="F317:F321">
    <cfRule type="cellIs" dxfId="6512" priority="7202" operator="equal">
      <formula>"Unlocked"</formula>
    </cfRule>
    <cfRule type="cellIs" dxfId="6511" priority="7203" operator="equal">
      <formula>"Locked"</formula>
    </cfRule>
  </conditionalFormatting>
  <conditionalFormatting sqref="G317:G321">
    <cfRule type="containsText" dxfId="6510" priority="7201" operator="containsText" text="Param">
      <formula>NOT(ISERROR(SEARCH("Param",G317)))</formula>
    </cfRule>
  </conditionalFormatting>
  <conditionalFormatting sqref="I317:I321">
    <cfRule type="cellIs" dxfId="6509" priority="7200" operator="lessThan">
      <formula>0</formula>
    </cfRule>
  </conditionalFormatting>
  <conditionalFormatting sqref="D317:D321">
    <cfRule type="containsText" dxfId="6508" priority="7198" operator="containsText" text="Dec">
      <formula>NOT(ISERROR(SEARCH("Dec",D317)))</formula>
    </cfRule>
    <cfRule type="containsText" dxfId="6507" priority="7199" operator="containsText" text="Inc">
      <formula>NOT(ISERROR(SEARCH("Inc",D317)))</formula>
    </cfRule>
  </conditionalFormatting>
  <conditionalFormatting sqref="F317:F321">
    <cfRule type="cellIs" dxfId="6506" priority="7196" operator="equal">
      <formula>"Unlocked"</formula>
    </cfRule>
    <cfRule type="cellIs" dxfId="6505" priority="7197" operator="equal">
      <formula>"Locked"</formula>
    </cfRule>
  </conditionalFormatting>
  <conditionalFormatting sqref="G317:G321">
    <cfRule type="containsText" dxfId="6504" priority="7195" operator="containsText" text="Param">
      <formula>NOT(ISERROR(SEARCH("Param",G317)))</formula>
    </cfRule>
  </conditionalFormatting>
  <conditionalFormatting sqref="I317:I321">
    <cfRule type="cellIs" dxfId="6503" priority="7194" operator="lessThan">
      <formula>0</formula>
    </cfRule>
  </conditionalFormatting>
  <conditionalFormatting sqref="D317:D321">
    <cfRule type="containsText" dxfId="6502" priority="7192" operator="containsText" text="Dec">
      <formula>NOT(ISERROR(SEARCH("Dec",D317)))</formula>
    </cfRule>
    <cfRule type="containsText" dxfId="6501" priority="7193" operator="containsText" text="Inc">
      <formula>NOT(ISERROR(SEARCH("Inc",D317)))</formula>
    </cfRule>
  </conditionalFormatting>
  <conditionalFormatting sqref="F317:F321">
    <cfRule type="cellIs" dxfId="6500" priority="7190" operator="equal">
      <formula>"Unlocked"</formula>
    </cfRule>
    <cfRule type="cellIs" dxfId="6499" priority="7191" operator="equal">
      <formula>"Locked"</formula>
    </cfRule>
  </conditionalFormatting>
  <conditionalFormatting sqref="G317:G321">
    <cfRule type="containsText" dxfId="6498" priority="7189" operator="containsText" text="Param">
      <formula>NOT(ISERROR(SEARCH("Param",G317)))</formula>
    </cfRule>
  </conditionalFormatting>
  <conditionalFormatting sqref="I317:I321">
    <cfRule type="cellIs" dxfId="6497" priority="7188" operator="lessThan">
      <formula>0</formula>
    </cfRule>
  </conditionalFormatting>
  <conditionalFormatting sqref="D317:D321">
    <cfRule type="containsText" dxfId="6496" priority="7186" operator="containsText" text="Dec">
      <formula>NOT(ISERROR(SEARCH("Dec",D317)))</formula>
    </cfRule>
    <cfRule type="containsText" dxfId="6495" priority="7187" operator="containsText" text="Inc">
      <formula>NOT(ISERROR(SEARCH("Inc",D317)))</formula>
    </cfRule>
  </conditionalFormatting>
  <conditionalFormatting sqref="F317:F321">
    <cfRule type="cellIs" dxfId="6494" priority="7184" operator="equal">
      <formula>"Unlocked"</formula>
    </cfRule>
    <cfRule type="cellIs" dxfId="6493" priority="7185" operator="equal">
      <formula>"Locked"</formula>
    </cfRule>
  </conditionalFormatting>
  <conditionalFormatting sqref="G317:G321">
    <cfRule type="containsText" dxfId="6492" priority="7183" operator="containsText" text="Param">
      <formula>NOT(ISERROR(SEARCH("Param",G317)))</formula>
    </cfRule>
  </conditionalFormatting>
  <conditionalFormatting sqref="I317:I321">
    <cfRule type="cellIs" dxfId="6491" priority="7182" operator="lessThan">
      <formula>0</formula>
    </cfRule>
  </conditionalFormatting>
  <conditionalFormatting sqref="D317:D321">
    <cfRule type="containsText" dxfId="6490" priority="7180" operator="containsText" text="Dec">
      <formula>NOT(ISERROR(SEARCH("Dec",D317)))</formula>
    </cfRule>
    <cfRule type="containsText" dxfId="6489" priority="7181" operator="containsText" text="Inc">
      <formula>NOT(ISERROR(SEARCH("Inc",D317)))</formula>
    </cfRule>
  </conditionalFormatting>
  <conditionalFormatting sqref="F317:F321">
    <cfRule type="cellIs" dxfId="6488" priority="7178" operator="equal">
      <formula>"Unlocked"</formula>
    </cfRule>
    <cfRule type="cellIs" dxfId="6487" priority="7179" operator="equal">
      <formula>"Locked"</formula>
    </cfRule>
  </conditionalFormatting>
  <conditionalFormatting sqref="G317:G321">
    <cfRule type="containsText" dxfId="6486" priority="7177" operator="containsText" text="Param">
      <formula>NOT(ISERROR(SEARCH("Param",G317)))</formula>
    </cfRule>
  </conditionalFormatting>
  <conditionalFormatting sqref="I317:I321">
    <cfRule type="cellIs" dxfId="6485" priority="7176" operator="lessThan">
      <formula>0</formula>
    </cfRule>
  </conditionalFormatting>
  <conditionalFormatting sqref="D317:D321">
    <cfRule type="containsText" dxfId="6484" priority="7174" operator="containsText" text="Dec">
      <formula>NOT(ISERROR(SEARCH("Dec",D317)))</formula>
    </cfRule>
    <cfRule type="containsText" dxfId="6483" priority="7175" operator="containsText" text="Inc">
      <formula>NOT(ISERROR(SEARCH("Inc",D317)))</formula>
    </cfRule>
  </conditionalFormatting>
  <conditionalFormatting sqref="F317:F321">
    <cfRule type="cellIs" dxfId="6482" priority="7172" operator="equal">
      <formula>"Unlocked"</formula>
    </cfRule>
    <cfRule type="cellIs" dxfId="6481" priority="7173" operator="equal">
      <formula>"Locked"</formula>
    </cfRule>
  </conditionalFormatting>
  <conditionalFormatting sqref="G317:G321">
    <cfRule type="containsText" dxfId="6480" priority="7171" operator="containsText" text="Param">
      <formula>NOT(ISERROR(SEARCH("Param",G317)))</formula>
    </cfRule>
  </conditionalFormatting>
  <conditionalFormatting sqref="I317:I321">
    <cfRule type="cellIs" dxfId="6479" priority="7170" operator="lessThan">
      <formula>0</formula>
    </cfRule>
  </conditionalFormatting>
  <conditionalFormatting sqref="D317:D321">
    <cfRule type="containsText" dxfId="6478" priority="7168" operator="containsText" text="Dec">
      <formula>NOT(ISERROR(SEARCH("Dec",D317)))</formula>
    </cfRule>
    <cfRule type="containsText" dxfId="6477" priority="7169" operator="containsText" text="Inc">
      <formula>NOT(ISERROR(SEARCH("Inc",D317)))</formula>
    </cfRule>
  </conditionalFormatting>
  <conditionalFormatting sqref="F317:F321">
    <cfRule type="cellIs" dxfId="6476" priority="7166" operator="equal">
      <formula>"Unlocked"</formula>
    </cfRule>
    <cfRule type="cellIs" dxfId="6475" priority="7167" operator="equal">
      <formula>"Locked"</formula>
    </cfRule>
  </conditionalFormatting>
  <conditionalFormatting sqref="G317:G321">
    <cfRule type="containsText" dxfId="6474" priority="7165" operator="containsText" text="Param">
      <formula>NOT(ISERROR(SEARCH("Param",G317)))</formula>
    </cfRule>
  </conditionalFormatting>
  <conditionalFormatting sqref="I317:I321">
    <cfRule type="cellIs" dxfId="6473" priority="7164" operator="lessThan">
      <formula>0</formula>
    </cfRule>
  </conditionalFormatting>
  <conditionalFormatting sqref="D317:D321">
    <cfRule type="containsText" dxfId="6472" priority="7162" operator="containsText" text="Dec">
      <formula>NOT(ISERROR(SEARCH("Dec",D317)))</formula>
    </cfRule>
    <cfRule type="containsText" dxfId="6471" priority="7163" operator="containsText" text="Inc">
      <formula>NOT(ISERROR(SEARCH("Inc",D317)))</formula>
    </cfRule>
  </conditionalFormatting>
  <conditionalFormatting sqref="F317:F321">
    <cfRule type="cellIs" dxfId="6470" priority="7160" operator="equal">
      <formula>"Unlocked"</formula>
    </cfRule>
    <cfRule type="cellIs" dxfId="6469" priority="7161" operator="equal">
      <formula>"Locked"</formula>
    </cfRule>
  </conditionalFormatting>
  <conditionalFormatting sqref="G317:G321">
    <cfRule type="containsText" dxfId="6468" priority="7159" operator="containsText" text="Param">
      <formula>NOT(ISERROR(SEARCH("Param",G317)))</formula>
    </cfRule>
  </conditionalFormatting>
  <conditionalFormatting sqref="I317:I321">
    <cfRule type="cellIs" dxfId="6467" priority="7158" operator="lessThan">
      <formula>0</formula>
    </cfRule>
  </conditionalFormatting>
  <conditionalFormatting sqref="D317:D321">
    <cfRule type="containsText" dxfId="6466" priority="7156" operator="containsText" text="Dec">
      <formula>NOT(ISERROR(SEARCH("Dec",D317)))</formula>
    </cfRule>
    <cfRule type="containsText" dxfId="6465" priority="7157" operator="containsText" text="Inc">
      <formula>NOT(ISERROR(SEARCH("Inc",D317)))</formula>
    </cfRule>
  </conditionalFormatting>
  <conditionalFormatting sqref="F317:F321">
    <cfRule type="cellIs" dxfId="6464" priority="7154" operator="equal">
      <formula>"Unlocked"</formula>
    </cfRule>
    <cfRule type="cellIs" dxfId="6463" priority="7155" operator="equal">
      <formula>"Locked"</formula>
    </cfRule>
  </conditionalFormatting>
  <conditionalFormatting sqref="G317:G321">
    <cfRule type="containsText" dxfId="6462" priority="7153" operator="containsText" text="Param">
      <formula>NOT(ISERROR(SEARCH("Param",G317)))</formula>
    </cfRule>
  </conditionalFormatting>
  <conditionalFormatting sqref="I317:I321">
    <cfRule type="cellIs" dxfId="6461" priority="7152" operator="lessThan">
      <formula>0</formula>
    </cfRule>
  </conditionalFormatting>
  <conditionalFormatting sqref="D317:D321">
    <cfRule type="containsText" dxfId="6460" priority="7150" operator="containsText" text="Dec">
      <formula>NOT(ISERROR(SEARCH("Dec",D317)))</formula>
    </cfRule>
    <cfRule type="containsText" dxfId="6459" priority="7151" operator="containsText" text="Inc">
      <formula>NOT(ISERROR(SEARCH("Inc",D317)))</formula>
    </cfRule>
  </conditionalFormatting>
  <conditionalFormatting sqref="F317:F321">
    <cfRule type="cellIs" dxfId="6458" priority="7148" operator="equal">
      <formula>"Unlocked"</formula>
    </cfRule>
    <cfRule type="cellIs" dxfId="6457" priority="7149" operator="equal">
      <formula>"Locked"</formula>
    </cfRule>
  </conditionalFormatting>
  <conditionalFormatting sqref="G317:G321">
    <cfRule type="containsText" dxfId="6456" priority="7147" operator="containsText" text="Param">
      <formula>NOT(ISERROR(SEARCH("Param",G317)))</formula>
    </cfRule>
  </conditionalFormatting>
  <conditionalFormatting sqref="I317:I321">
    <cfRule type="cellIs" dxfId="6455" priority="7146" operator="lessThan">
      <formula>0</formula>
    </cfRule>
  </conditionalFormatting>
  <conditionalFormatting sqref="D317:D321">
    <cfRule type="containsText" dxfId="6454" priority="7144" operator="containsText" text="Dec">
      <formula>NOT(ISERROR(SEARCH("Dec",D317)))</formula>
    </cfRule>
    <cfRule type="containsText" dxfId="6453" priority="7145" operator="containsText" text="Inc">
      <formula>NOT(ISERROR(SEARCH("Inc",D317)))</formula>
    </cfRule>
  </conditionalFormatting>
  <conditionalFormatting sqref="F317:F321">
    <cfRule type="cellIs" dxfId="6452" priority="7142" operator="equal">
      <formula>"Unlocked"</formula>
    </cfRule>
    <cfRule type="cellIs" dxfId="6451" priority="7143" operator="equal">
      <formula>"Locked"</formula>
    </cfRule>
  </conditionalFormatting>
  <conditionalFormatting sqref="G317:G321">
    <cfRule type="containsText" dxfId="6450" priority="7141" operator="containsText" text="Param">
      <formula>NOT(ISERROR(SEARCH("Param",G317)))</formula>
    </cfRule>
  </conditionalFormatting>
  <conditionalFormatting sqref="I317:I321">
    <cfRule type="cellIs" dxfId="6449" priority="7140" operator="lessThan">
      <formula>0</formula>
    </cfRule>
  </conditionalFormatting>
  <conditionalFormatting sqref="D317:D321">
    <cfRule type="containsText" dxfId="6448" priority="7138" operator="containsText" text="Dec">
      <formula>NOT(ISERROR(SEARCH("Dec",D317)))</formula>
    </cfRule>
    <cfRule type="containsText" dxfId="6447" priority="7139" operator="containsText" text="Inc">
      <formula>NOT(ISERROR(SEARCH("Inc",D317)))</formula>
    </cfRule>
  </conditionalFormatting>
  <conditionalFormatting sqref="F322:F326">
    <cfRule type="cellIs" dxfId="6446" priority="7136" operator="equal">
      <formula>"Unlocked"</formula>
    </cfRule>
    <cfRule type="cellIs" dxfId="6445" priority="7137" operator="equal">
      <formula>"Locked"</formula>
    </cfRule>
  </conditionalFormatting>
  <conditionalFormatting sqref="G322:G326">
    <cfRule type="containsText" dxfId="6444" priority="7135" operator="containsText" text="Param">
      <formula>NOT(ISERROR(SEARCH("Param",G322)))</formula>
    </cfRule>
  </conditionalFormatting>
  <conditionalFormatting sqref="I322:I326">
    <cfRule type="cellIs" dxfId="6443" priority="7134" operator="lessThan">
      <formula>0</formula>
    </cfRule>
  </conditionalFormatting>
  <conditionalFormatting sqref="D322:D326">
    <cfRule type="containsText" dxfId="6442" priority="7132" operator="containsText" text="Dec">
      <formula>NOT(ISERROR(SEARCH("Dec",D322)))</formula>
    </cfRule>
    <cfRule type="containsText" dxfId="6441" priority="7133" operator="containsText" text="Inc">
      <formula>NOT(ISERROR(SEARCH("Inc",D322)))</formula>
    </cfRule>
  </conditionalFormatting>
  <conditionalFormatting sqref="F322:F326">
    <cfRule type="cellIs" dxfId="6440" priority="7130" operator="equal">
      <formula>"Unlocked"</formula>
    </cfRule>
    <cfRule type="cellIs" dxfId="6439" priority="7131" operator="equal">
      <formula>"Locked"</formula>
    </cfRule>
  </conditionalFormatting>
  <conditionalFormatting sqref="G322:G326">
    <cfRule type="containsText" dxfId="6438" priority="7129" operator="containsText" text="Param">
      <formula>NOT(ISERROR(SEARCH("Param",G322)))</formula>
    </cfRule>
  </conditionalFormatting>
  <conditionalFormatting sqref="I322:I326">
    <cfRule type="cellIs" dxfId="6437" priority="7128" operator="lessThan">
      <formula>0</formula>
    </cfRule>
  </conditionalFormatting>
  <conditionalFormatting sqref="D322:D326">
    <cfRule type="containsText" dxfId="6436" priority="7126" operator="containsText" text="Dec">
      <formula>NOT(ISERROR(SEARCH("Dec",D322)))</formula>
    </cfRule>
    <cfRule type="containsText" dxfId="6435" priority="7127" operator="containsText" text="Inc">
      <formula>NOT(ISERROR(SEARCH("Inc",D322)))</formula>
    </cfRule>
  </conditionalFormatting>
  <conditionalFormatting sqref="F322:F326">
    <cfRule type="cellIs" dxfId="6434" priority="7124" operator="equal">
      <formula>"Unlocked"</formula>
    </cfRule>
    <cfRule type="cellIs" dxfId="6433" priority="7125" operator="equal">
      <formula>"Locked"</formula>
    </cfRule>
  </conditionalFormatting>
  <conditionalFormatting sqref="G322:G326">
    <cfRule type="containsText" dxfId="6432" priority="7123" operator="containsText" text="Param">
      <formula>NOT(ISERROR(SEARCH("Param",G322)))</formula>
    </cfRule>
  </conditionalFormatting>
  <conditionalFormatting sqref="I322:I326">
    <cfRule type="cellIs" dxfId="6431" priority="7122" operator="lessThan">
      <formula>0</formula>
    </cfRule>
  </conditionalFormatting>
  <conditionalFormatting sqref="D322:D326">
    <cfRule type="containsText" dxfId="6430" priority="7120" operator="containsText" text="Dec">
      <formula>NOT(ISERROR(SEARCH("Dec",D322)))</formula>
    </cfRule>
    <cfRule type="containsText" dxfId="6429" priority="7121" operator="containsText" text="Inc">
      <formula>NOT(ISERROR(SEARCH("Inc",D322)))</formula>
    </cfRule>
  </conditionalFormatting>
  <conditionalFormatting sqref="F322:F326">
    <cfRule type="cellIs" dxfId="6428" priority="7118" operator="equal">
      <formula>"Unlocked"</formula>
    </cfRule>
    <cfRule type="cellIs" dxfId="6427" priority="7119" operator="equal">
      <formula>"Locked"</formula>
    </cfRule>
  </conditionalFormatting>
  <conditionalFormatting sqref="G322:G326">
    <cfRule type="containsText" dxfId="6426" priority="7117" operator="containsText" text="Param">
      <formula>NOT(ISERROR(SEARCH("Param",G322)))</formula>
    </cfRule>
  </conditionalFormatting>
  <conditionalFormatting sqref="I322:I326">
    <cfRule type="cellIs" dxfId="6425" priority="7116" operator="lessThan">
      <formula>0</formula>
    </cfRule>
  </conditionalFormatting>
  <conditionalFormatting sqref="D322:D326">
    <cfRule type="containsText" dxfId="6424" priority="7114" operator="containsText" text="Dec">
      <formula>NOT(ISERROR(SEARCH("Dec",D322)))</formula>
    </cfRule>
    <cfRule type="containsText" dxfId="6423" priority="7115" operator="containsText" text="Inc">
      <formula>NOT(ISERROR(SEARCH("Inc",D322)))</formula>
    </cfRule>
  </conditionalFormatting>
  <conditionalFormatting sqref="F322:F326">
    <cfRule type="cellIs" dxfId="6422" priority="7112" operator="equal">
      <formula>"Unlocked"</formula>
    </cfRule>
    <cfRule type="cellIs" dxfId="6421" priority="7113" operator="equal">
      <formula>"Locked"</formula>
    </cfRule>
  </conditionalFormatting>
  <conditionalFormatting sqref="G322:G326">
    <cfRule type="containsText" dxfId="6420" priority="7111" operator="containsText" text="Param">
      <formula>NOT(ISERROR(SEARCH("Param",G322)))</formula>
    </cfRule>
  </conditionalFormatting>
  <conditionalFormatting sqref="I322:I326">
    <cfRule type="cellIs" dxfId="6419" priority="7110" operator="lessThan">
      <formula>0</formula>
    </cfRule>
  </conditionalFormatting>
  <conditionalFormatting sqref="D322:D326">
    <cfRule type="containsText" dxfId="6418" priority="7108" operator="containsText" text="Dec">
      <formula>NOT(ISERROR(SEARCH("Dec",D322)))</formula>
    </cfRule>
    <cfRule type="containsText" dxfId="6417" priority="7109" operator="containsText" text="Inc">
      <formula>NOT(ISERROR(SEARCH("Inc",D322)))</formula>
    </cfRule>
  </conditionalFormatting>
  <conditionalFormatting sqref="F322:F326">
    <cfRule type="cellIs" dxfId="6416" priority="7106" operator="equal">
      <formula>"Unlocked"</formula>
    </cfRule>
    <cfRule type="cellIs" dxfId="6415" priority="7107" operator="equal">
      <formula>"Locked"</formula>
    </cfRule>
  </conditionalFormatting>
  <conditionalFormatting sqref="G322:G326">
    <cfRule type="containsText" dxfId="6414" priority="7105" operator="containsText" text="Param">
      <formula>NOT(ISERROR(SEARCH("Param",G322)))</formula>
    </cfRule>
  </conditionalFormatting>
  <conditionalFormatting sqref="I322:I326">
    <cfRule type="cellIs" dxfId="6413" priority="7104" operator="lessThan">
      <formula>0</formula>
    </cfRule>
  </conditionalFormatting>
  <conditionalFormatting sqref="D322:D326">
    <cfRule type="containsText" dxfId="6412" priority="7102" operator="containsText" text="Dec">
      <formula>NOT(ISERROR(SEARCH("Dec",D322)))</formula>
    </cfRule>
    <cfRule type="containsText" dxfId="6411" priority="7103" operator="containsText" text="Inc">
      <formula>NOT(ISERROR(SEARCH("Inc",D322)))</formula>
    </cfRule>
  </conditionalFormatting>
  <conditionalFormatting sqref="F322:F326">
    <cfRule type="cellIs" dxfId="6410" priority="7100" operator="equal">
      <formula>"Unlocked"</formula>
    </cfRule>
    <cfRule type="cellIs" dxfId="6409" priority="7101" operator="equal">
      <formula>"Locked"</formula>
    </cfRule>
  </conditionalFormatting>
  <conditionalFormatting sqref="G322:G326">
    <cfRule type="containsText" dxfId="6408" priority="7099" operator="containsText" text="Param">
      <formula>NOT(ISERROR(SEARCH("Param",G322)))</formula>
    </cfRule>
  </conditionalFormatting>
  <conditionalFormatting sqref="I322:I326">
    <cfRule type="cellIs" dxfId="6407" priority="7098" operator="lessThan">
      <formula>0</formula>
    </cfRule>
  </conditionalFormatting>
  <conditionalFormatting sqref="D322:D326">
    <cfRule type="containsText" dxfId="6406" priority="7096" operator="containsText" text="Dec">
      <formula>NOT(ISERROR(SEARCH("Dec",D322)))</formula>
    </cfRule>
    <cfRule type="containsText" dxfId="6405" priority="7097" operator="containsText" text="Inc">
      <formula>NOT(ISERROR(SEARCH("Inc",D322)))</formula>
    </cfRule>
  </conditionalFormatting>
  <conditionalFormatting sqref="F322:F326">
    <cfRule type="cellIs" dxfId="6404" priority="7094" operator="equal">
      <formula>"Unlocked"</formula>
    </cfRule>
    <cfRule type="cellIs" dxfId="6403" priority="7095" operator="equal">
      <formula>"Locked"</formula>
    </cfRule>
  </conditionalFormatting>
  <conditionalFormatting sqref="G322:G326">
    <cfRule type="containsText" dxfId="6402" priority="7093" operator="containsText" text="Param">
      <formula>NOT(ISERROR(SEARCH("Param",G322)))</formula>
    </cfRule>
  </conditionalFormatting>
  <conditionalFormatting sqref="I322:I326">
    <cfRule type="cellIs" dxfId="6401" priority="7092" operator="lessThan">
      <formula>0</formula>
    </cfRule>
  </conditionalFormatting>
  <conditionalFormatting sqref="D322:D326">
    <cfRule type="containsText" dxfId="6400" priority="7090" operator="containsText" text="Dec">
      <formula>NOT(ISERROR(SEARCH("Dec",D322)))</formula>
    </cfRule>
    <cfRule type="containsText" dxfId="6399" priority="7091" operator="containsText" text="Inc">
      <formula>NOT(ISERROR(SEARCH("Inc",D322)))</formula>
    </cfRule>
  </conditionalFormatting>
  <conditionalFormatting sqref="F322:F326">
    <cfRule type="cellIs" dxfId="6398" priority="7088" operator="equal">
      <formula>"Unlocked"</formula>
    </cfRule>
    <cfRule type="cellIs" dxfId="6397" priority="7089" operator="equal">
      <formula>"Locked"</formula>
    </cfRule>
  </conditionalFormatting>
  <conditionalFormatting sqref="G322:G326">
    <cfRule type="containsText" dxfId="6396" priority="7087" operator="containsText" text="Param">
      <formula>NOT(ISERROR(SEARCH("Param",G322)))</formula>
    </cfRule>
  </conditionalFormatting>
  <conditionalFormatting sqref="I322:I326">
    <cfRule type="cellIs" dxfId="6395" priority="7086" operator="lessThan">
      <formula>0</formula>
    </cfRule>
  </conditionalFormatting>
  <conditionalFormatting sqref="D322:D326">
    <cfRule type="containsText" dxfId="6394" priority="7084" operator="containsText" text="Dec">
      <formula>NOT(ISERROR(SEARCH("Dec",D322)))</formula>
    </cfRule>
    <cfRule type="containsText" dxfId="6393" priority="7085" operator="containsText" text="Inc">
      <formula>NOT(ISERROR(SEARCH("Inc",D322)))</formula>
    </cfRule>
  </conditionalFormatting>
  <conditionalFormatting sqref="F322:F326">
    <cfRule type="cellIs" dxfId="6392" priority="7082" operator="equal">
      <formula>"Unlocked"</formula>
    </cfRule>
    <cfRule type="cellIs" dxfId="6391" priority="7083" operator="equal">
      <formula>"Locked"</formula>
    </cfRule>
  </conditionalFormatting>
  <conditionalFormatting sqref="G322:G326">
    <cfRule type="containsText" dxfId="6390" priority="7081" operator="containsText" text="Param">
      <formula>NOT(ISERROR(SEARCH("Param",G322)))</formula>
    </cfRule>
  </conditionalFormatting>
  <conditionalFormatting sqref="I322:I326">
    <cfRule type="cellIs" dxfId="6389" priority="7080" operator="lessThan">
      <formula>0</formula>
    </cfRule>
  </conditionalFormatting>
  <conditionalFormatting sqref="D322:D326">
    <cfRule type="containsText" dxfId="6388" priority="7078" operator="containsText" text="Dec">
      <formula>NOT(ISERROR(SEARCH("Dec",D322)))</formula>
    </cfRule>
    <cfRule type="containsText" dxfId="6387" priority="7079" operator="containsText" text="Inc">
      <formula>NOT(ISERROR(SEARCH("Inc",D322)))</formula>
    </cfRule>
  </conditionalFormatting>
  <conditionalFormatting sqref="F322:F326">
    <cfRule type="cellIs" dxfId="6386" priority="7076" operator="equal">
      <formula>"Unlocked"</formula>
    </cfRule>
    <cfRule type="cellIs" dxfId="6385" priority="7077" operator="equal">
      <formula>"Locked"</formula>
    </cfRule>
  </conditionalFormatting>
  <conditionalFormatting sqref="G322:G326">
    <cfRule type="containsText" dxfId="6384" priority="7075" operator="containsText" text="Param">
      <formula>NOT(ISERROR(SEARCH("Param",G322)))</formula>
    </cfRule>
  </conditionalFormatting>
  <conditionalFormatting sqref="I322:I326">
    <cfRule type="cellIs" dxfId="6383" priority="7074" operator="lessThan">
      <formula>0</formula>
    </cfRule>
  </conditionalFormatting>
  <conditionalFormatting sqref="D322:D326">
    <cfRule type="containsText" dxfId="6382" priority="7072" operator="containsText" text="Dec">
      <formula>NOT(ISERROR(SEARCH("Dec",D322)))</formula>
    </cfRule>
    <cfRule type="containsText" dxfId="6381" priority="7073" operator="containsText" text="Inc">
      <formula>NOT(ISERROR(SEARCH("Inc",D322)))</formula>
    </cfRule>
  </conditionalFormatting>
  <conditionalFormatting sqref="F322:F326">
    <cfRule type="cellIs" dxfId="6380" priority="7070" operator="equal">
      <formula>"Unlocked"</formula>
    </cfRule>
    <cfRule type="cellIs" dxfId="6379" priority="7071" operator="equal">
      <formula>"Locked"</formula>
    </cfRule>
  </conditionalFormatting>
  <conditionalFormatting sqref="G322:G326">
    <cfRule type="containsText" dxfId="6378" priority="7069" operator="containsText" text="Param">
      <formula>NOT(ISERROR(SEARCH("Param",G322)))</formula>
    </cfRule>
  </conditionalFormatting>
  <conditionalFormatting sqref="I322:I326">
    <cfRule type="cellIs" dxfId="6377" priority="7068" operator="lessThan">
      <formula>0</formula>
    </cfRule>
  </conditionalFormatting>
  <conditionalFormatting sqref="D322:D326">
    <cfRule type="containsText" dxfId="6376" priority="7066" operator="containsText" text="Dec">
      <formula>NOT(ISERROR(SEARCH("Dec",D322)))</formula>
    </cfRule>
    <cfRule type="containsText" dxfId="6375" priority="7067" operator="containsText" text="Inc">
      <formula>NOT(ISERROR(SEARCH("Inc",D322)))</formula>
    </cfRule>
  </conditionalFormatting>
  <conditionalFormatting sqref="F322:F326">
    <cfRule type="cellIs" dxfId="6374" priority="7064" operator="equal">
      <formula>"Unlocked"</formula>
    </cfRule>
    <cfRule type="cellIs" dxfId="6373" priority="7065" operator="equal">
      <formula>"Locked"</formula>
    </cfRule>
  </conditionalFormatting>
  <conditionalFormatting sqref="G322:G326">
    <cfRule type="containsText" dxfId="6372" priority="7063" operator="containsText" text="Param">
      <formula>NOT(ISERROR(SEARCH("Param",G322)))</formula>
    </cfRule>
  </conditionalFormatting>
  <conditionalFormatting sqref="I322:I326">
    <cfRule type="cellIs" dxfId="6371" priority="7062" operator="lessThan">
      <formula>0</formula>
    </cfRule>
  </conditionalFormatting>
  <conditionalFormatting sqref="D322:D326">
    <cfRule type="containsText" dxfId="6370" priority="7060" operator="containsText" text="Dec">
      <formula>NOT(ISERROR(SEARCH("Dec",D322)))</formula>
    </cfRule>
    <cfRule type="containsText" dxfId="6369" priority="7061" operator="containsText" text="Inc">
      <formula>NOT(ISERROR(SEARCH("Inc",D322)))</formula>
    </cfRule>
  </conditionalFormatting>
  <conditionalFormatting sqref="F322:F326">
    <cfRule type="cellIs" dxfId="6368" priority="7058" operator="equal">
      <formula>"Unlocked"</formula>
    </cfRule>
    <cfRule type="cellIs" dxfId="6367" priority="7059" operator="equal">
      <formula>"Locked"</formula>
    </cfRule>
  </conditionalFormatting>
  <conditionalFormatting sqref="G322:G326">
    <cfRule type="containsText" dxfId="6366" priority="7057" operator="containsText" text="Param">
      <formula>NOT(ISERROR(SEARCH("Param",G322)))</formula>
    </cfRule>
  </conditionalFormatting>
  <conditionalFormatting sqref="I322:I326">
    <cfRule type="cellIs" dxfId="6365" priority="7056" operator="lessThan">
      <formula>0</formula>
    </cfRule>
  </conditionalFormatting>
  <conditionalFormatting sqref="D322:D326">
    <cfRule type="containsText" dxfId="6364" priority="7054" operator="containsText" text="Dec">
      <formula>NOT(ISERROR(SEARCH("Dec",D322)))</formula>
    </cfRule>
    <cfRule type="containsText" dxfId="6363" priority="7055" operator="containsText" text="Inc">
      <formula>NOT(ISERROR(SEARCH("Inc",D322)))</formula>
    </cfRule>
  </conditionalFormatting>
  <conditionalFormatting sqref="F322:F326">
    <cfRule type="cellIs" dxfId="6362" priority="7052" operator="equal">
      <formula>"Unlocked"</formula>
    </cfRule>
    <cfRule type="cellIs" dxfId="6361" priority="7053" operator="equal">
      <formula>"Locked"</formula>
    </cfRule>
  </conditionalFormatting>
  <conditionalFormatting sqref="G322:G326">
    <cfRule type="containsText" dxfId="6360" priority="7051" operator="containsText" text="Param">
      <formula>NOT(ISERROR(SEARCH("Param",G322)))</formula>
    </cfRule>
  </conditionalFormatting>
  <conditionalFormatting sqref="I322:I326">
    <cfRule type="cellIs" dxfId="6359" priority="7050" operator="lessThan">
      <formula>0</formula>
    </cfRule>
  </conditionalFormatting>
  <conditionalFormatting sqref="D322:D326">
    <cfRule type="containsText" dxfId="6358" priority="7048" operator="containsText" text="Dec">
      <formula>NOT(ISERROR(SEARCH("Dec",D322)))</formula>
    </cfRule>
    <cfRule type="containsText" dxfId="6357" priority="7049" operator="containsText" text="Inc">
      <formula>NOT(ISERROR(SEARCH("Inc",D322)))</formula>
    </cfRule>
  </conditionalFormatting>
  <conditionalFormatting sqref="F322:F326">
    <cfRule type="cellIs" dxfId="6356" priority="7046" operator="equal">
      <formula>"Unlocked"</formula>
    </cfRule>
    <cfRule type="cellIs" dxfId="6355" priority="7047" operator="equal">
      <formula>"Locked"</formula>
    </cfRule>
  </conditionalFormatting>
  <conditionalFormatting sqref="G322:G326">
    <cfRule type="containsText" dxfId="6354" priority="7045" operator="containsText" text="Param">
      <formula>NOT(ISERROR(SEARCH("Param",G322)))</formula>
    </cfRule>
  </conditionalFormatting>
  <conditionalFormatting sqref="I322:I326">
    <cfRule type="cellIs" dxfId="6353" priority="7044" operator="lessThan">
      <formula>0</formula>
    </cfRule>
  </conditionalFormatting>
  <conditionalFormatting sqref="D322:D326">
    <cfRule type="containsText" dxfId="6352" priority="7042" operator="containsText" text="Dec">
      <formula>NOT(ISERROR(SEARCH("Dec",D322)))</formula>
    </cfRule>
    <cfRule type="containsText" dxfId="6351" priority="7043" operator="containsText" text="Inc">
      <formula>NOT(ISERROR(SEARCH("Inc",D322)))</formula>
    </cfRule>
  </conditionalFormatting>
  <conditionalFormatting sqref="F322:F326">
    <cfRule type="cellIs" dxfId="6350" priority="7040" operator="equal">
      <formula>"Unlocked"</formula>
    </cfRule>
    <cfRule type="cellIs" dxfId="6349" priority="7041" operator="equal">
      <formula>"Locked"</formula>
    </cfRule>
  </conditionalFormatting>
  <conditionalFormatting sqref="G322:G326">
    <cfRule type="containsText" dxfId="6348" priority="7039" operator="containsText" text="Param">
      <formula>NOT(ISERROR(SEARCH("Param",G322)))</formula>
    </cfRule>
  </conditionalFormatting>
  <conditionalFormatting sqref="I322:I326">
    <cfRule type="cellIs" dxfId="6347" priority="7038" operator="lessThan">
      <formula>0</formula>
    </cfRule>
  </conditionalFormatting>
  <conditionalFormatting sqref="D322:D326">
    <cfRule type="containsText" dxfId="6346" priority="7036" operator="containsText" text="Dec">
      <formula>NOT(ISERROR(SEARCH("Dec",D322)))</formula>
    </cfRule>
    <cfRule type="containsText" dxfId="6345" priority="7037" operator="containsText" text="Inc">
      <formula>NOT(ISERROR(SEARCH("Inc",D322)))</formula>
    </cfRule>
  </conditionalFormatting>
  <conditionalFormatting sqref="F327:F331">
    <cfRule type="cellIs" dxfId="6344" priority="7034" operator="equal">
      <formula>"Unlocked"</formula>
    </cfRule>
    <cfRule type="cellIs" dxfId="6343" priority="7035" operator="equal">
      <formula>"Locked"</formula>
    </cfRule>
  </conditionalFormatting>
  <conditionalFormatting sqref="G327:G331">
    <cfRule type="containsText" dxfId="6342" priority="7033" operator="containsText" text="Param">
      <formula>NOT(ISERROR(SEARCH("Param",G327)))</formula>
    </cfRule>
  </conditionalFormatting>
  <conditionalFormatting sqref="I327:I331">
    <cfRule type="cellIs" dxfId="6341" priority="7032" operator="lessThan">
      <formula>0</formula>
    </cfRule>
  </conditionalFormatting>
  <conditionalFormatting sqref="D327:D331">
    <cfRule type="containsText" dxfId="6340" priority="7030" operator="containsText" text="Dec">
      <formula>NOT(ISERROR(SEARCH("Dec",D327)))</formula>
    </cfRule>
    <cfRule type="containsText" dxfId="6339" priority="7031" operator="containsText" text="Inc">
      <formula>NOT(ISERROR(SEARCH("Inc",D327)))</formula>
    </cfRule>
  </conditionalFormatting>
  <conditionalFormatting sqref="F327:F331">
    <cfRule type="cellIs" dxfId="6338" priority="7028" operator="equal">
      <formula>"Unlocked"</formula>
    </cfRule>
    <cfRule type="cellIs" dxfId="6337" priority="7029" operator="equal">
      <formula>"Locked"</formula>
    </cfRule>
  </conditionalFormatting>
  <conditionalFormatting sqref="G327:G331">
    <cfRule type="containsText" dxfId="6336" priority="7027" operator="containsText" text="Param">
      <formula>NOT(ISERROR(SEARCH("Param",G327)))</formula>
    </cfRule>
  </conditionalFormatting>
  <conditionalFormatting sqref="I327:I331">
    <cfRule type="cellIs" dxfId="6335" priority="7026" operator="lessThan">
      <formula>0</formula>
    </cfRule>
  </conditionalFormatting>
  <conditionalFormatting sqref="D327:D331">
    <cfRule type="containsText" dxfId="6334" priority="7024" operator="containsText" text="Dec">
      <formula>NOT(ISERROR(SEARCH("Dec",D327)))</formula>
    </cfRule>
    <cfRule type="containsText" dxfId="6333" priority="7025" operator="containsText" text="Inc">
      <formula>NOT(ISERROR(SEARCH("Inc",D327)))</formula>
    </cfRule>
  </conditionalFormatting>
  <conditionalFormatting sqref="F327:F331">
    <cfRule type="cellIs" dxfId="6332" priority="7022" operator="equal">
      <formula>"Unlocked"</formula>
    </cfRule>
    <cfRule type="cellIs" dxfId="6331" priority="7023" operator="equal">
      <formula>"Locked"</formula>
    </cfRule>
  </conditionalFormatting>
  <conditionalFormatting sqref="G327:G331">
    <cfRule type="containsText" dxfId="6330" priority="7021" operator="containsText" text="Param">
      <formula>NOT(ISERROR(SEARCH("Param",G327)))</formula>
    </cfRule>
  </conditionalFormatting>
  <conditionalFormatting sqref="I327:I331">
    <cfRule type="cellIs" dxfId="6329" priority="7020" operator="lessThan">
      <formula>0</formula>
    </cfRule>
  </conditionalFormatting>
  <conditionalFormatting sqref="D327:D331">
    <cfRule type="containsText" dxfId="6328" priority="7018" operator="containsText" text="Dec">
      <formula>NOT(ISERROR(SEARCH("Dec",D327)))</formula>
    </cfRule>
    <cfRule type="containsText" dxfId="6327" priority="7019" operator="containsText" text="Inc">
      <formula>NOT(ISERROR(SEARCH("Inc",D327)))</formula>
    </cfRule>
  </conditionalFormatting>
  <conditionalFormatting sqref="F327:F331">
    <cfRule type="cellIs" dxfId="6326" priority="7016" operator="equal">
      <formula>"Unlocked"</formula>
    </cfRule>
    <cfRule type="cellIs" dxfId="6325" priority="7017" operator="equal">
      <formula>"Locked"</formula>
    </cfRule>
  </conditionalFormatting>
  <conditionalFormatting sqref="G327:G331">
    <cfRule type="containsText" dxfId="6324" priority="7015" operator="containsText" text="Param">
      <formula>NOT(ISERROR(SEARCH("Param",G327)))</formula>
    </cfRule>
  </conditionalFormatting>
  <conditionalFormatting sqref="I327:I331">
    <cfRule type="cellIs" dxfId="6323" priority="7014" operator="lessThan">
      <formula>0</formula>
    </cfRule>
  </conditionalFormatting>
  <conditionalFormatting sqref="D327:D331">
    <cfRule type="containsText" dxfId="6322" priority="7012" operator="containsText" text="Dec">
      <formula>NOT(ISERROR(SEARCH("Dec",D327)))</formula>
    </cfRule>
    <cfRule type="containsText" dxfId="6321" priority="7013" operator="containsText" text="Inc">
      <formula>NOT(ISERROR(SEARCH("Inc",D327)))</formula>
    </cfRule>
  </conditionalFormatting>
  <conditionalFormatting sqref="F327:F331">
    <cfRule type="cellIs" dxfId="6320" priority="7010" operator="equal">
      <formula>"Unlocked"</formula>
    </cfRule>
    <cfRule type="cellIs" dxfId="6319" priority="7011" operator="equal">
      <formula>"Locked"</formula>
    </cfRule>
  </conditionalFormatting>
  <conditionalFormatting sqref="G327:G331">
    <cfRule type="containsText" dxfId="6318" priority="7009" operator="containsText" text="Param">
      <formula>NOT(ISERROR(SEARCH("Param",G327)))</formula>
    </cfRule>
  </conditionalFormatting>
  <conditionalFormatting sqref="I327:I331">
    <cfRule type="cellIs" dxfId="6317" priority="7008" operator="lessThan">
      <formula>0</formula>
    </cfRule>
  </conditionalFormatting>
  <conditionalFormatting sqref="D327:D331">
    <cfRule type="containsText" dxfId="6316" priority="7006" operator="containsText" text="Dec">
      <formula>NOT(ISERROR(SEARCH("Dec",D327)))</formula>
    </cfRule>
    <cfRule type="containsText" dxfId="6315" priority="7007" operator="containsText" text="Inc">
      <formula>NOT(ISERROR(SEARCH("Inc",D327)))</formula>
    </cfRule>
  </conditionalFormatting>
  <conditionalFormatting sqref="F327:F331">
    <cfRule type="cellIs" dxfId="6314" priority="7004" operator="equal">
      <formula>"Unlocked"</formula>
    </cfRule>
    <cfRule type="cellIs" dxfId="6313" priority="7005" operator="equal">
      <formula>"Locked"</formula>
    </cfRule>
  </conditionalFormatting>
  <conditionalFormatting sqref="G327:G331">
    <cfRule type="containsText" dxfId="6312" priority="7003" operator="containsText" text="Param">
      <formula>NOT(ISERROR(SEARCH("Param",G327)))</formula>
    </cfRule>
  </conditionalFormatting>
  <conditionalFormatting sqref="I327:I331">
    <cfRule type="cellIs" dxfId="6311" priority="7002" operator="lessThan">
      <formula>0</formula>
    </cfRule>
  </conditionalFormatting>
  <conditionalFormatting sqref="D327:D331">
    <cfRule type="containsText" dxfId="6310" priority="7000" operator="containsText" text="Dec">
      <formula>NOT(ISERROR(SEARCH("Dec",D327)))</formula>
    </cfRule>
    <cfRule type="containsText" dxfId="6309" priority="7001" operator="containsText" text="Inc">
      <formula>NOT(ISERROR(SEARCH("Inc",D327)))</formula>
    </cfRule>
  </conditionalFormatting>
  <conditionalFormatting sqref="F327:F331">
    <cfRule type="cellIs" dxfId="6308" priority="6998" operator="equal">
      <formula>"Unlocked"</formula>
    </cfRule>
    <cfRule type="cellIs" dxfId="6307" priority="6999" operator="equal">
      <formula>"Locked"</formula>
    </cfRule>
  </conditionalFormatting>
  <conditionalFormatting sqref="G327:G331">
    <cfRule type="containsText" dxfId="6306" priority="6997" operator="containsText" text="Param">
      <formula>NOT(ISERROR(SEARCH("Param",G327)))</formula>
    </cfRule>
  </conditionalFormatting>
  <conditionalFormatting sqref="I327:I331">
    <cfRule type="cellIs" dxfId="6305" priority="6996" operator="lessThan">
      <formula>0</formula>
    </cfRule>
  </conditionalFormatting>
  <conditionalFormatting sqref="D327:D331">
    <cfRule type="containsText" dxfId="6304" priority="6994" operator="containsText" text="Dec">
      <formula>NOT(ISERROR(SEARCH("Dec",D327)))</formula>
    </cfRule>
    <cfRule type="containsText" dxfId="6303" priority="6995" operator="containsText" text="Inc">
      <formula>NOT(ISERROR(SEARCH("Inc",D327)))</formula>
    </cfRule>
  </conditionalFormatting>
  <conditionalFormatting sqref="F327:F331">
    <cfRule type="cellIs" dxfId="6302" priority="6992" operator="equal">
      <formula>"Unlocked"</formula>
    </cfRule>
    <cfRule type="cellIs" dxfId="6301" priority="6993" operator="equal">
      <formula>"Locked"</formula>
    </cfRule>
  </conditionalFormatting>
  <conditionalFormatting sqref="G327:G331">
    <cfRule type="containsText" dxfId="6300" priority="6991" operator="containsText" text="Param">
      <formula>NOT(ISERROR(SEARCH("Param",G327)))</formula>
    </cfRule>
  </conditionalFormatting>
  <conditionalFormatting sqref="I327:I331">
    <cfRule type="cellIs" dxfId="6299" priority="6990" operator="lessThan">
      <formula>0</formula>
    </cfRule>
  </conditionalFormatting>
  <conditionalFormatting sqref="D327:D331">
    <cfRule type="containsText" dxfId="6298" priority="6988" operator="containsText" text="Dec">
      <formula>NOT(ISERROR(SEARCH("Dec",D327)))</formula>
    </cfRule>
    <cfRule type="containsText" dxfId="6297" priority="6989" operator="containsText" text="Inc">
      <formula>NOT(ISERROR(SEARCH("Inc",D327)))</formula>
    </cfRule>
  </conditionalFormatting>
  <conditionalFormatting sqref="F327:F331">
    <cfRule type="cellIs" dxfId="6296" priority="6986" operator="equal">
      <formula>"Unlocked"</formula>
    </cfRule>
    <cfRule type="cellIs" dxfId="6295" priority="6987" operator="equal">
      <formula>"Locked"</formula>
    </cfRule>
  </conditionalFormatting>
  <conditionalFormatting sqref="G327:G331">
    <cfRule type="containsText" dxfId="6294" priority="6985" operator="containsText" text="Param">
      <formula>NOT(ISERROR(SEARCH("Param",G327)))</formula>
    </cfRule>
  </conditionalFormatting>
  <conditionalFormatting sqref="I327:I331">
    <cfRule type="cellIs" dxfId="6293" priority="6984" operator="lessThan">
      <formula>0</formula>
    </cfRule>
  </conditionalFormatting>
  <conditionalFormatting sqref="D327:D331">
    <cfRule type="containsText" dxfId="6292" priority="6982" operator="containsText" text="Dec">
      <formula>NOT(ISERROR(SEARCH("Dec",D327)))</formula>
    </cfRule>
    <cfRule type="containsText" dxfId="6291" priority="6983" operator="containsText" text="Inc">
      <formula>NOT(ISERROR(SEARCH("Inc",D327)))</formula>
    </cfRule>
  </conditionalFormatting>
  <conditionalFormatting sqref="F327:F331">
    <cfRule type="cellIs" dxfId="6290" priority="6980" operator="equal">
      <formula>"Unlocked"</formula>
    </cfRule>
    <cfRule type="cellIs" dxfId="6289" priority="6981" operator="equal">
      <formula>"Locked"</formula>
    </cfRule>
  </conditionalFormatting>
  <conditionalFormatting sqref="G327:G331">
    <cfRule type="containsText" dxfId="6288" priority="6979" operator="containsText" text="Param">
      <formula>NOT(ISERROR(SEARCH("Param",G327)))</formula>
    </cfRule>
  </conditionalFormatting>
  <conditionalFormatting sqref="I327:I331">
    <cfRule type="cellIs" dxfId="6287" priority="6978" operator="lessThan">
      <formula>0</formula>
    </cfRule>
  </conditionalFormatting>
  <conditionalFormatting sqref="D327:D331">
    <cfRule type="containsText" dxfId="6286" priority="6976" operator="containsText" text="Dec">
      <formula>NOT(ISERROR(SEARCH("Dec",D327)))</formula>
    </cfRule>
    <cfRule type="containsText" dxfId="6285" priority="6977" operator="containsText" text="Inc">
      <formula>NOT(ISERROR(SEARCH("Inc",D327)))</formula>
    </cfRule>
  </conditionalFormatting>
  <conditionalFormatting sqref="F327:F331">
    <cfRule type="cellIs" dxfId="6284" priority="6974" operator="equal">
      <formula>"Unlocked"</formula>
    </cfRule>
    <cfRule type="cellIs" dxfId="6283" priority="6975" operator="equal">
      <formula>"Locked"</formula>
    </cfRule>
  </conditionalFormatting>
  <conditionalFormatting sqref="G327:G331">
    <cfRule type="containsText" dxfId="6282" priority="6973" operator="containsText" text="Param">
      <formula>NOT(ISERROR(SEARCH("Param",G327)))</formula>
    </cfRule>
  </conditionalFormatting>
  <conditionalFormatting sqref="I327:I331">
    <cfRule type="cellIs" dxfId="6281" priority="6972" operator="lessThan">
      <formula>0</formula>
    </cfRule>
  </conditionalFormatting>
  <conditionalFormatting sqref="D327:D331">
    <cfRule type="containsText" dxfId="6280" priority="6970" operator="containsText" text="Dec">
      <formula>NOT(ISERROR(SEARCH("Dec",D327)))</formula>
    </cfRule>
    <cfRule type="containsText" dxfId="6279" priority="6971" operator="containsText" text="Inc">
      <formula>NOT(ISERROR(SEARCH("Inc",D327)))</formula>
    </cfRule>
  </conditionalFormatting>
  <conditionalFormatting sqref="F327:F331">
    <cfRule type="cellIs" dxfId="6278" priority="6968" operator="equal">
      <formula>"Unlocked"</formula>
    </cfRule>
    <cfRule type="cellIs" dxfId="6277" priority="6969" operator="equal">
      <formula>"Locked"</formula>
    </cfRule>
  </conditionalFormatting>
  <conditionalFormatting sqref="G327:G331">
    <cfRule type="containsText" dxfId="6276" priority="6967" operator="containsText" text="Param">
      <formula>NOT(ISERROR(SEARCH("Param",G327)))</formula>
    </cfRule>
  </conditionalFormatting>
  <conditionalFormatting sqref="I327:I331">
    <cfRule type="cellIs" dxfId="6275" priority="6966" operator="lessThan">
      <formula>0</formula>
    </cfRule>
  </conditionalFormatting>
  <conditionalFormatting sqref="D327:D331">
    <cfRule type="containsText" dxfId="6274" priority="6964" operator="containsText" text="Dec">
      <formula>NOT(ISERROR(SEARCH("Dec",D327)))</formula>
    </cfRule>
    <cfRule type="containsText" dxfId="6273" priority="6965" operator="containsText" text="Inc">
      <formula>NOT(ISERROR(SEARCH("Inc",D327)))</formula>
    </cfRule>
  </conditionalFormatting>
  <conditionalFormatting sqref="F327:F331">
    <cfRule type="cellIs" dxfId="6272" priority="6962" operator="equal">
      <formula>"Unlocked"</formula>
    </cfRule>
    <cfRule type="cellIs" dxfId="6271" priority="6963" operator="equal">
      <formula>"Locked"</formula>
    </cfRule>
  </conditionalFormatting>
  <conditionalFormatting sqref="G327:G331">
    <cfRule type="containsText" dxfId="6270" priority="6961" operator="containsText" text="Param">
      <formula>NOT(ISERROR(SEARCH("Param",G327)))</formula>
    </cfRule>
  </conditionalFormatting>
  <conditionalFormatting sqref="I327:I331">
    <cfRule type="cellIs" dxfId="6269" priority="6960" operator="lessThan">
      <formula>0</formula>
    </cfRule>
  </conditionalFormatting>
  <conditionalFormatting sqref="D327:D331">
    <cfRule type="containsText" dxfId="6268" priority="6958" operator="containsText" text="Dec">
      <formula>NOT(ISERROR(SEARCH("Dec",D327)))</formula>
    </cfRule>
    <cfRule type="containsText" dxfId="6267" priority="6959" operator="containsText" text="Inc">
      <formula>NOT(ISERROR(SEARCH("Inc",D327)))</formula>
    </cfRule>
  </conditionalFormatting>
  <conditionalFormatting sqref="F327:F331">
    <cfRule type="cellIs" dxfId="6266" priority="6956" operator="equal">
      <formula>"Unlocked"</formula>
    </cfRule>
    <cfRule type="cellIs" dxfId="6265" priority="6957" operator="equal">
      <formula>"Locked"</formula>
    </cfRule>
  </conditionalFormatting>
  <conditionalFormatting sqref="G327:G331">
    <cfRule type="containsText" dxfId="6264" priority="6955" operator="containsText" text="Param">
      <formula>NOT(ISERROR(SEARCH("Param",G327)))</formula>
    </cfRule>
  </conditionalFormatting>
  <conditionalFormatting sqref="I327:I331">
    <cfRule type="cellIs" dxfId="6263" priority="6954" operator="lessThan">
      <formula>0</formula>
    </cfRule>
  </conditionalFormatting>
  <conditionalFormatting sqref="D327:D331">
    <cfRule type="containsText" dxfId="6262" priority="6952" operator="containsText" text="Dec">
      <formula>NOT(ISERROR(SEARCH("Dec",D327)))</formula>
    </cfRule>
    <cfRule type="containsText" dxfId="6261" priority="6953" operator="containsText" text="Inc">
      <formula>NOT(ISERROR(SEARCH("Inc",D327)))</formula>
    </cfRule>
  </conditionalFormatting>
  <conditionalFormatting sqref="F327:F331">
    <cfRule type="cellIs" dxfId="6260" priority="6950" operator="equal">
      <formula>"Unlocked"</formula>
    </cfRule>
    <cfRule type="cellIs" dxfId="6259" priority="6951" operator="equal">
      <formula>"Locked"</formula>
    </cfRule>
  </conditionalFormatting>
  <conditionalFormatting sqref="G327:G331">
    <cfRule type="containsText" dxfId="6258" priority="6949" operator="containsText" text="Param">
      <formula>NOT(ISERROR(SEARCH("Param",G327)))</formula>
    </cfRule>
  </conditionalFormatting>
  <conditionalFormatting sqref="I327:I331">
    <cfRule type="cellIs" dxfId="6257" priority="6948" operator="lessThan">
      <formula>0</formula>
    </cfRule>
  </conditionalFormatting>
  <conditionalFormatting sqref="D327:D331">
    <cfRule type="containsText" dxfId="6256" priority="6946" operator="containsText" text="Dec">
      <formula>NOT(ISERROR(SEARCH("Dec",D327)))</formula>
    </cfRule>
    <cfRule type="containsText" dxfId="6255" priority="6947" operator="containsText" text="Inc">
      <formula>NOT(ISERROR(SEARCH("Inc",D327)))</formula>
    </cfRule>
  </conditionalFormatting>
  <conditionalFormatting sqref="F327:F331">
    <cfRule type="cellIs" dxfId="6254" priority="6944" operator="equal">
      <formula>"Unlocked"</formula>
    </cfRule>
    <cfRule type="cellIs" dxfId="6253" priority="6945" operator="equal">
      <formula>"Locked"</formula>
    </cfRule>
  </conditionalFormatting>
  <conditionalFormatting sqref="G327:G331">
    <cfRule type="containsText" dxfId="6252" priority="6943" operator="containsText" text="Param">
      <formula>NOT(ISERROR(SEARCH("Param",G327)))</formula>
    </cfRule>
  </conditionalFormatting>
  <conditionalFormatting sqref="I327:I331">
    <cfRule type="cellIs" dxfId="6251" priority="6942" operator="lessThan">
      <formula>0</formula>
    </cfRule>
  </conditionalFormatting>
  <conditionalFormatting sqref="D327:D331">
    <cfRule type="containsText" dxfId="6250" priority="6940" operator="containsText" text="Dec">
      <formula>NOT(ISERROR(SEARCH("Dec",D327)))</formula>
    </cfRule>
    <cfRule type="containsText" dxfId="6249" priority="6941" operator="containsText" text="Inc">
      <formula>NOT(ISERROR(SEARCH("Inc",D327)))</formula>
    </cfRule>
  </conditionalFormatting>
  <conditionalFormatting sqref="F327:F331">
    <cfRule type="cellIs" dxfId="6248" priority="6938" operator="equal">
      <formula>"Unlocked"</formula>
    </cfRule>
    <cfRule type="cellIs" dxfId="6247" priority="6939" operator="equal">
      <formula>"Locked"</formula>
    </cfRule>
  </conditionalFormatting>
  <conditionalFormatting sqref="G327:G331">
    <cfRule type="containsText" dxfId="6246" priority="6937" operator="containsText" text="Param">
      <formula>NOT(ISERROR(SEARCH("Param",G327)))</formula>
    </cfRule>
  </conditionalFormatting>
  <conditionalFormatting sqref="I327:I331">
    <cfRule type="cellIs" dxfId="6245" priority="6936" operator="lessThan">
      <formula>0</formula>
    </cfRule>
  </conditionalFormatting>
  <conditionalFormatting sqref="D327:D331">
    <cfRule type="containsText" dxfId="6244" priority="6934" operator="containsText" text="Dec">
      <formula>NOT(ISERROR(SEARCH("Dec",D327)))</formula>
    </cfRule>
    <cfRule type="containsText" dxfId="6243" priority="6935" operator="containsText" text="Inc">
      <formula>NOT(ISERROR(SEARCH("Inc",D327)))</formula>
    </cfRule>
  </conditionalFormatting>
  <conditionalFormatting sqref="F327:F331">
    <cfRule type="cellIs" dxfId="6242" priority="6932" operator="equal">
      <formula>"Unlocked"</formula>
    </cfRule>
    <cfRule type="cellIs" dxfId="6241" priority="6933" operator="equal">
      <formula>"Locked"</formula>
    </cfRule>
  </conditionalFormatting>
  <conditionalFormatting sqref="G327:G331">
    <cfRule type="containsText" dxfId="6240" priority="6931" operator="containsText" text="Param">
      <formula>NOT(ISERROR(SEARCH("Param",G327)))</formula>
    </cfRule>
  </conditionalFormatting>
  <conditionalFormatting sqref="I327:I331">
    <cfRule type="cellIs" dxfId="6239" priority="6930" operator="lessThan">
      <formula>0</formula>
    </cfRule>
  </conditionalFormatting>
  <conditionalFormatting sqref="D327:D331">
    <cfRule type="containsText" dxfId="6238" priority="6928" operator="containsText" text="Dec">
      <formula>NOT(ISERROR(SEARCH("Dec",D327)))</formula>
    </cfRule>
    <cfRule type="containsText" dxfId="6237" priority="6929" operator="containsText" text="Inc">
      <formula>NOT(ISERROR(SEARCH("Inc",D327)))</formula>
    </cfRule>
  </conditionalFormatting>
  <conditionalFormatting sqref="F332:F335">
    <cfRule type="cellIs" dxfId="6236" priority="6926" operator="equal">
      <formula>"Unlocked"</formula>
    </cfRule>
    <cfRule type="cellIs" dxfId="6235" priority="6927" operator="equal">
      <formula>"Locked"</formula>
    </cfRule>
  </conditionalFormatting>
  <conditionalFormatting sqref="G332:G335">
    <cfRule type="containsText" dxfId="6234" priority="6925" operator="containsText" text="Param">
      <formula>NOT(ISERROR(SEARCH("Param",G332)))</formula>
    </cfRule>
  </conditionalFormatting>
  <conditionalFormatting sqref="I332:I335">
    <cfRule type="cellIs" dxfId="6233" priority="6924" operator="lessThan">
      <formula>0</formula>
    </cfRule>
  </conditionalFormatting>
  <conditionalFormatting sqref="D332:D335">
    <cfRule type="containsText" dxfId="6232" priority="6922" operator="containsText" text="Dec">
      <formula>NOT(ISERROR(SEARCH("Dec",D332)))</formula>
    </cfRule>
    <cfRule type="containsText" dxfId="6231" priority="6923" operator="containsText" text="Inc">
      <formula>NOT(ISERROR(SEARCH("Inc",D332)))</formula>
    </cfRule>
  </conditionalFormatting>
  <conditionalFormatting sqref="F332:F335">
    <cfRule type="cellIs" dxfId="6230" priority="6920" operator="equal">
      <formula>"Unlocked"</formula>
    </cfRule>
    <cfRule type="cellIs" dxfId="6229" priority="6921" operator="equal">
      <formula>"Locked"</formula>
    </cfRule>
  </conditionalFormatting>
  <conditionalFormatting sqref="G332:G335">
    <cfRule type="containsText" dxfId="6228" priority="6919" operator="containsText" text="Param">
      <formula>NOT(ISERROR(SEARCH("Param",G332)))</formula>
    </cfRule>
  </conditionalFormatting>
  <conditionalFormatting sqref="I332:I335">
    <cfRule type="cellIs" dxfId="6227" priority="6918" operator="lessThan">
      <formula>0</formula>
    </cfRule>
  </conditionalFormatting>
  <conditionalFormatting sqref="D332:D335">
    <cfRule type="containsText" dxfId="6226" priority="6916" operator="containsText" text="Dec">
      <formula>NOT(ISERROR(SEARCH("Dec",D332)))</formula>
    </cfRule>
    <cfRule type="containsText" dxfId="6225" priority="6917" operator="containsText" text="Inc">
      <formula>NOT(ISERROR(SEARCH("Inc",D332)))</formula>
    </cfRule>
  </conditionalFormatting>
  <conditionalFormatting sqref="F332:F335">
    <cfRule type="cellIs" dxfId="6224" priority="6914" operator="equal">
      <formula>"Unlocked"</formula>
    </cfRule>
    <cfRule type="cellIs" dxfId="6223" priority="6915" operator="equal">
      <formula>"Locked"</formula>
    </cfRule>
  </conditionalFormatting>
  <conditionalFormatting sqref="G332:G335">
    <cfRule type="containsText" dxfId="6222" priority="6913" operator="containsText" text="Param">
      <formula>NOT(ISERROR(SEARCH("Param",G332)))</formula>
    </cfRule>
  </conditionalFormatting>
  <conditionalFormatting sqref="I332:I335">
    <cfRule type="cellIs" dxfId="6221" priority="6912" operator="lessThan">
      <formula>0</formula>
    </cfRule>
  </conditionalFormatting>
  <conditionalFormatting sqref="D332:D335">
    <cfRule type="containsText" dxfId="6220" priority="6910" operator="containsText" text="Dec">
      <formula>NOT(ISERROR(SEARCH("Dec",D332)))</formula>
    </cfRule>
    <cfRule type="containsText" dxfId="6219" priority="6911" operator="containsText" text="Inc">
      <formula>NOT(ISERROR(SEARCH("Inc",D332)))</formula>
    </cfRule>
  </conditionalFormatting>
  <conditionalFormatting sqref="F332:F335">
    <cfRule type="cellIs" dxfId="6218" priority="6908" operator="equal">
      <formula>"Unlocked"</formula>
    </cfRule>
    <cfRule type="cellIs" dxfId="6217" priority="6909" operator="equal">
      <formula>"Locked"</formula>
    </cfRule>
  </conditionalFormatting>
  <conditionalFormatting sqref="G332:G335">
    <cfRule type="containsText" dxfId="6216" priority="6907" operator="containsText" text="Param">
      <formula>NOT(ISERROR(SEARCH("Param",G332)))</formula>
    </cfRule>
  </conditionalFormatting>
  <conditionalFormatting sqref="I332:I335">
    <cfRule type="cellIs" dxfId="6215" priority="6906" operator="lessThan">
      <formula>0</formula>
    </cfRule>
  </conditionalFormatting>
  <conditionalFormatting sqref="D332:D335">
    <cfRule type="containsText" dxfId="6214" priority="6904" operator="containsText" text="Dec">
      <formula>NOT(ISERROR(SEARCH("Dec",D332)))</formula>
    </cfRule>
    <cfRule type="containsText" dxfId="6213" priority="6905" operator="containsText" text="Inc">
      <formula>NOT(ISERROR(SEARCH("Inc",D332)))</formula>
    </cfRule>
  </conditionalFormatting>
  <conditionalFormatting sqref="F332:F335">
    <cfRule type="cellIs" dxfId="6212" priority="6902" operator="equal">
      <formula>"Unlocked"</formula>
    </cfRule>
    <cfRule type="cellIs" dxfId="6211" priority="6903" operator="equal">
      <formula>"Locked"</formula>
    </cfRule>
  </conditionalFormatting>
  <conditionalFormatting sqref="G332:G335">
    <cfRule type="containsText" dxfId="6210" priority="6901" operator="containsText" text="Param">
      <formula>NOT(ISERROR(SEARCH("Param",G332)))</formula>
    </cfRule>
  </conditionalFormatting>
  <conditionalFormatting sqref="I332:I335">
    <cfRule type="cellIs" dxfId="6209" priority="6900" operator="lessThan">
      <formula>0</formula>
    </cfRule>
  </conditionalFormatting>
  <conditionalFormatting sqref="D332:D335">
    <cfRule type="containsText" dxfId="6208" priority="6898" operator="containsText" text="Dec">
      <formula>NOT(ISERROR(SEARCH("Dec",D332)))</formula>
    </cfRule>
    <cfRule type="containsText" dxfId="6207" priority="6899" operator="containsText" text="Inc">
      <formula>NOT(ISERROR(SEARCH("Inc",D332)))</formula>
    </cfRule>
  </conditionalFormatting>
  <conditionalFormatting sqref="F332:F335">
    <cfRule type="cellIs" dxfId="6206" priority="6896" operator="equal">
      <formula>"Unlocked"</formula>
    </cfRule>
    <cfRule type="cellIs" dxfId="6205" priority="6897" operator="equal">
      <formula>"Locked"</formula>
    </cfRule>
  </conditionalFormatting>
  <conditionalFormatting sqref="G332:G335">
    <cfRule type="containsText" dxfId="6204" priority="6895" operator="containsText" text="Param">
      <formula>NOT(ISERROR(SEARCH("Param",G332)))</formula>
    </cfRule>
  </conditionalFormatting>
  <conditionalFormatting sqref="I332:I335">
    <cfRule type="cellIs" dxfId="6203" priority="6894" operator="lessThan">
      <formula>0</formula>
    </cfRule>
  </conditionalFormatting>
  <conditionalFormatting sqref="D332:D335">
    <cfRule type="containsText" dxfId="6202" priority="6892" operator="containsText" text="Dec">
      <formula>NOT(ISERROR(SEARCH("Dec",D332)))</formula>
    </cfRule>
    <cfRule type="containsText" dxfId="6201" priority="6893" operator="containsText" text="Inc">
      <formula>NOT(ISERROR(SEARCH("Inc",D332)))</formula>
    </cfRule>
  </conditionalFormatting>
  <conditionalFormatting sqref="F332:F335">
    <cfRule type="cellIs" dxfId="6200" priority="6890" operator="equal">
      <formula>"Unlocked"</formula>
    </cfRule>
    <cfRule type="cellIs" dxfId="6199" priority="6891" operator="equal">
      <formula>"Locked"</formula>
    </cfRule>
  </conditionalFormatting>
  <conditionalFormatting sqref="G332:G335">
    <cfRule type="containsText" dxfId="6198" priority="6889" operator="containsText" text="Param">
      <formula>NOT(ISERROR(SEARCH("Param",G332)))</formula>
    </cfRule>
  </conditionalFormatting>
  <conditionalFormatting sqref="I332:I335">
    <cfRule type="cellIs" dxfId="6197" priority="6888" operator="lessThan">
      <formula>0</formula>
    </cfRule>
  </conditionalFormatting>
  <conditionalFormatting sqref="D332:D335">
    <cfRule type="containsText" dxfId="6196" priority="6886" operator="containsText" text="Dec">
      <formula>NOT(ISERROR(SEARCH("Dec",D332)))</formula>
    </cfRule>
    <cfRule type="containsText" dxfId="6195" priority="6887" operator="containsText" text="Inc">
      <formula>NOT(ISERROR(SEARCH("Inc",D332)))</formula>
    </cfRule>
  </conditionalFormatting>
  <conditionalFormatting sqref="F332:F335">
    <cfRule type="cellIs" dxfId="6194" priority="6884" operator="equal">
      <formula>"Unlocked"</formula>
    </cfRule>
    <cfRule type="cellIs" dxfId="6193" priority="6885" operator="equal">
      <formula>"Locked"</formula>
    </cfRule>
  </conditionalFormatting>
  <conditionalFormatting sqref="G332:G335">
    <cfRule type="containsText" dxfId="6192" priority="6883" operator="containsText" text="Param">
      <formula>NOT(ISERROR(SEARCH("Param",G332)))</formula>
    </cfRule>
  </conditionalFormatting>
  <conditionalFormatting sqref="I332:I335">
    <cfRule type="cellIs" dxfId="6191" priority="6882" operator="lessThan">
      <formula>0</formula>
    </cfRule>
  </conditionalFormatting>
  <conditionalFormatting sqref="D332:D335">
    <cfRule type="containsText" dxfId="6190" priority="6880" operator="containsText" text="Dec">
      <formula>NOT(ISERROR(SEARCH("Dec",D332)))</formula>
    </cfRule>
    <cfRule type="containsText" dxfId="6189" priority="6881" operator="containsText" text="Inc">
      <formula>NOT(ISERROR(SEARCH("Inc",D332)))</formula>
    </cfRule>
  </conditionalFormatting>
  <conditionalFormatting sqref="F332:F335">
    <cfRule type="cellIs" dxfId="6188" priority="6878" operator="equal">
      <formula>"Unlocked"</formula>
    </cfRule>
    <cfRule type="cellIs" dxfId="6187" priority="6879" operator="equal">
      <formula>"Locked"</formula>
    </cfRule>
  </conditionalFormatting>
  <conditionalFormatting sqref="G332:G335">
    <cfRule type="containsText" dxfId="6186" priority="6877" operator="containsText" text="Param">
      <formula>NOT(ISERROR(SEARCH("Param",G332)))</formula>
    </cfRule>
  </conditionalFormatting>
  <conditionalFormatting sqref="I332:I335">
    <cfRule type="cellIs" dxfId="6185" priority="6876" operator="lessThan">
      <formula>0</formula>
    </cfRule>
  </conditionalFormatting>
  <conditionalFormatting sqref="D332:D335">
    <cfRule type="containsText" dxfId="6184" priority="6874" operator="containsText" text="Dec">
      <formula>NOT(ISERROR(SEARCH("Dec",D332)))</formula>
    </cfRule>
    <cfRule type="containsText" dxfId="6183" priority="6875" operator="containsText" text="Inc">
      <formula>NOT(ISERROR(SEARCH("Inc",D332)))</formula>
    </cfRule>
  </conditionalFormatting>
  <conditionalFormatting sqref="F332:F335">
    <cfRule type="cellIs" dxfId="6182" priority="6872" operator="equal">
      <formula>"Unlocked"</formula>
    </cfRule>
    <cfRule type="cellIs" dxfId="6181" priority="6873" operator="equal">
      <formula>"Locked"</formula>
    </cfRule>
  </conditionalFormatting>
  <conditionalFormatting sqref="G332:G335">
    <cfRule type="containsText" dxfId="6180" priority="6871" operator="containsText" text="Param">
      <formula>NOT(ISERROR(SEARCH("Param",G332)))</formula>
    </cfRule>
  </conditionalFormatting>
  <conditionalFormatting sqref="I332:I335">
    <cfRule type="cellIs" dxfId="6179" priority="6870" operator="lessThan">
      <formula>0</formula>
    </cfRule>
  </conditionalFormatting>
  <conditionalFormatting sqref="D332:D335">
    <cfRule type="containsText" dxfId="6178" priority="6868" operator="containsText" text="Dec">
      <formula>NOT(ISERROR(SEARCH("Dec",D332)))</formula>
    </cfRule>
    <cfRule type="containsText" dxfId="6177" priority="6869" operator="containsText" text="Inc">
      <formula>NOT(ISERROR(SEARCH("Inc",D332)))</formula>
    </cfRule>
  </conditionalFormatting>
  <conditionalFormatting sqref="F332:F335">
    <cfRule type="cellIs" dxfId="6176" priority="6866" operator="equal">
      <formula>"Unlocked"</formula>
    </cfRule>
    <cfRule type="cellIs" dxfId="6175" priority="6867" operator="equal">
      <formula>"Locked"</formula>
    </cfRule>
  </conditionalFormatting>
  <conditionalFormatting sqref="G332:G335">
    <cfRule type="containsText" dxfId="6174" priority="6865" operator="containsText" text="Param">
      <formula>NOT(ISERROR(SEARCH("Param",G332)))</formula>
    </cfRule>
  </conditionalFormatting>
  <conditionalFormatting sqref="I332:I335">
    <cfRule type="cellIs" dxfId="6173" priority="6864" operator="lessThan">
      <formula>0</formula>
    </cfRule>
  </conditionalFormatting>
  <conditionalFormatting sqref="D332:D335">
    <cfRule type="containsText" dxfId="6172" priority="6862" operator="containsText" text="Dec">
      <formula>NOT(ISERROR(SEARCH("Dec",D332)))</formula>
    </cfRule>
    <cfRule type="containsText" dxfId="6171" priority="6863" operator="containsText" text="Inc">
      <formula>NOT(ISERROR(SEARCH("Inc",D332)))</formula>
    </cfRule>
  </conditionalFormatting>
  <conditionalFormatting sqref="F332:F335">
    <cfRule type="cellIs" dxfId="6170" priority="6860" operator="equal">
      <formula>"Unlocked"</formula>
    </cfRule>
    <cfRule type="cellIs" dxfId="6169" priority="6861" operator="equal">
      <formula>"Locked"</formula>
    </cfRule>
  </conditionalFormatting>
  <conditionalFormatting sqref="G332:G335">
    <cfRule type="containsText" dxfId="6168" priority="6859" operator="containsText" text="Param">
      <formula>NOT(ISERROR(SEARCH("Param",G332)))</formula>
    </cfRule>
  </conditionalFormatting>
  <conditionalFormatting sqref="I332:I335">
    <cfRule type="cellIs" dxfId="6167" priority="6858" operator="lessThan">
      <formula>0</formula>
    </cfRule>
  </conditionalFormatting>
  <conditionalFormatting sqref="D332:D335">
    <cfRule type="containsText" dxfId="6166" priority="6856" operator="containsText" text="Dec">
      <formula>NOT(ISERROR(SEARCH("Dec",D332)))</formula>
    </cfRule>
    <cfRule type="containsText" dxfId="6165" priority="6857" operator="containsText" text="Inc">
      <formula>NOT(ISERROR(SEARCH("Inc",D332)))</formula>
    </cfRule>
  </conditionalFormatting>
  <conditionalFormatting sqref="F332:F335">
    <cfRule type="cellIs" dxfId="6164" priority="6854" operator="equal">
      <formula>"Unlocked"</formula>
    </cfRule>
    <cfRule type="cellIs" dxfId="6163" priority="6855" operator="equal">
      <formula>"Locked"</formula>
    </cfRule>
  </conditionalFormatting>
  <conditionalFormatting sqref="G332:G335">
    <cfRule type="containsText" dxfId="6162" priority="6853" operator="containsText" text="Param">
      <formula>NOT(ISERROR(SEARCH("Param",G332)))</formula>
    </cfRule>
  </conditionalFormatting>
  <conditionalFormatting sqref="I332:I335">
    <cfRule type="cellIs" dxfId="6161" priority="6852" operator="lessThan">
      <formula>0</formula>
    </cfRule>
  </conditionalFormatting>
  <conditionalFormatting sqref="D332:D335">
    <cfRule type="containsText" dxfId="6160" priority="6850" operator="containsText" text="Dec">
      <formula>NOT(ISERROR(SEARCH("Dec",D332)))</formula>
    </cfRule>
    <cfRule type="containsText" dxfId="6159" priority="6851" operator="containsText" text="Inc">
      <formula>NOT(ISERROR(SEARCH("Inc",D332)))</formula>
    </cfRule>
  </conditionalFormatting>
  <conditionalFormatting sqref="F332:F335">
    <cfRule type="cellIs" dxfId="6158" priority="6848" operator="equal">
      <formula>"Unlocked"</formula>
    </cfRule>
    <cfRule type="cellIs" dxfId="6157" priority="6849" operator="equal">
      <formula>"Locked"</formula>
    </cfRule>
  </conditionalFormatting>
  <conditionalFormatting sqref="G332:G335">
    <cfRule type="containsText" dxfId="6156" priority="6847" operator="containsText" text="Param">
      <formula>NOT(ISERROR(SEARCH("Param",G332)))</formula>
    </cfRule>
  </conditionalFormatting>
  <conditionalFormatting sqref="I332:I335">
    <cfRule type="cellIs" dxfId="6155" priority="6846" operator="lessThan">
      <formula>0</formula>
    </cfRule>
  </conditionalFormatting>
  <conditionalFormatting sqref="D332:D335">
    <cfRule type="containsText" dxfId="6154" priority="6844" operator="containsText" text="Dec">
      <formula>NOT(ISERROR(SEARCH("Dec",D332)))</formula>
    </cfRule>
    <cfRule type="containsText" dxfId="6153" priority="6845" operator="containsText" text="Inc">
      <formula>NOT(ISERROR(SEARCH("Inc",D332)))</formula>
    </cfRule>
  </conditionalFormatting>
  <conditionalFormatting sqref="F332:F335">
    <cfRule type="cellIs" dxfId="6152" priority="6842" operator="equal">
      <formula>"Unlocked"</formula>
    </cfRule>
    <cfRule type="cellIs" dxfId="6151" priority="6843" operator="equal">
      <formula>"Locked"</formula>
    </cfRule>
  </conditionalFormatting>
  <conditionalFormatting sqref="G332:G335">
    <cfRule type="containsText" dxfId="6150" priority="6841" operator="containsText" text="Param">
      <formula>NOT(ISERROR(SEARCH("Param",G332)))</formula>
    </cfRule>
  </conditionalFormatting>
  <conditionalFormatting sqref="I332:I335">
    <cfRule type="cellIs" dxfId="6149" priority="6840" operator="lessThan">
      <formula>0</formula>
    </cfRule>
  </conditionalFormatting>
  <conditionalFormatting sqref="D332:D335">
    <cfRule type="containsText" dxfId="6148" priority="6838" operator="containsText" text="Dec">
      <formula>NOT(ISERROR(SEARCH("Dec",D332)))</formula>
    </cfRule>
    <cfRule type="containsText" dxfId="6147" priority="6839" operator="containsText" text="Inc">
      <formula>NOT(ISERROR(SEARCH("Inc",D332)))</formula>
    </cfRule>
  </conditionalFormatting>
  <conditionalFormatting sqref="F332:F335">
    <cfRule type="cellIs" dxfId="6146" priority="6836" operator="equal">
      <formula>"Unlocked"</formula>
    </cfRule>
    <cfRule type="cellIs" dxfId="6145" priority="6837" operator="equal">
      <formula>"Locked"</formula>
    </cfRule>
  </conditionalFormatting>
  <conditionalFormatting sqref="G332:G335">
    <cfRule type="containsText" dxfId="6144" priority="6835" operator="containsText" text="Param">
      <formula>NOT(ISERROR(SEARCH("Param",G332)))</formula>
    </cfRule>
  </conditionalFormatting>
  <conditionalFormatting sqref="I332:I335">
    <cfRule type="cellIs" dxfId="6143" priority="6834" operator="lessThan">
      <formula>0</formula>
    </cfRule>
  </conditionalFormatting>
  <conditionalFormatting sqref="D332:D335">
    <cfRule type="containsText" dxfId="6142" priority="6832" operator="containsText" text="Dec">
      <formula>NOT(ISERROR(SEARCH("Dec",D332)))</formula>
    </cfRule>
    <cfRule type="containsText" dxfId="6141" priority="6833" operator="containsText" text="Inc">
      <formula>NOT(ISERROR(SEARCH("Inc",D332)))</formula>
    </cfRule>
  </conditionalFormatting>
  <conditionalFormatting sqref="F332:F335">
    <cfRule type="cellIs" dxfId="6140" priority="6830" operator="equal">
      <formula>"Unlocked"</formula>
    </cfRule>
    <cfRule type="cellIs" dxfId="6139" priority="6831" operator="equal">
      <formula>"Locked"</formula>
    </cfRule>
  </conditionalFormatting>
  <conditionalFormatting sqref="G332:G335">
    <cfRule type="containsText" dxfId="6138" priority="6829" operator="containsText" text="Param">
      <formula>NOT(ISERROR(SEARCH("Param",G332)))</formula>
    </cfRule>
  </conditionalFormatting>
  <conditionalFormatting sqref="I332:I335">
    <cfRule type="cellIs" dxfId="6137" priority="6828" operator="lessThan">
      <formula>0</formula>
    </cfRule>
  </conditionalFormatting>
  <conditionalFormatting sqref="D332:D335">
    <cfRule type="containsText" dxfId="6136" priority="6826" operator="containsText" text="Dec">
      <formula>NOT(ISERROR(SEARCH("Dec",D332)))</formula>
    </cfRule>
    <cfRule type="containsText" dxfId="6135" priority="6827" operator="containsText" text="Inc">
      <formula>NOT(ISERROR(SEARCH("Inc",D332)))</formula>
    </cfRule>
  </conditionalFormatting>
  <conditionalFormatting sqref="F332:F335">
    <cfRule type="cellIs" dxfId="6134" priority="6824" operator="equal">
      <formula>"Unlocked"</formula>
    </cfRule>
    <cfRule type="cellIs" dxfId="6133" priority="6825" operator="equal">
      <formula>"Locked"</formula>
    </cfRule>
  </conditionalFormatting>
  <conditionalFormatting sqref="G332:G335">
    <cfRule type="containsText" dxfId="6132" priority="6823" operator="containsText" text="Param">
      <formula>NOT(ISERROR(SEARCH("Param",G332)))</formula>
    </cfRule>
  </conditionalFormatting>
  <conditionalFormatting sqref="I332:I335">
    <cfRule type="cellIs" dxfId="6131" priority="6822" operator="lessThan">
      <formula>0</formula>
    </cfRule>
  </conditionalFormatting>
  <conditionalFormatting sqref="D332:D335">
    <cfRule type="containsText" dxfId="6130" priority="6820" operator="containsText" text="Dec">
      <formula>NOT(ISERROR(SEARCH("Dec",D332)))</formula>
    </cfRule>
    <cfRule type="containsText" dxfId="6129" priority="6821" operator="containsText" text="Inc">
      <formula>NOT(ISERROR(SEARCH("Inc",D332)))</formula>
    </cfRule>
  </conditionalFormatting>
  <conditionalFormatting sqref="F332:F335">
    <cfRule type="cellIs" dxfId="6128" priority="6818" operator="equal">
      <formula>"Unlocked"</formula>
    </cfRule>
    <cfRule type="cellIs" dxfId="6127" priority="6819" operator="equal">
      <formula>"Locked"</formula>
    </cfRule>
  </conditionalFormatting>
  <conditionalFormatting sqref="G332:G335">
    <cfRule type="containsText" dxfId="6126" priority="6817" operator="containsText" text="Param">
      <formula>NOT(ISERROR(SEARCH("Param",G332)))</formula>
    </cfRule>
  </conditionalFormatting>
  <conditionalFormatting sqref="I332:I335">
    <cfRule type="cellIs" dxfId="6125" priority="6816" operator="lessThan">
      <formula>0</formula>
    </cfRule>
  </conditionalFormatting>
  <conditionalFormatting sqref="D332:D335">
    <cfRule type="containsText" dxfId="6124" priority="6814" operator="containsText" text="Dec">
      <formula>NOT(ISERROR(SEARCH("Dec",D332)))</formula>
    </cfRule>
    <cfRule type="containsText" dxfId="6123" priority="6815" operator="containsText" text="Inc">
      <formula>NOT(ISERROR(SEARCH("Inc",D332)))</formula>
    </cfRule>
  </conditionalFormatting>
  <conditionalFormatting sqref="F342:F343">
    <cfRule type="cellIs" dxfId="6122" priority="6812" operator="equal">
      <formula>"Unlocked"</formula>
    </cfRule>
    <cfRule type="cellIs" dxfId="6121" priority="6813" operator="equal">
      <formula>"Locked"</formula>
    </cfRule>
  </conditionalFormatting>
  <conditionalFormatting sqref="G342:G343">
    <cfRule type="containsText" dxfId="6120" priority="6811" operator="containsText" text="Param">
      <formula>NOT(ISERROR(SEARCH("Param",G342)))</formula>
    </cfRule>
  </conditionalFormatting>
  <conditionalFormatting sqref="I342:I343">
    <cfRule type="cellIs" dxfId="6119" priority="6810" operator="lessThan">
      <formula>0</formula>
    </cfRule>
  </conditionalFormatting>
  <conditionalFormatting sqref="D342:D343">
    <cfRule type="containsText" dxfId="6118" priority="6808" operator="containsText" text="Dec">
      <formula>NOT(ISERROR(SEARCH("Dec",D342)))</formula>
    </cfRule>
    <cfRule type="containsText" dxfId="6117" priority="6809" operator="containsText" text="Inc">
      <formula>NOT(ISERROR(SEARCH("Inc",D342)))</formula>
    </cfRule>
  </conditionalFormatting>
  <conditionalFormatting sqref="F342:F343">
    <cfRule type="cellIs" dxfId="6116" priority="6806" operator="equal">
      <formula>"Unlocked"</formula>
    </cfRule>
    <cfRule type="cellIs" dxfId="6115" priority="6807" operator="equal">
      <formula>"Locked"</formula>
    </cfRule>
  </conditionalFormatting>
  <conditionalFormatting sqref="G342:G343">
    <cfRule type="containsText" dxfId="6114" priority="6805" operator="containsText" text="Param">
      <formula>NOT(ISERROR(SEARCH("Param",G342)))</formula>
    </cfRule>
  </conditionalFormatting>
  <conditionalFormatting sqref="I342:I343">
    <cfRule type="cellIs" dxfId="6113" priority="6804" operator="lessThan">
      <formula>0</formula>
    </cfRule>
  </conditionalFormatting>
  <conditionalFormatting sqref="D342:D343">
    <cfRule type="containsText" dxfId="6112" priority="6802" operator="containsText" text="Dec">
      <formula>NOT(ISERROR(SEARCH("Dec",D342)))</formula>
    </cfRule>
    <cfRule type="containsText" dxfId="6111" priority="6803" operator="containsText" text="Inc">
      <formula>NOT(ISERROR(SEARCH("Inc",D342)))</formula>
    </cfRule>
  </conditionalFormatting>
  <conditionalFormatting sqref="F342:F343">
    <cfRule type="cellIs" dxfId="6110" priority="6800" operator="equal">
      <formula>"Unlocked"</formula>
    </cfRule>
    <cfRule type="cellIs" dxfId="6109" priority="6801" operator="equal">
      <formula>"Locked"</formula>
    </cfRule>
  </conditionalFormatting>
  <conditionalFormatting sqref="G342:G343">
    <cfRule type="containsText" dxfId="6108" priority="6799" operator="containsText" text="Param">
      <formula>NOT(ISERROR(SEARCH("Param",G342)))</formula>
    </cfRule>
  </conditionalFormatting>
  <conditionalFormatting sqref="I342:I343">
    <cfRule type="cellIs" dxfId="6107" priority="6798" operator="lessThan">
      <formula>0</formula>
    </cfRule>
  </conditionalFormatting>
  <conditionalFormatting sqref="D342:D343">
    <cfRule type="containsText" dxfId="6106" priority="6796" operator="containsText" text="Dec">
      <formula>NOT(ISERROR(SEARCH("Dec",D342)))</formula>
    </cfRule>
    <cfRule type="containsText" dxfId="6105" priority="6797" operator="containsText" text="Inc">
      <formula>NOT(ISERROR(SEARCH("Inc",D342)))</formula>
    </cfRule>
  </conditionalFormatting>
  <conditionalFormatting sqref="F342:F343">
    <cfRule type="cellIs" dxfId="6104" priority="6794" operator="equal">
      <formula>"Unlocked"</formula>
    </cfRule>
    <cfRule type="cellIs" dxfId="6103" priority="6795" operator="equal">
      <formula>"Locked"</formula>
    </cfRule>
  </conditionalFormatting>
  <conditionalFormatting sqref="G342:G343">
    <cfRule type="containsText" dxfId="6102" priority="6793" operator="containsText" text="Param">
      <formula>NOT(ISERROR(SEARCH("Param",G342)))</formula>
    </cfRule>
  </conditionalFormatting>
  <conditionalFormatting sqref="I342:I343">
    <cfRule type="cellIs" dxfId="6101" priority="6792" operator="lessThan">
      <formula>0</formula>
    </cfRule>
  </conditionalFormatting>
  <conditionalFormatting sqref="D342:D343">
    <cfRule type="containsText" dxfId="6100" priority="6790" operator="containsText" text="Dec">
      <formula>NOT(ISERROR(SEARCH("Dec",D342)))</formula>
    </cfRule>
    <cfRule type="containsText" dxfId="6099" priority="6791" operator="containsText" text="Inc">
      <formula>NOT(ISERROR(SEARCH("Inc",D342)))</formula>
    </cfRule>
  </conditionalFormatting>
  <conditionalFormatting sqref="F342:F343">
    <cfRule type="cellIs" dxfId="6098" priority="6788" operator="equal">
      <formula>"Unlocked"</formula>
    </cfRule>
    <cfRule type="cellIs" dxfId="6097" priority="6789" operator="equal">
      <formula>"Locked"</formula>
    </cfRule>
  </conditionalFormatting>
  <conditionalFormatting sqref="G342:G343">
    <cfRule type="containsText" dxfId="6096" priority="6787" operator="containsText" text="Param">
      <formula>NOT(ISERROR(SEARCH("Param",G342)))</formula>
    </cfRule>
  </conditionalFormatting>
  <conditionalFormatting sqref="I342:I343">
    <cfRule type="cellIs" dxfId="6095" priority="6786" operator="lessThan">
      <formula>0</formula>
    </cfRule>
  </conditionalFormatting>
  <conditionalFormatting sqref="D342:D343">
    <cfRule type="containsText" dxfId="6094" priority="6784" operator="containsText" text="Dec">
      <formula>NOT(ISERROR(SEARCH("Dec",D342)))</formula>
    </cfRule>
    <cfRule type="containsText" dxfId="6093" priority="6785" operator="containsText" text="Inc">
      <formula>NOT(ISERROR(SEARCH("Inc",D342)))</formula>
    </cfRule>
  </conditionalFormatting>
  <conditionalFormatting sqref="F342:F343">
    <cfRule type="cellIs" dxfId="6092" priority="6782" operator="equal">
      <formula>"Unlocked"</formula>
    </cfRule>
    <cfRule type="cellIs" dxfId="6091" priority="6783" operator="equal">
      <formula>"Locked"</formula>
    </cfRule>
  </conditionalFormatting>
  <conditionalFormatting sqref="G342:G343">
    <cfRule type="containsText" dxfId="6090" priority="6781" operator="containsText" text="Param">
      <formula>NOT(ISERROR(SEARCH("Param",G342)))</formula>
    </cfRule>
  </conditionalFormatting>
  <conditionalFormatting sqref="I342:I343">
    <cfRule type="cellIs" dxfId="6089" priority="6780" operator="lessThan">
      <formula>0</formula>
    </cfRule>
  </conditionalFormatting>
  <conditionalFormatting sqref="D342:D343">
    <cfRule type="containsText" dxfId="6088" priority="6778" operator="containsText" text="Dec">
      <formula>NOT(ISERROR(SEARCH("Dec",D342)))</formula>
    </cfRule>
    <cfRule type="containsText" dxfId="6087" priority="6779" operator="containsText" text="Inc">
      <formula>NOT(ISERROR(SEARCH("Inc",D342)))</formula>
    </cfRule>
  </conditionalFormatting>
  <conditionalFormatting sqref="F342:F343">
    <cfRule type="cellIs" dxfId="6086" priority="6776" operator="equal">
      <formula>"Unlocked"</formula>
    </cfRule>
    <cfRule type="cellIs" dxfId="6085" priority="6777" operator="equal">
      <formula>"Locked"</formula>
    </cfRule>
  </conditionalFormatting>
  <conditionalFormatting sqref="G342:G343">
    <cfRule type="containsText" dxfId="6084" priority="6775" operator="containsText" text="Param">
      <formula>NOT(ISERROR(SEARCH("Param",G342)))</formula>
    </cfRule>
  </conditionalFormatting>
  <conditionalFormatting sqref="I342:I343">
    <cfRule type="cellIs" dxfId="6083" priority="6774" operator="lessThan">
      <formula>0</formula>
    </cfRule>
  </conditionalFormatting>
  <conditionalFormatting sqref="D342:D343">
    <cfRule type="containsText" dxfId="6082" priority="6772" operator="containsText" text="Dec">
      <formula>NOT(ISERROR(SEARCH("Dec",D342)))</formula>
    </cfRule>
    <cfRule type="containsText" dxfId="6081" priority="6773" operator="containsText" text="Inc">
      <formula>NOT(ISERROR(SEARCH("Inc",D342)))</formula>
    </cfRule>
  </conditionalFormatting>
  <conditionalFormatting sqref="F342:F343">
    <cfRule type="cellIs" dxfId="6080" priority="6770" operator="equal">
      <formula>"Unlocked"</formula>
    </cfRule>
    <cfRule type="cellIs" dxfId="6079" priority="6771" operator="equal">
      <formula>"Locked"</formula>
    </cfRule>
  </conditionalFormatting>
  <conditionalFormatting sqref="G342:G343">
    <cfRule type="containsText" dxfId="6078" priority="6769" operator="containsText" text="Param">
      <formula>NOT(ISERROR(SEARCH("Param",G342)))</formula>
    </cfRule>
  </conditionalFormatting>
  <conditionalFormatting sqref="I342:I343">
    <cfRule type="cellIs" dxfId="6077" priority="6768" operator="lessThan">
      <formula>0</formula>
    </cfRule>
  </conditionalFormatting>
  <conditionalFormatting sqref="D342:D343">
    <cfRule type="containsText" dxfId="6076" priority="6766" operator="containsText" text="Dec">
      <formula>NOT(ISERROR(SEARCH("Dec",D342)))</formula>
    </cfRule>
    <cfRule type="containsText" dxfId="6075" priority="6767" operator="containsText" text="Inc">
      <formula>NOT(ISERROR(SEARCH("Inc",D342)))</formula>
    </cfRule>
  </conditionalFormatting>
  <conditionalFormatting sqref="F342:F343">
    <cfRule type="cellIs" dxfId="6074" priority="6764" operator="equal">
      <formula>"Unlocked"</formula>
    </cfRule>
    <cfRule type="cellIs" dxfId="6073" priority="6765" operator="equal">
      <formula>"Locked"</formula>
    </cfRule>
  </conditionalFormatting>
  <conditionalFormatting sqref="G342:G343">
    <cfRule type="containsText" dxfId="6072" priority="6763" operator="containsText" text="Param">
      <formula>NOT(ISERROR(SEARCH("Param",G342)))</formula>
    </cfRule>
  </conditionalFormatting>
  <conditionalFormatting sqref="I342:I343">
    <cfRule type="cellIs" dxfId="6071" priority="6762" operator="lessThan">
      <formula>0</formula>
    </cfRule>
  </conditionalFormatting>
  <conditionalFormatting sqref="D342:D343">
    <cfRule type="containsText" dxfId="6070" priority="6760" operator="containsText" text="Dec">
      <formula>NOT(ISERROR(SEARCH("Dec",D342)))</formula>
    </cfRule>
    <cfRule type="containsText" dxfId="6069" priority="6761" operator="containsText" text="Inc">
      <formula>NOT(ISERROR(SEARCH("Inc",D342)))</formula>
    </cfRule>
  </conditionalFormatting>
  <conditionalFormatting sqref="F342:F343">
    <cfRule type="cellIs" dxfId="6068" priority="6758" operator="equal">
      <formula>"Unlocked"</formula>
    </cfRule>
    <cfRule type="cellIs" dxfId="6067" priority="6759" operator="equal">
      <formula>"Locked"</formula>
    </cfRule>
  </conditionalFormatting>
  <conditionalFormatting sqref="G342:G343">
    <cfRule type="containsText" dxfId="6066" priority="6757" operator="containsText" text="Param">
      <formula>NOT(ISERROR(SEARCH("Param",G342)))</formula>
    </cfRule>
  </conditionalFormatting>
  <conditionalFormatting sqref="I342:I343">
    <cfRule type="cellIs" dxfId="6065" priority="6756" operator="lessThan">
      <formula>0</formula>
    </cfRule>
  </conditionalFormatting>
  <conditionalFormatting sqref="D342:D343">
    <cfRule type="containsText" dxfId="6064" priority="6754" operator="containsText" text="Dec">
      <formula>NOT(ISERROR(SEARCH("Dec",D342)))</formula>
    </cfRule>
    <cfRule type="containsText" dxfId="6063" priority="6755" operator="containsText" text="Inc">
      <formula>NOT(ISERROR(SEARCH("Inc",D342)))</formula>
    </cfRule>
  </conditionalFormatting>
  <conditionalFormatting sqref="F342:F343">
    <cfRule type="cellIs" dxfId="6062" priority="6752" operator="equal">
      <formula>"Unlocked"</formula>
    </cfRule>
    <cfRule type="cellIs" dxfId="6061" priority="6753" operator="equal">
      <formula>"Locked"</formula>
    </cfRule>
  </conditionalFormatting>
  <conditionalFormatting sqref="G342:G343">
    <cfRule type="containsText" dxfId="6060" priority="6751" operator="containsText" text="Param">
      <formula>NOT(ISERROR(SEARCH("Param",G342)))</formula>
    </cfRule>
  </conditionalFormatting>
  <conditionalFormatting sqref="I342:I343">
    <cfRule type="cellIs" dxfId="6059" priority="6750" operator="lessThan">
      <formula>0</formula>
    </cfRule>
  </conditionalFormatting>
  <conditionalFormatting sqref="D342:D343">
    <cfRule type="containsText" dxfId="6058" priority="6748" operator="containsText" text="Dec">
      <formula>NOT(ISERROR(SEARCH("Dec",D342)))</formula>
    </cfRule>
    <cfRule type="containsText" dxfId="6057" priority="6749" operator="containsText" text="Inc">
      <formula>NOT(ISERROR(SEARCH("Inc",D342)))</formula>
    </cfRule>
  </conditionalFormatting>
  <conditionalFormatting sqref="F342:F343">
    <cfRule type="cellIs" dxfId="6056" priority="6746" operator="equal">
      <formula>"Unlocked"</formula>
    </cfRule>
    <cfRule type="cellIs" dxfId="6055" priority="6747" operator="equal">
      <formula>"Locked"</formula>
    </cfRule>
  </conditionalFormatting>
  <conditionalFormatting sqref="G342:G343">
    <cfRule type="containsText" dxfId="6054" priority="6745" operator="containsText" text="Param">
      <formula>NOT(ISERROR(SEARCH("Param",G342)))</formula>
    </cfRule>
  </conditionalFormatting>
  <conditionalFormatting sqref="I342:I343">
    <cfRule type="cellIs" dxfId="6053" priority="6744" operator="lessThan">
      <formula>0</formula>
    </cfRule>
  </conditionalFormatting>
  <conditionalFormatting sqref="D342:D343">
    <cfRule type="containsText" dxfId="6052" priority="6742" operator="containsText" text="Dec">
      <formula>NOT(ISERROR(SEARCH("Dec",D342)))</formula>
    </cfRule>
    <cfRule type="containsText" dxfId="6051" priority="6743" operator="containsText" text="Inc">
      <formula>NOT(ISERROR(SEARCH("Inc",D342)))</formula>
    </cfRule>
  </conditionalFormatting>
  <conditionalFormatting sqref="F342:F343">
    <cfRule type="cellIs" dxfId="6050" priority="6740" operator="equal">
      <formula>"Unlocked"</formula>
    </cfRule>
    <cfRule type="cellIs" dxfId="6049" priority="6741" operator="equal">
      <formula>"Locked"</formula>
    </cfRule>
  </conditionalFormatting>
  <conditionalFormatting sqref="G342:G343">
    <cfRule type="containsText" dxfId="6048" priority="6739" operator="containsText" text="Param">
      <formula>NOT(ISERROR(SEARCH("Param",G342)))</formula>
    </cfRule>
  </conditionalFormatting>
  <conditionalFormatting sqref="I342:I343">
    <cfRule type="cellIs" dxfId="6047" priority="6738" operator="lessThan">
      <formula>0</formula>
    </cfRule>
  </conditionalFormatting>
  <conditionalFormatting sqref="D342:D343">
    <cfRule type="containsText" dxfId="6046" priority="6736" operator="containsText" text="Dec">
      <formula>NOT(ISERROR(SEARCH("Dec",D342)))</formula>
    </cfRule>
    <cfRule type="containsText" dxfId="6045" priority="6737" operator="containsText" text="Inc">
      <formula>NOT(ISERROR(SEARCH("Inc",D342)))</formula>
    </cfRule>
  </conditionalFormatting>
  <conditionalFormatting sqref="F342:F343">
    <cfRule type="cellIs" dxfId="6044" priority="6734" operator="equal">
      <formula>"Unlocked"</formula>
    </cfRule>
    <cfRule type="cellIs" dxfId="6043" priority="6735" operator="equal">
      <formula>"Locked"</formula>
    </cfRule>
  </conditionalFormatting>
  <conditionalFormatting sqref="G342:G343">
    <cfRule type="containsText" dxfId="6042" priority="6733" operator="containsText" text="Param">
      <formula>NOT(ISERROR(SEARCH("Param",G342)))</formula>
    </cfRule>
  </conditionalFormatting>
  <conditionalFormatting sqref="I342:I343">
    <cfRule type="cellIs" dxfId="6041" priority="6732" operator="lessThan">
      <formula>0</formula>
    </cfRule>
  </conditionalFormatting>
  <conditionalFormatting sqref="D342:D343">
    <cfRule type="containsText" dxfId="6040" priority="6730" operator="containsText" text="Dec">
      <formula>NOT(ISERROR(SEARCH("Dec",D342)))</formula>
    </cfRule>
    <cfRule type="containsText" dxfId="6039" priority="6731" operator="containsText" text="Inc">
      <formula>NOT(ISERROR(SEARCH("Inc",D342)))</formula>
    </cfRule>
  </conditionalFormatting>
  <conditionalFormatting sqref="F342:F343">
    <cfRule type="cellIs" dxfId="6038" priority="6728" operator="equal">
      <formula>"Unlocked"</formula>
    </cfRule>
    <cfRule type="cellIs" dxfId="6037" priority="6729" operator="equal">
      <formula>"Locked"</formula>
    </cfRule>
  </conditionalFormatting>
  <conditionalFormatting sqref="G342:G343">
    <cfRule type="containsText" dxfId="6036" priority="6727" operator="containsText" text="Param">
      <formula>NOT(ISERROR(SEARCH("Param",G342)))</formula>
    </cfRule>
  </conditionalFormatting>
  <conditionalFormatting sqref="I342:I343">
    <cfRule type="cellIs" dxfId="6035" priority="6726" operator="lessThan">
      <formula>0</formula>
    </cfRule>
  </conditionalFormatting>
  <conditionalFormatting sqref="D342:D343">
    <cfRule type="containsText" dxfId="6034" priority="6724" operator="containsText" text="Dec">
      <formula>NOT(ISERROR(SEARCH("Dec",D342)))</formula>
    </cfRule>
    <cfRule type="containsText" dxfId="6033" priority="6725" operator="containsText" text="Inc">
      <formula>NOT(ISERROR(SEARCH("Inc",D342)))</formula>
    </cfRule>
  </conditionalFormatting>
  <conditionalFormatting sqref="F342:F343">
    <cfRule type="cellIs" dxfId="6032" priority="6722" operator="equal">
      <formula>"Unlocked"</formula>
    </cfRule>
    <cfRule type="cellIs" dxfId="6031" priority="6723" operator="equal">
      <formula>"Locked"</formula>
    </cfRule>
  </conditionalFormatting>
  <conditionalFormatting sqref="G342:G343">
    <cfRule type="containsText" dxfId="6030" priority="6721" operator="containsText" text="Param">
      <formula>NOT(ISERROR(SEARCH("Param",G342)))</formula>
    </cfRule>
  </conditionalFormatting>
  <conditionalFormatting sqref="I342:I343">
    <cfRule type="cellIs" dxfId="6029" priority="6720" operator="lessThan">
      <formula>0</formula>
    </cfRule>
  </conditionalFormatting>
  <conditionalFormatting sqref="D342:D343">
    <cfRule type="containsText" dxfId="6028" priority="6718" operator="containsText" text="Dec">
      <formula>NOT(ISERROR(SEARCH("Dec",D342)))</formula>
    </cfRule>
    <cfRule type="containsText" dxfId="6027" priority="6719" operator="containsText" text="Inc">
      <formula>NOT(ISERROR(SEARCH("Inc",D342)))</formula>
    </cfRule>
  </conditionalFormatting>
  <conditionalFormatting sqref="F342:F343">
    <cfRule type="cellIs" dxfId="6026" priority="6716" operator="equal">
      <formula>"Unlocked"</formula>
    </cfRule>
    <cfRule type="cellIs" dxfId="6025" priority="6717" operator="equal">
      <formula>"Locked"</formula>
    </cfRule>
  </conditionalFormatting>
  <conditionalFormatting sqref="G342:G343">
    <cfRule type="containsText" dxfId="6024" priority="6715" operator="containsText" text="Param">
      <formula>NOT(ISERROR(SEARCH("Param",G342)))</formula>
    </cfRule>
  </conditionalFormatting>
  <conditionalFormatting sqref="I342:I343">
    <cfRule type="cellIs" dxfId="6023" priority="6714" operator="lessThan">
      <formula>0</formula>
    </cfRule>
  </conditionalFormatting>
  <conditionalFormatting sqref="D342:D343">
    <cfRule type="containsText" dxfId="6022" priority="6712" operator="containsText" text="Dec">
      <formula>NOT(ISERROR(SEARCH("Dec",D342)))</formula>
    </cfRule>
    <cfRule type="containsText" dxfId="6021" priority="6713" operator="containsText" text="Inc">
      <formula>NOT(ISERROR(SEARCH("Inc",D342)))</formula>
    </cfRule>
  </conditionalFormatting>
  <conditionalFormatting sqref="F342:F343">
    <cfRule type="cellIs" dxfId="6020" priority="6710" operator="equal">
      <formula>"Unlocked"</formula>
    </cfRule>
    <cfRule type="cellIs" dxfId="6019" priority="6711" operator="equal">
      <formula>"Locked"</formula>
    </cfRule>
  </conditionalFormatting>
  <conditionalFormatting sqref="G342:G343">
    <cfRule type="containsText" dxfId="6018" priority="6709" operator="containsText" text="Param">
      <formula>NOT(ISERROR(SEARCH("Param",G342)))</formula>
    </cfRule>
  </conditionalFormatting>
  <conditionalFormatting sqref="I342:I343">
    <cfRule type="cellIs" dxfId="6017" priority="6708" operator="lessThan">
      <formula>0</formula>
    </cfRule>
  </conditionalFormatting>
  <conditionalFormatting sqref="D342:D343">
    <cfRule type="containsText" dxfId="6016" priority="6706" operator="containsText" text="Dec">
      <formula>NOT(ISERROR(SEARCH("Dec",D342)))</formula>
    </cfRule>
    <cfRule type="containsText" dxfId="6015" priority="6707" operator="containsText" text="Inc">
      <formula>NOT(ISERROR(SEARCH("Inc",D342)))</formula>
    </cfRule>
  </conditionalFormatting>
  <conditionalFormatting sqref="F344">
    <cfRule type="cellIs" dxfId="6014" priority="6698" operator="equal">
      <formula>"Unlocked"</formula>
    </cfRule>
    <cfRule type="cellIs" dxfId="6013" priority="6699" operator="equal">
      <formula>"Locked"</formula>
    </cfRule>
  </conditionalFormatting>
  <conditionalFormatting sqref="G344">
    <cfRule type="containsText" dxfId="6012" priority="6697" operator="containsText" text="Param">
      <formula>NOT(ISERROR(SEARCH("Param",G344)))</formula>
    </cfRule>
  </conditionalFormatting>
  <conditionalFormatting sqref="I344">
    <cfRule type="cellIs" dxfId="6011" priority="6696" operator="lessThan">
      <formula>0</formula>
    </cfRule>
  </conditionalFormatting>
  <conditionalFormatting sqref="D344">
    <cfRule type="containsText" dxfId="6010" priority="6694" operator="containsText" text="Dec">
      <formula>NOT(ISERROR(SEARCH("Dec",D344)))</formula>
    </cfRule>
    <cfRule type="containsText" dxfId="6009" priority="6695" operator="containsText" text="Inc">
      <formula>NOT(ISERROR(SEARCH("Inc",D344)))</formula>
    </cfRule>
  </conditionalFormatting>
  <conditionalFormatting sqref="F344">
    <cfRule type="cellIs" dxfId="6008" priority="6692" operator="equal">
      <formula>"Unlocked"</formula>
    </cfRule>
    <cfRule type="cellIs" dxfId="6007" priority="6693" operator="equal">
      <formula>"Locked"</formula>
    </cfRule>
  </conditionalFormatting>
  <conditionalFormatting sqref="G344">
    <cfRule type="containsText" dxfId="6006" priority="6691" operator="containsText" text="Param">
      <formula>NOT(ISERROR(SEARCH("Param",G344)))</formula>
    </cfRule>
  </conditionalFormatting>
  <conditionalFormatting sqref="I344">
    <cfRule type="cellIs" dxfId="6005" priority="6690" operator="lessThan">
      <formula>0</formula>
    </cfRule>
  </conditionalFormatting>
  <conditionalFormatting sqref="D344">
    <cfRule type="containsText" dxfId="6004" priority="6688" operator="containsText" text="Dec">
      <formula>NOT(ISERROR(SEARCH("Dec",D344)))</formula>
    </cfRule>
    <cfRule type="containsText" dxfId="6003" priority="6689" operator="containsText" text="Inc">
      <formula>NOT(ISERROR(SEARCH("Inc",D344)))</formula>
    </cfRule>
  </conditionalFormatting>
  <conditionalFormatting sqref="F344">
    <cfRule type="cellIs" dxfId="6002" priority="6686" operator="equal">
      <formula>"Unlocked"</formula>
    </cfRule>
    <cfRule type="cellIs" dxfId="6001" priority="6687" operator="equal">
      <formula>"Locked"</formula>
    </cfRule>
  </conditionalFormatting>
  <conditionalFormatting sqref="G344">
    <cfRule type="containsText" dxfId="6000" priority="6685" operator="containsText" text="Param">
      <formula>NOT(ISERROR(SEARCH("Param",G344)))</formula>
    </cfRule>
  </conditionalFormatting>
  <conditionalFormatting sqref="I344">
    <cfRule type="cellIs" dxfId="5999" priority="6684" operator="lessThan">
      <formula>0</formula>
    </cfRule>
  </conditionalFormatting>
  <conditionalFormatting sqref="D344">
    <cfRule type="containsText" dxfId="5998" priority="6682" operator="containsText" text="Dec">
      <formula>NOT(ISERROR(SEARCH("Dec",D344)))</formula>
    </cfRule>
    <cfRule type="containsText" dxfId="5997" priority="6683" operator="containsText" text="Inc">
      <formula>NOT(ISERROR(SEARCH("Inc",D344)))</formula>
    </cfRule>
  </conditionalFormatting>
  <conditionalFormatting sqref="F344">
    <cfRule type="cellIs" dxfId="5996" priority="6680" operator="equal">
      <formula>"Unlocked"</formula>
    </cfRule>
    <cfRule type="cellIs" dxfId="5995" priority="6681" operator="equal">
      <formula>"Locked"</formula>
    </cfRule>
  </conditionalFormatting>
  <conditionalFormatting sqref="G344">
    <cfRule type="containsText" dxfId="5994" priority="6679" operator="containsText" text="Param">
      <formula>NOT(ISERROR(SEARCH("Param",G344)))</formula>
    </cfRule>
  </conditionalFormatting>
  <conditionalFormatting sqref="I344">
    <cfRule type="cellIs" dxfId="5993" priority="6678" operator="lessThan">
      <formula>0</formula>
    </cfRule>
  </conditionalFormatting>
  <conditionalFormatting sqref="D344">
    <cfRule type="containsText" dxfId="5992" priority="6676" operator="containsText" text="Dec">
      <formula>NOT(ISERROR(SEARCH("Dec",D344)))</formula>
    </cfRule>
    <cfRule type="containsText" dxfId="5991" priority="6677" operator="containsText" text="Inc">
      <formula>NOT(ISERROR(SEARCH("Inc",D344)))</formula>
    </cfRule>
  </conditionalFormatting>
  <conditionalFormatting sqref="F344">
    <cfRule type="cellIs" dxfId="5990" priority="6674" operator="equal">
      <formula>"Unlocked"</formula>
    </cfRule>
    <cfRule type="cellIs" dxfId="5989" priority="6675" operator="equal">
      <formula>"Locked"</formula>
    </cfRule>
  </conditionalFormatting>
  <conditionalFormatting sqref="G344">
    <cfRule type="containsText" dxfId="5988" priority="6673" operator="containsText" text="Param">
      <formula>NOT(ISERROR(SEARCH("Param",G344)))</formula>
    </cfRule>
  </conditionalFormatting>
  <conditionalFormatting sqref="I344">
    <cfRule type="cellIs" dxfId="5987" priority="6672" operator="lessThan">
      <formula>0</formula>
    </cfRule>
  </conditionalFormatting>
  <conditionalFormatting sqref="D344">
    <cfRule type="containsText" dxfId="5986" priority="6670" operator="containsText" text="Dec">
      <formula>NOT(ISERROR(SEARCH("Dec",D344)))</formula>
    </cfRule>
    <cfRule type="containsText" dxfId="5985" priority="6671" operator="containsText" text="Inc">
      <formula>NOT(ISERROR(SEARCH("Inc",D344)))</formula>
    </cfRule>
  </conditionalFormatting>
  <conditionalFormatting sqref="F344">
    <cfRule type="cellIs" dxfId="5984" priority="6668" operator="equal">
      <formula>"Unlocked"</formula>
    </cfRule>
    <cfRule type="cellIs" dxfId="5983" priority="6669" operator="equal">
      <formula>"Locked"</formula>
    </cfRule>
  </conditionalFormatting>
  <conditionalFormatting sqref="G344">
    <cfRule type="containsText" dxfId="5982" priority="6667" operator="containsText" text="Param">
      <formula>NOT(ISERROR(SEARCH("Param",G344)))</formula>
    </cfRule>
  </conditionalFormatting>
  <conditionalFormatting sqref="I344">
    <cfRule type="cellIs" dxfId="5981" priority="6666" operator="lessThan">
      <formula>0</formula>
    </cfRule>
  </conditionalFormatting>
  <conditionalFormatting sqref="D344">
    <cfRule type="containsText" dxfId="5980" priority="6664" operator="containsText" text="Dec">
      <formula>NOT(ISERROR(SEARCH("Dec",D344)))</formula>
    </cfRule>
    <cfRule type="containsText" dxfId="5979" priority="6665" operator="containsText" text="Inc">
      <formula>NOT(ISERROR(SEARCH("Inc",D344)))</formula>
    </cfRule>
  </conditionalFormatting>
  <conditionalFormatting sqref="F344">
    <cfRule type="cellIs" dxfId="5978" priority="6662" operator="equal">
      <formula>"Unlocked"</formula>
    </cfRule>
    <cfRule type="cellIs" dxfId="5977" priority="6663" operator="equal">
      <formula>"Locked"</formula>
    </cfRule>
  </conditionalFormatting>
  <conditionalFormatting sqref="G344">
    <cfRule type="containsText" dxfId="5976" priority="6661" operator="containsText" text="Param">
      <formula>NOT(ISERROR(SEARCH("Param",G344)))</formula>
    </cfRule>
  </conditionalFormatting>
  <conditionalFormatting sqref="I344">
    <cfRule type="cellIs" dxfId="5975" priority="6660" operator="lessThan">
      <formula>0</formula>
    </cfRule>
  </conditionalFormatting>
  <conditionalFormatting sqref="D344">
    <cfRule type="containsText" dxfId="5974" priority="6658" operator="containsText" text="Dec">
      <formula>NOT(ISERROR(SEARCH("Dec",D344)))</formula>
    </cfRule>
    <cfRule type="containsText" dxfId="5973" priority="6659" operator="containsText" text="Inc">
      <formula>NOT(ISERROR(SEARCH("Inc",D344)))</formula>
    </cfRule>
  </conditionalFormatting>
  <conditionalFormatting sqref="F344">
    <cfRule type="cellIs" dxfId="5972" priority="6656" operator="equal">
      <formula>"Unlocked"</formula>
    </cfRule>
    <cfRule type="cellIs" dxfId="5971" priority="6657" operator="equal">
      <formula>"Locked"</formula>
    </cfRule>
  </conditionalFormatting>
  <conditionalFormatting sqref="G344">
    <cfRule type="containsText" dxfId="5970" priority="6655" operator="containsText" text="Param">
      <formula>NOT(ISERROR(SEARCH("Param",G344)))</formula>
    </cfRule>
  </conditionalFormatting>
  <conditionalFormatting sqref="I344">
    <cfRule type="cellIs" dxfId="5969" priority="6654" operator="lessThan">
      <formula>0</formula>
    </cfRule>
  </conditionalFormatting>
  <conditionalFormatting sqref="D344">
    <cfRule type="containsText" dxfId="5968" priority="6652" operator="containsText" text="Dec">
      <formula>NOT(ISERROR(SEARCH("Dec",D344)))</formula>
    </cfRule>
    <cfRule type="containsText" dxfId="5967" priority="6653" operator="containsText" text="Inc">
      <formula>NOT(ISERROR(SEARCH("Inc",D344)))</formula>
    </cfRule>
  </conditionalFormatting>
  <conditionalFormatting sqref="F344">
    <cfRule type="cellIs" dxfId="5966" priority="6650" operator="equal">
      <formula>"Unlocked"</formula>
    </cfRule>
    <cfRule type="cellIs" dxfId="5965" priority="6651" operator="equal">
      <formula>"Locked"</formula>
    </cfRule>
  </conditionalFormatting>
  <conditionalFormatting sqref="G344">
    <cfRule type="containsText" dxfId="5964" priority="6649" operator="containsText" text="Param">
      <formula>NOT(ISERROR(SEARCH("Param",G344)))</formula>
    </cfRule>
  </conditionalFormatting>
  <conditionalFormatting sqref="I344">
    <cfRule type="cellIs" dxfId="5963" priority="6648" operator="lessThan">
      <formula>0</formula>
    </cfRule>
  </conditionalFormatting>
  <conditionalFormatting sqref="D344">
    <cfRule type="containsText" dxfId="5962" priority="6646" operator="containsText" text="Dec">
      <formula>NOT(ISERROR(SEARCH("Dec",D344)))</formula>
    </cfRule>
    <cfRule type="containsText" dxfId="5961" priority="6647" operator="containsText" text="Inc">
      <formula>NOT(ISERROR(SEARCH("Inc",D344)))</formula>
    </cfRule>
  </conditionalFormatting>
  <conditionalFormatting sqref="F344">
    <cfRule type="cellIs" dxfId="5960" priority="6644" operator="equal">
      <formula>"Unlocked"</formula>
    </cfRule>
    <cfRule type="cellIs" dxfId="5959" priority="6645" operator="equal">
      <formula>"Locked"</formula>
    </cfRule>
  </conditionalFormatting>
  <conditionalFormatting sqref="G344">
    <cfRule type="containsText" dxfId="5958" priority="6643" operator="containsText" text="Param">
      <formula>NOT(ISERROR(SEARCH("Param",G344)))</formula>
    </cfRule>
  </conditionalFormatting>
  <conditionalFormatting sqref="I344">
    <cfRule type="cellIs" dxfId="5957" priority="6642" operator="lessThan">
      <formula>0</formula>
    </cfRule>
  </conditionalFormatting>
  <conditionalFormatting sqref="D344">
    <cfRule type="containsText" dxfId="5956" priority="6640" operator="containsText" text="Dec">
      <formula>NOT(ISERROR(SEARCH("Dec",D344)))</formula>
    </cfRule>
    <cfRule type="containsText" dxfId="5955" priority="6641" operator="containsText" text="Inc">
      <formula>NOT(ISERROR(SEARCH("Inc",D344)))</formula>
    </cfRule>
  </conditionalFormatting>
  <conditionalFormatting sqref="F344">
    <cfRule type="cellIs" dxfId="5954" priority="6638" operator="equal">
      <formula>"Unlocked"</formula>
    </cfRule>
    <cfRule type="cellIs" dxfId="5953" priority="6639" operator="equal">
      <formula>"Locked"</formula>
    </cfRule>
  </conditionalFormatting>
  <conditionalFormatting sqref="G344">
    <cfRule type="containsText" dxfId="5952" priority="6637" operator="containsText" text="Param">
      <formula>NOT(ISERROR(SEARCH("Param",G344)))</formula>
    </cfRule>
  </conditionalFormatting>
  <conditionalFormatting sqref="I344">
    <cfRule type="cellIs" dxfId="5951" priority="6636" operator="lessThan">
      <formula>0</formula>
    </cfRule>
  </conditionalFormatting>
  <conditionalFormatting sqref="D344">
    <cfRule type="containsText" dxfId="5950" priority="6634" operator="containsText" text="Dec">
      <formula>NOT(ISERROR(SEARCH("Dec",D344)))</formula>
    </cfRule>
    <cfRule type="containsText" dxfId="5949" priority="6635" operator="containsText" text="Inc">
      <formula>NOT(ISERROR(SEARCH("Inc",D344)))</formula>
    </cfRule>
  </conditionalFormatting>
  <conditionalFormatting sqref="F344">
    <cfRule type="cellIs" dxfId="5948" priority="6632" operator="equal">
      <formula>"Unlocked"</formula>
    </cfRule>
    <cfRule type="cellIs" dxfId="5947" priority="6633" operator="equal">
      <formula>"Locked"</formula>
    </cfRule>
  </conditionalFormatting>
  <conditionalFormatting sqref="G344">
    <cfRule type="containsText" dxfId="5946" priority="6631" operator="containsText" text="Param">
      <formula>NOT(ISERROR(SEARCH("Param",G344)))</formula>
    </cfRule>
  </conditionalFormatting>
  <conditionalFormatting sqref="I344">
    <cfRule type="cellIs" dxfId="5945" priority="6630" operator="lessThan">
      <formula>0</formula>
    </cfRule>
  </conditionalFormatting>
  <conditionalFormatting sqref="D344">
    <cfRule type="containsText" dxfId="5944" priority="6628" operator="containsText" text="Dec">
      <formula>NOT(ISERROR(SEARCH("Dec",D344)))</formula>
    </cfRule>
    <cfRule type="containsText" dxfId="5943" priority="6629" operator="containsText" text="Inc">
      <formula>NOT(ISERROR(SEARCH("Inc",D344)))</formula>
    </cfRule>
  </conditionalFormatting>
  <conditionalFormatting sqref="F344">
    <cfRule type="cellIs" dxfId="5942" priority="6626" operator="equal">
      <formula>"Unlocked"</formula>
    </cfRule>
    <cfRule type="cellIs" dxfId="5941" priority="6627" operator="equal">
      <formula>"Locked"</formula>
    </cfRule>
  </conditionalFormatting>
  <conditionalFormatting sqref="G344">
    <cfRule type="containsText" dxfId="5940" priority="6625" operator="containsText" text="Param">
      <formula>NOT(ISERROR(SEARCH("Param",G344)))</formula>
    </cfRule>
  </conditionalFormatting>
  <conditionalFormatting sqref="I344">
    <cfRule type="cellIs" dxfId="5939" priority="6624" operator="lessThan">
      <formula>0</formula>
    </cfRule>
  </conditionalFormatting>
  <conditionalFormatting sqref="D344">
    <cfRule type="containsText" dxfId="5938" priority="6622" operator="containsText" text="Dec">
      <formula>NOT(ISERROR(SEARCH("Dec",D344)))</formula>
    </cfRule>
    <cfRule type="containsText" dxfId="5937" priority="6623" operator="containsText" text="Inc">
      <formula>NOT(ISERROR(SEARCH("Inc",D344)))</formula>
    </cfRule>
  </conditionalFormatting>
  <conditionalFormatting sqref="F344">
    <cfRule type="cellIs" dxfId="5936" priority="6620" operator="equal">
      <formula>"Unlocked"</formula>
    </cfRule>
    <cfRule type="cellIs" dxfId="5935" priority="6621" operator="equal">
      <formula>"Locked"</formula>
    </cfRule>
  </conditionalFormatting>
  <conditionalFormatting sqref="G344">
    <cfRule type="containsText" dxfId="5934" priority="6619" operator="containsText" text="Param">
      <formula>NOT(ISERROR(SEARCH("Param",G344)))</formula>
    </cfRule>
  </conditionalFormatting>
  <conditionalFormatting sqref="I344">
    <cfRule type="cellIs" dxfId="5933" priority="6618" operator="lessThan">
      <formula>0</formula>
    </cfRule>
  </conditionalFormatting>
  <conditionalFormatting sqref="D344">
    <cfRule type="containsText" dxfId="5932" priority="6616" operator="containsText" text="Dec">
      <formula>NOT(ISERROR(SEARCH("Dec",D344)))</formula>
    </cfRule>
    <cfRule type="containsText" dxfId="5931" priority="6617" operator="containsText" text="Inc">
      <formula>NOT(ISERROR(SEARCH("Inc",D344)))</formula>
    </cfRule>
  </conditionalFormatting>
  <conditionalFormatting sqref="F344">
    <cfRule type="cellIs" dxfId="5930" priority="6614" operator="equal">
      <formula>"Unlocked"</formula>
    </cfRule>
    <cfRule type="cellIs" dxfId="5929" priority="6615" operator="equal">
      <formula>"Locked"</formula>
    </cfRule>
  </conditionalFormatting>
  <conditionalFormatting sqref="G344">
    <cfRule type="containsText" dxfId="5928" priority="6613" operator="containsText" text="Param">
      <formula>NOT(ISERROR(SEARCH("Param",G344)))</formula>
    </cfRule>
  </conditionalFormatting>
  <conditionalFormatting sqref="I344">
    <cfRule type="cellIs" dxfId="5927" priority="6612" operator="lessThan">
      <formula>0</formula>
    </cfRule>
  </conditionalFormatting>
  <conditionalFormatting sqref="D344">
    <cfRule type="containsText" dxfId="5926" priority="6610" operator="containsText" text="Dec">
      <formula>NOT(ISERROR(SEARCH("Dec",D344)))</formula>
    </cfRule>
    <cfRule type="containsText" dxfId="5925" priority="6611" operator="containsText" text="Inc">
      <formula>NOT(ISERROR(SEARCH("Inc",D344)))</formula>
    </cfRule>
  </conditionalFormatting>
  <conditionalFormatting sqref="F344">
    <cfRule type="cellIs" dxfId="5924" priority="6608" operator="equal">
      <formula>"Unlocked"</formula>
    </cfRule>
    <cfRule type="cellIs" dxfId="5923" priority="6609" operator="equal">
      <formula>"Locked"</formula>
    </cfRule>
  </conditionalFormatting>
  <conditionalFormatting sqref="G344">
    <cfRule type="containsText" dxfId="5922" priority="6607" operator="containsText" text="Param">
      <formula>NOT(ISERROR(SEARCH("Param",G344)))</formula>
    </cfRule>
  </conditionalFormatting>
  <conditionalFormatting sqref="I344">
    <cfRule type="cellIs" dxfId="5921" priority="6606" operator="lessThan">
      <formula>0</formula>
    </cfRule>
  </conditionalFormatting>
  <conditionalFormatting sqref="D344">
    <cfRule type="containsText" dxfId="5920" priority="6604" operator="containsText" text="Dec">
      <formula>NOT(ISERROR(SEARCH("Dec",D344)))</formula>
    </cfRule>
    <cfRule type="containsText" dxfId="5919" priority="6605" operator="containsText" text="Inc">
      <formula>NOT(ISERROR(SEARCH("Inc",D344)))</formula>
    </cfRule>
  </conditionalFormatting>
  <conditionalFormatting sqref="F344">
    <cfRule type="cellIs" dxfId="5918" priority="6602" operator="equal">
      <formula>"Unlocked"</formula>
    </cfRule>
    <cfRule type="cellIs" dxfId="5917" priority="6603" operator="equal">
      <formula>"Locked"</formula>
    </cfRule>
  </conditionalFormatting>
  <conditionalFormatting sqref="G344">
    <cfRule type="containsText" dxfId="5916" priority="6601" operator="containsText" text="Param">
      <formula>NOT(ISERROR(SEARCH("Param",G344)))</formula>
    </cfRule>
  </conditionalFormatting>
  <conditionalFormatting sqref="I344">
    <cfRule type="cellIs" dxfId="5915" priority="6600" operator="lessThan">
      <formula>0</formula>
    </cfRule>
  </conditionalFormatting>
  <conditionalFormatting sqref="D344">
    <cfRule type="containsText" dxfId="5914" priority="6598" operator="containsText" text="Dec">
      <formula>NOT(ISERROR(SEARCH("Dec",D344)))</formula>
    </cfRule>
    <cfRule type="containsText" dxfId="5913" priority="6599" operator="containsText" text="Inc">
      <formula>NOT(ISERROR(SEARCH("Inc",D344)))</formula>
    </cfRule>
  </conditionalFormatting>
  <conditionalFormatting sqref="F344">
    <cfRule type="cellIs" dxfId="5912" priority="6596" operator="equal">
      <formula>"Unlocked"</formula>
    </cfRule>
    <cfRule type="cellIs" dxfId="5911" priority="6597" operator="equal">
      <formula>"Locked"</formula>
    </cfRule>
  </conditionalFormatting>
  <conditionalFormatting sqref="G344">
    <cfRule type="containsText" dxfId="5910" priority="6595" operator="containsText" text="Param">
      <formula>NOT(ISERROR(SEARCH("Param",G344)))</formula>
    </cfRule>
  </conditionalFormatting>
  <conditionalFormatting sqref="I344">
    <cfRule type="cellIs" dxfId="5909" priority="6594" operator="lessThan">
      <formula>0</formula>
    </cfRule>
  </conditionalFormatting>
  <conditionalFormatting sqref="D344">
    <cfRule type="containsText" dxfId="5908" priority="6592" operator="containsText" text="Dec">
      <formula>NOT(ISERROR(SEARCH("Dec",D344)))</formula>
    </cfRule>
    <cfRule type="containsText" dxfId="5907" priority="6593" operator="containsText" text="Inc">
      <formula>NOT(ISERROR(SEARCH("Inc",D344)))</formula>
    </cfRule>
  </conditionalFormatting>
  <conditionalFormatting sqref="F348:F349">
    <cfRule type="cellIs" dxfId="5906" priority="6470" operator="equal">
      <formula>"Unlocked"</formula>
    </cfRule>
    <cfRule type="cellIs" dxfId="5905" priority="6471" operator="equal">
      <formula>"Locked"</formula>
    </cfRule>
  </conditionalFormatting>
  <conditionalFormatting sqref="G348:G349">
    <cfRule type="containsText" dxfId="5904" priority="6469" operator="containsText" text="Param">
      <formula>NOT(ISERROR(SEARCH("Param",G348)))</formula>
    </cfRule>
  </conditionalFormatting>
  <conditionalFormatting sqref="I348:I349">
    <cfRule type="cellIs" dxfId="5903" priority="6468" operator="lessThan">
      <formula>0</formula>
    </cfRule>
  </conditionalFormatting>
  <conditionalFormatting sqref="D348:D349">
    <cfRule type="containsText" dxfId="5902" priority="6466" operator="containsText" text="Dec">
      <formula>NOT(ISERROR(SEARCH("Dec",D348)))</formula>
    </cfRule>
    <cfRule type="containsText" dxfId="5901" priority="6467" operator="containsText" text="Inc">
      <formula>NOT(ISERROR(SEARCH("Inc",D348)))</formula>
    </cfRule>
  </conditionalFormatting>
  <conditionalFormatting sqref="F348:F349">
    <cfRule type="cellIs" dxfId="5900" priority="6464" operator="equal">
      <formula>"Unlocked"</formula>
    </cfRule>
    <cfRule type="cellIs" dxfId="5899" priority="6465" operator="equal">
      <formula>"Locked"</formula>
    </cfRule>
  </conditionalFormatting>
  <conditionalFormatting sqref="G348:G349">
    <cfRule type="containsText" dxfId="5898" priority="6463" operator="containsText" text="Param">
      <formula>NOT(ISERROR(SEARCH("Param",G348)))</formula>
    </cfRule>
  </conditionalFormatting>
  <conditionalFormatting sqref="I348:I349">
    <cfRule type="cellIs" dxfId="5897" priority="6462" operator="lessThan">
      <formula>0</formula>
    </cfRule>
  </conditionalFormatting>
  <conditionalFormatting sqref="D348:D349">
    <cfRule type="containsText" dxfId="5896" priority="6460" operator="containsText" text="Dec">
      <formula>NOT(ISERROR(SEARCH("Dec",D348)))</formula>
    </cfRule>
    <cfRule type="containsText" dxfId="5895" priority="6461" operator="containsText" text="Inc">
      <formula>NOT(ISERROR(SEARCH("Inc",D348)))</formula>
    </cfRule>
  </conditionalFormatting>
  <conditionalFormatting sqref="F348:F349">
    <cfRule type="cellIs" dxfId="5894" priority="6458" operator="equal">
      <formula>"Unlocked"</formula>
    </cfRule>
    <cfRule type="cellIs" dxfId="5893" priority="6459" operator="equal">
      <formula>"Locked"</formula>
    </cfRule>
  </conditionalFormatting>
  <conditionalFormatting sqref="G348:G349">
    <cfRule type="containsText" dxfId="5892" priority="6457" operator="containsText" text="Param">
      <formula>NOT(ISERROR(SEARCH("Param",G348)))</formula>
    </cfRule>
  </conditionalFormatting>
  <conditionalFormatting sqref="I348:I349">
    <cfRule type="cellIs" dxfId="5891" priority="6456" operator="lessThan">
      <formula>0</formula>
    </cfRule>
  </conditionalFormatting>
  <conditionalFormatting sqref="D348:D349">
    <cfRule type="containsText" dxfId="5890" priority="6454" operator="containsText" text="Dec">
      <formula>NOT(ISERROR(SEARCH("Dec",D348)))</formula>
    </cfRule>
    <cfRule type="containsText" dxfId="5889" priority="6455" operator="containsText" text="Inc">
      <formula>NOT(ISERROR(SEARCH("Inc",D348)))</formula>
    </cfRule>
  </conditionalFormatting>
  <conditionalFormatting sqref="F348:F349">
    <cfRule type="cellIs" dxfId="5888" priority="6452" operator="equal">
      <formula>"Unlocked"</formula>
    </cfRule>
    <cfRule type="cellIs" dxfId="5887" priority="6453" operator="equal">
      <formula>"Locked"</formula>
    </cfRule>
  </conditionalFormatting>
  <conditionalFormatting sqref="G348:G349">
    <cfRule type="containsText" dxfId="5886" priority="6451" operator="containsText" text="Param">
      <formula>NOT(ISERROR(SEARCH("Param",G348)))</formula>
    </cfRule>
  </conditionalFormatting>
  <conditionalFormatting sqref="I348:I349">
    <cfRule type="cellIs" dxfId="5885" priority="6450" operator="lessThan">
      <formula>0</formula>
    </cfRule>
  </conditionalFormatting>
  <conditionalFormatting sqref="D348:D349">
    <cfRule type="containsText" dxfId="5884" priority="6448" operator="containsText" text="Dec">
      <formula>NOT(ISERROR(SEARCH("Dec",D348)))</formula>
    </cfRule>
    <cfRule type="containsText" dxfId="5883" priority="6449" operator="containsText" text="Inc">
      <formula>NOT(ISERROR(SEARCH("Inc",D348)))</formula>
    </cfRule>
  </conditionalFormatting>
  <conditionalFormatting sqref="F348:F349">
    <cfRule type="cellIs" dxfId="5882" priority="6446" operator="equal">
      <formula>"Unlocked"</formula>
    </cfRule>
    <cfRule type="cellIs" dxfId="5881" priority="6447" operator="equal">
      <formula>"Locked"</formula>
    </cfRule>
  </conditionalFormatting>
  <conditionalFormatting sqref="G348:G349">
    <cfRule type="containsText" dxfId="5880" priority="6445" operator="containsText" text="Param">
      <formula>NOT(ISERROR(SEARCH("Param",G348)))</formula>
    </cfRule>
  </conditionalFormatting>
  <conditionalFormatting sqref="I348:I349">
    <cfRule type="cellIs" dxfId="5879" priority="6444" operator="lessThan">
      <formula>0</formula>
    </cfRule>
  </conditionalFormatting>
  <conditionalFormatting sqref="D348:D349">
    <cfRule type="containsText" dxfId="5878" priority="6442" operator="containsText" text="Dec">
      <formula>NOT(ISERROR(SEARCH("Dec",D348)))</formula>
    </cfRule>
    <cfRule type="containsText" dxfId="5877" priority="6443" operator="containsText" text="Inc">
      <formula>NOT(ISERROR(SEARCH("Inc",D348)))</formula>
    </cfRule>
  </conditionalFormatting>
  <conditionalFormatting sqref="F348:F349">
    <cfRule type="cellIs" dxfId="5876" priority="6440" operator="equal">
      <formula>"Unlocked"</formula>
    </cfRule>
    <cfRule type="cellIs" dxfId="5875" priority="6441" operator="equal">
      <formula>"Locked"</formula>
    </cfRule>
  </conditionalFormatting>
  <conditionalFormatting sqref="G348:G349">
    <cfRule type="containsText" dxfId="5874" priority="6439" operator="containsText" text="Param">
      <formula>NOT(ISERROR(SEARCH("Param",G348)))</formula>
    </cfRule>
  </conditionalFormatting>
  <conditionalFormatting sqref="I348:I349">
    <cfRule type="cellIs" dxfId="5873" priority="6438" operator="lessThan">
      <formula>0</formula>
    </cfRule>
  </conditionalFormatting>
  <conditionalFormatting sqref="D348:D349">
    <cfRule type="containsText" dxfId="5872" priority="6436" operator="containsText" text="Dec">
      <formula>NOT(ISERROR(SEARCH("Dec",D348)))</formula>
    </cfRule>
    <cfRule type="containsText" dxfId="5871" priority="6437" operator="containsText" text="Inc">
      <formula>NOT(ISERROR(SEARCH("Inc",D348)))</formula>
    </cfRule>
  </conditionalFormatting>
  <conditionalFormatting sqref="F348:F349">
    <cfRule type="cellIs" dxfId="5870" priority="6434" operator="equal">
      <formula>"Unlocked"</formula>
    </cfRule>
    <cfRule type="cellIs" dxfId="5869" priority="6435" operator="equal">
      <formula>"Locked"</formula>
    </cfRule>
  </conditionalFormatting>
  <conditionalFormatting sqref="G348:G349">
    <cfRule type="containsText" dxfId="5868" priority="6433" operator="containsText" text="Param">
      <formula>NOT(ISERROR(SEARCH("Param",G348)))</formula>
    </cfRule>
  </conditionalFormatting>
  <conditionalFormatting sqref="I348:I349">
    <cfRule type="cellIs" dxfId="5867" priority="6432" operator="lessThan">
      <formula>0</formula>
    </cfRule>
  </conditionalFormatting>
  <conditionalFormatting sqref="D348:D349">
    <cfRule type="containsText" dxfId="5866" priority="6430" operator="containsText" text="Dec">
      <formula>NOT(ISERROR(SEARCH("Dec",D348)))</formula>
    </cfRule>
    <cfRule type="containsText" dxfId="5865" priority="6431" operator="containsText" text="Inc">
      <formula>NOT(ISERROR(SEARCH("Inc",D348)))</formula>
    </cfRule>
  </conditionalFormatting>
  <conditionalFormatting sqref="F348:F349">
    <cfRule type="cellIs" dxfId="5864" priority="6428" operator="equal">
      <formula>"Unlocked"</formula>
    </cfRule>
    <cfRule type="cellIs" dxfId="5863" priority="6429" operator="equal">
      <formula>"Locked"</formula>
    </cfRule>
  </conditionalFormatting>
  <conditionalFormatting sqref="G348:G349">
    <cfRule type="containsText" dxfId="5862" priority="6427" operator="containsText" text="Param">
      <formula>NOT(ISERROR(SEARCH("Param",G348)))</formula>
    </cfRule>
  </conditionalFormatting>
  <conditionalFormatting sqref="I348:I349">
    <cfRule type="cellIs" dxfId="5861" priority="6426" operator="lessThan">
      <formula>0</formula>
    </cfRule>
  </conditionalFormatting>
  <conditionalFormatting sqref="D348:D349">
    <cfRule type="containsText" dxfId="5860" priority="6424" operator="containsText" text="Dec">
      <formula>NOT(ISERROR(SEARCH("Dec",D348)))</formula>
    </cfRule>
    <cfRule type="containsText" dxfId="5859" priority="6425" operator="containsText" text="Inc">
      <formula>NOT(ISERROR(SEARCH("Inc",D348)))</formula>
    </cfRule>
  </conditionalFormatting>
  <conditionalFormatting sqref="F348:F349">
    <cfRule type="cellIs" dxfId="5858" priority="6422" operator="equal">
      <formula>"Unlocked"</formula>
    </cfRule>
    <cfRule type="cellIs" dxfId="5857" priority="6423" operator="equal">
      <formula>"Locked"</formula>
    </cfRule>
  </conditionalFormatting>
  <conditionalFormatting sqref="G348:G349">
    <cfRule type="containsText" dxfId="5856" priority="6421" operator="containsText" text="Param">
      <formula>NOT(ISERROR(SEARCH("Param",G348)))</formula>
    </cfRule>
  </conditionalFormatting>
  <conditionalFormatting sqref="I348:I349">
    <cfRule type="cellIs" dxfId="5855" priority="6420" operator="lessThan">
      <formula>0</formula>
    </cfRule>
  </conditionalFormatting>
  <conditionalFormatting sqref="D348:D349">
    <cfRule type="containsText" dxfId="5854" priority="6418" operator="containsText" text="Dec">
      <formula>NOT(ISERROR(SEARCH("Dec",D348)))</formula>
    </cfRule>
    <cfRule type="containsText" dxfId="5853" priority="6419" operator="containsText" text="Inc">
      <formula>NOT(ISERROR(SEARCH("Inc",D348)))</formula>
    </cfRule>
  </conditionalFormatting>
  <conditionalFormatting sqref="F348:F349">
    <cfRule type="cellIs" dxfId="5852" priority="6416" operator="equal">
      <formula>"Unlocked"</formula>
    </cfRule>
    <cfRule type="cellIs" dxfId="5851" priority="6417" operator="equal">
      <formula>"Locked"</formula>
    </cfRule>
  </conditionalFormatting>
  <conditionalFormatting sqref="G348:G349">
    <cfRule type="containsText" dxfId="5850" priority="6415" operator="containsText" text="Param">
      <formula>NOT(ISERROR(SEARCH("Param",G348)))</formula>
    </cfRule>
  </conditionalFormatting>
  <conditionalFormatting sqref="I348:I349">
    <cfRule type="cellIs" dxfId="5849" priority="6414" operator="lessThan">
      <formula>0</formula>
    </cfRule>
  </conditionalFormatting>
  <conditionalFormatting sqref="D348:D349">
    <cfRule type="containsText" dxfId="5848" priority="6412" operator="containsText" text="Dec">
      <formula>NOT(ISERROR(SEARCH("Dec",D348)))</formula>
    </cfRule>
    <cfRule type="containsText" dxfId="5847" priority="6413" operator="containsText" text="Inc">
      <formula>NOT(ISERROR(SEARCH("Inc",D348)))</formula>
    </cfRule>
  </conditionalFormatting>
  <conditionalFormatting sqref="F348:F349">
    <cfRule type="cellIs" dxfId="5846" priority="6410" operator="equal">
      <formula>"Unlocked"</formula>
    </cfRule>
    <cfRule type="cellIs" dxfId="5845" priority="6411" operator="equal">
      <formula>"Locked"</formula>
    </cfRule>
  </conditionalFormatting>
  <conditionalFormatting sqref="G348:G349">
    <cfRule type="containsText" dxfId="5844" priority="6409" operator="containsText" text="Param">
      <formula>NOT(ISERROR(SEARCH("Param",G348)))</formula>
    </cfRule>
  </conditionalFormatting>
  <conditionalFormatting sqref="I348:I349">
    <cfRule type="cellIs" dxfId="5843" priority="6408" operator="lessThan">
      <formula>0</formula>
    </cfRule>
  </conditionalFormatting>
  <conditionalFormatting sqref="D348:D349">
    <cfRule type="containsText" dxfId="5842" priority="6406" operator="containsText" text="Dec">
      <formula>NOT(ISERROR(SEARCH("Dec",D348)))</formula>
    </cfRule>
    <cfRule type="containsText" dxfId="5841" priority="6407" operator="containsText" text="Inc">
      <formula>NOT(ISERROR(SEARCH("Inc",D348)))</formula>
    </cfRule>
  </conditionalFormatting>
  <conditionalFormatting sqref="F348:F349">
    <cfRule type="cellIs" dxfId="5840" priority="6404" operator="equal">
      <formula>"Unlocked"</formula>
    </cfRule>
    <cfRule type="cellIs" dxfId="5839" priority="6405" operator="equal">
      <formula>"Locked"</formula>
    </cfRule>
  </conditionalFormatting>
  <conditionalFormatting sqref="G348:G349">
    <cfRule type="containsText" dxfId="5838" priority="6403" operator="containsText" text="Param">
      <formula>NOT(ISERROR(SEARCH("Param",G348)))</formula>
    </cfRule>
  </conditionalFormatting>
  <conditionalFormatting sqref="I348:I349">
    <cfRule type="cellIs" dxfId="5837" priority="6402" operator="lessThan">
      <formula>0</formula>
    </cfRule>
  </conditionalFormatting>
  <conditionalFormatting sqref="D348:D349">
    <cfRule type="containsText" dxfId="5836" priority="6400" operator="containsText" text="Dec">
      <formula>NOT(ISERROR(SEARCH("Dec",D348)))</formula>
    </cfRule>
    <cfRule type="containsText" dxfId="5835" priority="6401" operator="containsText" text="Inc">
      <formula>NOT(ISERROR(SEARCH("Inc",D348)))</formula>
    </cfRule>
  </conditionalFormatting>
  <conditionalFormatting sqref="F348:F349">
    <cfRule type="cellIs" dxfId="5834" priority="6398" operator="equal">
      <formula>"Unlocked"</formula>
    </cfRule>
    <cfRule type="cellIs" dxfId="5833" priority="6399" operator="equal">
      <formula>"Locked"</formula>
    </cfRule>
  </conditionalFormatting>
  <conditionalFormatting sqref="G348:G349">
    <cfRule type="containsText" dxfId="5832" priority="6397" operator="containsText" text="Param">
      <formula>NOT(ISERROR(SEARCH("Param",G348)))</formula>
    </cfRule>
  </conditionalFormatting>
  <conditionalFormatting sqref="I348:I349">
    <cfRule type="cellIs" dxfId="5831" priority="6396" operator="lessThan">
      <formula>0</formula>
    </cfRule>
  </conditionalFormatting>
  <conditionalFormatting sqref="D348:D349">
    <cfRule type="containsText" dxfId="5830" priority="6394" operator="containsText" text="Dec">
      <formula>NOT(ISERROR(SEARCH("Dec",D348)))</formula>
    </cfRule>
    <cfRule type="containsText" dxfId="5829" priority="6395" operator="containsText" text="Inc">
      <formula>NOT(ISERROR(SEARCH("Inc",D348)))</formula>
    </cfRule>
  </conditionalFormatting>
  <conditionalFormatting sqref="F348:F349">
    <cfRule type="cellIs" dxfId="5828" priority="6392" operator="equal">
      <formula>"Unlocked"</formula>
    </cfRule>
    <cfRule type="cellIs" dxfId="5827" priority="6393" operator="equal">
      <formula>"Locked"</formula>
    </cfRule>
  </conditionalFormatting>
  <conditionalFormatting sqref="G348:G349">
    <cfRule type="containsText" dxfId="5826" priority="6391" operator="containsText" text="Param">
      <formula>NOT(ISERROR(SEARCH("Param",G348)))</formula>
    </cfRule>
  </conditionalFormatting>
  <conditionalFormatting sqref="I348:I349">
    <cfRule type="cellIs" dxfId="5825" priority="6390" operator="lessThan">
      <formula>0</formula>
    </cfRule>
  </conditionalFormatting>
  <conditionalFormatting sqref="D348:D349">
    <cfRule type="containsText" dxfId="5824" priority="6388" operator="containsText" text="Dec">
      <formula>NOT(ISERROR(SEARCH("Dec",D348)))</formula>
    </cfRule>
    <cfRule type="containsText" dxfId="5823" priority="6389" operator="containsText" text="Inc">
      <formula>NOT(ISERROR(SEARCH("Inc",D348)))</formula>
    </cfRule>
  </conditionalFormatting>
  <conditionalFormatting sqref="F348:F349">
    <cfRule type="cellIs" dxfId="5822" priority="6386" operator="equal">
      <formula>"Unlocked"</formula>
    </cfRule>
    <cfRule type="cellIs" dxfId="5821" priority="6387" operator="equal">
      <formula>"Locked"</formula>
    </cfRule>
  </conditionalFormatting>
  <conditionalFormatting sqref="G348:G349">
    <cfRule type="containsText" dxfId="5820" priority="6385" operator="containsText" text="Param">
      <formula>NOT(ISERROR(SEARCH("Param",G348)))</formula>
    </cfRule>
  </conditionalFormatting>
  <conditionalFormatting sqref="I348:I349">
    <cfRule type="cellIs" dxfId="5819" priority="6384" operator="lessThan">
      <formula>0</formula>
    </cfRule>
  </conditionalFormatting>
  <conditionalFormatting sqref="D348:D349">
    <cfRule type="containsText" dxfId="5818" priority="6382" operator="containsText" text="Dec">
      <formula>NOT(ISERROR(SEARCH("Dec",D348)))</formula>
    </cfRule>
    <cfRule type="containsText" dxfId="5817" priority="6383" operator="containsText" text="Inc">
      <formula>NOT(ISERROR(SEARCH("Inc",D348)))</formula>
    </cfRule>
  </conditionalFormatting>
  <conditionalFormatting sqref="F348:F349">
    <cfRule type="cellIs" dxfId="5816" priority="6380" operator="equal">
      <formula>"Unlocked"</formula>
    </cfRule>
    <cfRule type="cellIs" dxfId="5815" priority="6381" operator="equal">
      <formula>"Locked"</formula>
    </cfRule>
  </conditionalFormatting>
  <conditionalFormatting sqref="G348:G349">
    <cfRule type="containsText" dxfId="5814" priority="6379" operator="containsText" text="Param">
      <formula>NOT(ISERROR(SEARCH("Param",G348)))</formula>
    </cfRule>
  </conditionalFormatting>
  <conditionalFormatting sqref="I348:I349">
    <cfRule type="cellIs" dxfId="5813" priority="6378" operator="lessThan">
      <formula>0</formula>
    </cfRule>
  </conditionalFormatting>
  <conditionalFormatting sqref="D348:D349">
    <cfRule type="containsText" dxfId="5812" priority="6376" operator="containsText" text="Dec">
      <formula>NOT(ISERROR(SEARCH("Dec",D348)))</formula>
    </cfRule>
    <cfRule type="containsText" dxfId="5811" priority="6377" operator="containsText" text="Inc">
      <formula>NOT(ISERROR(SEARCH("Inc",D348)))</formula>
    </cfRule>
  </conditionalFormatting>
  <conditionalFormatting sqref="F348:F349">
    <cfRule type="cellIs" dxfId="5810" priority="6374" operator="equal">
      <formula>"Unlocked"</formula>
    </cfRule>
    <cfRule type="cellIs" dxfId="5809" priority="6375" operator="equal">
      <formula>"Locked"</formula>
    </cfRule>
  </conditionalFormatting>
  <conditionalFormatting sqref="G348:G349">
    <cfRule type="containsText" dxfId="5808" priority="6373" operator="containsText" text="Param">
      <formula>NOT(ISERROR(SEARCH("Param",G348)))</formula>
    </cfRule>
  </conditionalFormatting>
  <conditionalFormatting sqref="I348:I349">
    <cfRule type="cellIs" dxfId="5807" priority="6372" operator="lessThan">
      <formula>0</formula>
    </cfRule>
  </conditionalFormatting>
  <conditionalFormatting sqref="D348:D349">
    <cfRule type="containsText" dxfId="5806" priority="6370" operator="containsText" text="Dec">
      <formula>NOT(ISERROR(SEARCH("Dec",D348)))</formula>
    </cfRule>
    <cfRule type="containsText" dxfId="5805" priority="6371" operator="containsText" text="Inc">
      <formula>NOT(ISERROR(SEARCH("Inc",D348)))</formula>
    </cfRule>
  </conditionalFormatting>
  <conditionalFormatting sqref="F348:F349">
    <cfRule type="cellIs" dxfId="5804" priority="6368" operator="equal">
      <formula>"Unlocked"</formula>
    </cfRule>
    <cfRule type="cellIs" dxfId="5803" priority="6369" operator="equal">
      <formula>"Locked"</formula>
    </cfRule>
  </conditionalFormatting>
  <conditionalFormatting sqref="G348:G349">
    <cfRule type="containsText" dxfId="5802" priority="6367" operator="containsText" text="Param">
      <formula>NOT(ISERROR(SEARCH("Param",G348)))</formula>
    </cfRule>
  </conditionalFormatting>
  <conditionalFormatting sqref="I348:I349">
    <cfRule type="cellIs" dxfId="5801" priority="6366" operator="lessThan">
      <formula>0</formula>
    </cfRule>
  </conditionalFormatting>
  <conditionalFormatting sqref="D348:D349">
    <cfRule type="containsText" dxfId="5800" priority="6364" operator="containsText" text="Dec">
      <formula>NOT(ISERROR(SEARCH("Dec",D348)))</formula>
    </cfRule>
    <cfRule type="containsText" dxfId="5799" priority="6365" operator="containsText" text="Inc">
      <formula>NOT(ISERROR(SEARCH("Inc",D348)))</formula>
    </cfRule>
  </conditionalFormatting>
  <conditionalFormatting sqref="F350">
    <cfRule type="cellIs" dxfId="5798" priority="6356" operator="equal">
      <formula>"Unlocked"</formula>
    </cfRule>
    <cfRule type="cellIs" dxfId="5797" priority="6357" operator="equal">
      <formula>"Locked"</formula>
    </cfRule>
  </conditionalFormatting>
  <conditionalFormatting sqref="G350">
    <cfRule type="containsText" dxfId="5796" priority="6355" operator="containsText" text="Param">
      <formula>NOT(ISERROR(SEARCH("Param",G350)))</formula>
    </cfRule>
  </conditionalFormatting>
  <conditionalFormatting sqref="I350">
    <cfRule type="cellIs" dxfId="5795" priority="6354" operator="lessThan">
      <formula>0</formula>
    </cfRule>
  </conditionalFormatting>
  <conditionalFormatting sqref="D350">
    <cfRule type="containsText" dxfId="5794" priority="6352" operator="containsText" text="Dec">
      <formula>NOT(ISERROR(SEARCH("Dec",D350)))</formula>
    </cfRule>
    <cfRule type="containsText" dxfId="5793" priority="6353" operator="containsText" text="Inc">
      <formula>NOT(ISERROR(SEARCH("Inc",D350)))</formula>
    </cfRule>
  </conditionalFormatting>
  <conditionalFormatting sqref="F350">
    <cfRule type="cellIs" dxfId="5792" priority="6350" operator="equal">
      <formula>"Unlocked"</formula>
    </cfRule>
    <cfRule type="cellIs" dxfId="5791" priority="6351" operator="equal">
      <formula>"Locked"</formula>
    </cfRule>
  </conditionalFormatting>
  <conditionalFormatting sqref="G350">
    <cfRule type="containsText" dxfId="5790" priority="6349" operator="containsText" text="Param">
      <formula>NOT(ISERROR(SEARCH("Param",G350)))</formula>
    </cfRule>
  </conditionalFormatting>
  <conditionalFormatting sqref="I350">
    <cfRule type="cellIs" dxfId="5789" priority="6348" operator="lessThan">
      <formula>0</formula>
    </cfRule>
  </conditionalFormatting>
  <conditionalFormatting sqref="D350">
    <cfRule type="containsText" dxfId="5788" priority="6346" operator="containsText" text="Dec">
      <formula>NOT(ISERROR(SEARCH("Dec",D350)))</formula>
    </cfRule>
    <cfRule type="containsText" dxfId="5787" priority="6347" operator="containsText" text="Inc">
      <formula>NOT(ISERROR(SEARCH("Inc",D350)))</formula>
    </cfRule>
  </conditionalFormatting>
  <conditionalFormatting sqref="F350">
    <cfRule type="cellIs" dxfId="5786" priority="6344" operator="equal">
      <formula>"Unlocked"</formula>
    </cfRule>
    <cfRule type="cellIs" dxfId="5785" priority="6345" operator="equal">
      <formula>"Locked"</formula>
    </cfRule>
  </conditionalFormatting>
  <conditionalFormatting sqref="G350">
    <cfRule type="containsText" dxfId="5784" priority="6343" operator="containsText" text="Param">
      <formula>NOT(ISERROR(SEARCH("Param",G350)))</formula>
    </cfRule>
  </conditionalFormatting>
  <conditionalFormatting sqref="I350">
    <cfRule type="cellIs" dxfId="5783" priority="6342" operator="lessThan">
      <formula>0</formula>
    </cfRule>
  </conditionalFormatting>
  <conditionalFormatting sqref="D350">
    <cfRule type="containsText" dxfId="5782" priority="6340" operator="containsText" text="Dec">
      <formula>NOT(ISERROR(SEARCH("Dec",D350)))</formula>
    </cfRule>
    <cfRule type="containsText" dxfId="5781" priority="6341" operator="containsText" text="Inc">
      <formula>NOT(ISERROR(SEARCH("Inc",D350)))</formula>
    </cfRule>
  </conditionalFormatting>
  <conditionalFormatting sqref="F350">
    <cfRule type="cellIs" dxfId="5780" priority="6338" operator="equal">
      <formula>"Unlocked"</formula>
    </cfRule>
    <cfRule type="cellIs" dxfId="5779" priority="6339" operator="equal">
      <formula>"Locked"</formula>
    </cfRule>
  </conditionalFormatting>
  <conditionalFormatting sqref="G350">
    <cfRule type="containsText" dxfId="5778" priority="6337" operator="containsText" text="Param">
      <formula>NOT(ISERROR(SEARCH("Param",G350)))</formula>
    </cfRule>
  </conditionalFormatting>
  <conditionalFormatting sqref="I350">
    <cfRule type="cellIs" dxfId="5777" priority="6336" operator="lessThan">
      <formula>0</formula>
    </cfRule>
  </conditionalFormatting>
  <conditionalFormatting sqref="D350">
    <cfRule type="containsText" dxfId="5776" priority="6334" operator="containsText" text="Dec">
      <formula>NOT(ISERROR(SEARCH("Dec",D350)))</formula>
    </cfRule>
    <cfRule type="containsText" dxfId="5775" priority="6335" operator="containsText" text="Inc">
      <formula>NOT(ISERROR(SEARCH("Inc",D350)))</formula>
    </cfRule>
  </conditionalFormatting>
  <conditionalFormatting sqref="F350">
    <cfRule type="cellIs" dxfId="5774" priority="6332" operator="equal">
      <formula>"Unlocked"</formula>
    </cfRule>
    <cfRule type="cellIs" dxfId="5773" priority="6333" operator="equal">
      <formula>"Locked"</formula>
    </cfRule>
  </conditionalFormatting>
  <conditionalFormatting sqref="G350">
    <cfRule type="containsText" dxfId="5772" priority="6331" operator="containsText" text="Param">
      <formula>NOT(ISERROR(SEARCH("Param",G350)))</formula>
    </cfRule>
  </conditionalFormatting>
  <conditionalFormatting sqref="I350">
    <cfRule type="cellIs" dxfId="5771" priority="6330" operator="lessThan">
      <formula>0</formula>
    </cfRule>
  </conditionalFormatting>
  <conditionalFormatting sqref="D350">
    <cfRule type="containsText" dxfId="5770" priority="6328" operator="containsText" text="Dec">
      <formula>NOT(ISERROR(SEARCH("Dec",D350)))</formula>
    </cfRule>
    <cfRule type="containsText" dxfId="5769" priority="6329" operator="containsText" text="Inc">
      <formula>NOT(ISERROR(SEARCH("Inc",D350)))</formula>
    </cfRule>
  </conditionalFormatting>
  <conditionalFormatting sqref="F350">
    <cfRule type="cellIs" dxfId="5768" priority="6326" operator="equal">
      <formula>"Unlocked"</formula>
    </cfRule>
    <cfRule type="cellIs" dxfId="5767" priority="6327" operator="equal">
      <formula>"Locked"</formula>
    </cfRule>
  </conditionalFormatting>
  <conditionalFormatting sqref="G350">
    <cfRule type="containsText" dxfId="5766" priority="6325" operator="containsText" text="Param">
      <formula>NOT(ISERROR(SEARCH("Param",G350)))</formula>
    </cfRule>
  </conditionalFormatting>
  <conditionalFormatting sqref="I350">
    <cfRule type="cellIs" dxfId="5765" priority="6324" operator="lessThan">
      <formula>0</formula>
    </cfRule>
  </conditionalFormatting>
  <conditionalFormatting sqref="D350">
    <cfRule type="containsText" dxfId="5764" priority="6322" operator="containsText" text="Dec">
      <formula>NOT(ISERROR(SEARCH("Dec",D350)))</formula>
    </cfRule>
    <cfRule type="containsText" dxfId="5763" priority="6323" operator="containsText" text="Inc">
      <formula>NOT(ISERROR(SEARCH("Inc",D350)))</formula>
    </cfRule>
  </conditionalFormatting>
  <conditionalFormatting sqref="F350">
    <cfRule type="cellIs" dxfId="5762" priority="6320" operator="equal">
      <formula>"Unlocked"</formula>
    </cfRule>
    <cfRule type="cellIs" dxfId="5761" priority="6321" operator="equal">
      <formula>"Locked"</formula>
    </cfRule>
  </conditionalFormatting>
  <conditionalFormatting sqref="G350">
    <cfRule type="containsText" dxfId="5760" priority="6319" operator="containsText" text="Param">
      <formula>NOT(ISERROR(SEARCH("Param",G350)))</formula>
    </cfRule>
  </conditionalFormatting>
  <conditionalFormatting sqref="I350">
    <cfRule type="cellIs" dxfId="5759" priority="6318" operator="lessThan">
      <formula>0</formula>
    </cfRule>
  </conditionalFormatting>
  <conditionalFormatting sqref="D350">
    <cfRule type="containsText" dxfId="5758" priority="6316" operator="containsText" text="Dec">
      <formula>NOT(ISERROR(SEARCH("Dec",D350)))</formula>
    </cfRule>
    <cfRule type="containsText" dxfId="5757" priority="6317" operator="containsText" text="Inc">
      <formula>NOT(ISERROR(SEARCH("Inc",D350)))</formula>
    </cfRule>
  </conditionalFormatting>
  <conditionalFormatting sqref="F350">
    <cfRule type="cellIs" dxfId="5756" priority="6314" operator="equal">
      <formula>"Unlocked"</formula>
    </cfRule>
    <cfRule type="cellIs" dxfId="5755" priority="6315" operator="equal">
      <formula>"Locked"</formula>
    </cfRule>
  </conditionalFormatting>
  <conditionalFormatting sqref="G350">
    <cfRule type="containsText" dxfId="5754" priority="6313" operator="containsText" text="Param">
      <formula>NOT(ISERROR(SEARCH("Param",G350)))</formula>
    </cfRule>
  </conditionalFormatting>
  <conditionalFormatting sqref="I350">
    <cfRule type="cellIs" dxfId="5753" priority="6312" operator="lessThan">
      <formula>0</formula>
    </cfRule>
  </conditionalFormatting>
  <conditionalFormatting sqref="D350">
    <cfRule type="containsText" dxfId="5752" priority="6310" operator="containsText" text="Dec">
      <formula>NOT(ISERROR(SEARCH("Dec",D350)))</formula>
    </cfRule>
    <cfRule type="containsText" dxfId="5751" priority="6311" operator="containsText" text="Inc">
      <formula>NOT(ISERROR(SEARCH("Inc",D350)))</formula>
    </cfRule>
  </conditionalFormatting>
  <conditionalFormatting sqref="F350">
    <cfRule type="cellIs" dxfId="5750" priority="6308" operator="equal">
      <formula>"Unlocked"</formula>
    </cfRule>
    <cfRule type="cellIs" dxfId="5749" priority="6309" operator="equal">
      <formula>"Locked"</formula>
    </cfRule>
  </conditionalFormatting>
  <conditionalFormatting sqref="G350">
    <cfRule type="containsText" dxfId="5748" priority="6307" operator="containsText" text="Param">
      <formula>NOT(ISERROR(SEARCH("Param",G350)))</formula>
    </cfRule>
  </conditionalFormatting>
  <conditionalFormatting sqref="I350">
    <cfRule type="cellIs" dxfId="5747" priority="6306" operator="lessThan">
      <formula>0</formula>
    </cfRule>
  </conditionalFormatting>
  <conditionalFormatting sqref="D350">
    <cfRule type="containsText" dxfId="5746" priority="6304" operator="containsText" text="Dec">
      <formula>NOT(ISERROR(SEARCH("Dec",D350)))</formula>
    </cfRule>
    <cfRule type="containsText" dxfId="5745" priority="6305" operator="containsText" text="Inc">
      <formula>NOT(ISERROR(SEARCH("Inc",D350)))</formula>
    </cfRule>
  </conditionalFormatting>
  <conditionalFormatting sqref="F350">
    <cfRule type="cellIs" dxfId="5744" priority="6302" operator="equal">
      <formula>"Unlocked"</formula>
    </cfRule>
    <cfRule type="cellIs" dxfId="5743" priority="6303" operator="equal">
      <formula>"Locked"</formula>
    </cfRule>
  </conditionalFormatting>
  <conditionalFormatting sqref="G350">
    <cfRule type="containsText" dxfId="5742" priority="6301" operator="containsText" text="Param">
      <formula>NOT(ISERROR(SEARCH("Param",G350)))</formula>
    </cfRule>
  </conditionalFormatting>
  <conditionalFormatting sqref="I350">
    <cfRule type="cellIs" dxfId="5741" priority="6300" operator="lessThan">
      <formula>0</formula>
    </cfRule>
  </conditionalFormatting>
  <conditionalFormatting sqref="D350">
    <cfRule type="containsText" dxfId="5740" priority="6298" operator="containsText" text="Dec">
      <formula>NOT(ISERROR(SEARCH("Dec",D350)))</formula>
    </cfRule>
    <cfRule type="containsText" dxfId="5739" priority="6299" operator="containsText" text="Inc">
      <formula>NOT(ISERROR(SEARCH("Inc",D350)))</formula>
    </cfRule>
  </conditionalFormatting>
  <conditionalFormatting sqref="F350">
    <cfRule type="cellIs" dxfId="5738" priority="6296" operator="equal">
      <formula>"Unlocked"</formula>
    </cfRule>
    <cfRule type="cellIs" dxfId="5737" priority="6297" operator="equal">
      <formula>"Locked"</formula>
    </cfRule>
  </conditionalFormatting>
  <conditionalFormatting sqref="G350">
    <cfRule type="containsText" dxfId="5736" priority="6295" operator="containsText" text="Param">
      <formula>NOT(ISERROR(SEARCH("Param",G350)))</formula>
    </cfRule>
  </conditionalFormatting>
  <conditionalFormatting sqref="I350">
    <cfRule type="cellIs" dxfId="5735" priority="6294" operator="lessThan">
      <formula>0</formula>
    </cfRule>
  </conditionalFormatting>
  <conditionalFormatting sqref="D350">
    <cfRule type="containsText" dxfId="5734" priority="6292" operator="containsText" text="Dec">
      <formula>NOT(ISERROR(SEARCH("Dec",D350)))</formula>
    </cfRule>
    <cfRule type="containsText" dxfId="5733" priority="6293" operator="containsText" text="Inc">
      <formula>NOT(ISERROR(SEARCH("Inc",D350)))</formula>
    </cfRule>
  </conditionalFormatting>
  <conditionalFormatting sqref="F350">
    <cfRule type="cellIs" dxfId="5732" priority="6290" operator="equal">
      <formula>"Unlocked"</formula>
    </cfRule>
    <cfRule type="cellIs" dxfId="5731" priority="6291" operator="equal">
      <formula>"Locked"</formula>
    </cfRule>
  </conditionalFormatting>
  <conditionalFormatting sqref="G350">
    <cfRule type="containsText" dxfId="5730" priority="6289" operator="containsText" text="Param">
      <formula>NOT(ISERROR(SEARCH("Param",G350)))</formula>
    </cfRule>
  </conditionalFormatting>
  <conditionalFormatting sqref="I350">
    <cfRule type="cellIs" dxfId="5729" priority="6288" operator="lessThan">
      <formula>0</formula>
    </cfRule>
  </conditionalFormatting>
  <conditionalFormatting sqref="D350">
    <cfRule type="containsText" dxfId="5728" priority="6286" operator="containsText" text="Dec">
      <formula>NOT(ISERROR(SEARCH("Dec",D350)))</formula>
    </cfRule>
    <cfRule type="containsText" dxfId="5727" priority="6287" operator="containsText" text="Inc">
      <formula>NOT(ISERROR(SEARCH("Inc",D350)))</formula>
    </cfRule>
  </conditionalFormatting>
  <conditionalFormatting sqref="F350">
    <cfRule type="cellIs" dxfId="5726" priority="6284" operator="equal">
      <formula>"Unlocked"</formula>
    </cfRule>
    <cfRule type="cellIs" dxfId="5725" priority="6285" operator="equal">
      <formula>"Locked"</formula>
    </cfRule>
  </conditionalFormatting>
  <conditionalFormatting sqref="G350">
    <cfRule type="containsText" dxfId="5724" priority="6283" operator="containsText" text="Param">
      <formula>NOT(ISERROR(SEARCH("Param",G350)))</formula>
    </cfRule>
  </conditionalFormatting>
  <conditionalFormatting sqref="I350">
    <cfRule type="cellIs" dxfId="5723" priority="6282" operator="lessThan">
      <formula>0</formula>
    </cfRule>
  </conditionalFormatting>
  <conditionalFormatting sqref="D350">
    <cfRule type="containsText" dxfId="5722" priority="6280" operator="containsText" text="Dec">
      <formula>NOT(ISERROR(SEARCH("Dec",D350)))</formula>
    </cfRule>
    <cfRule type="containsText" dxfId="5721" priority="6281" operator="containsText" text="Inc">
      <formula>NOT(ISERROR(SEARCH("Inc",D350)))</formula>
    </cfRule>
  </conditionalFormatting>
  <conditionalFormatting sqref="F350">
    <cfRule type="cellIs" dxfId="5720" priority="6278" operator="equal">
      <formula>"Unlocked"</formula>
    </cfRule>
    <cfRule type="cellIs" dxfId="5719" priority="6279" operator="equal">
      <formula>"Locked"</formula>
    </cfRule>
  </conditionalFormatting>
  <conditionalFormatting sqref="G350">
    <cfRule type="containsText" dxfId="5718" priority="6277" operator="containsText" text="Param">
      <formula>NOT(ISERROR(SEARCH("Param",G350)))</formula>
    </cfRule>
  </conditionalFormatting>
  <conditionalFormatting sqref="I350">
    <cfRule type="cellIs" dxfId="5717" priority="6276" operator="lessThan">
      <formula>0</formula>
    </cfRule>
  </conditionalFormatting>
  <conditionalFormatting sqref="D350">
    <cfRule type="containsText" dxfId="5716" priority="6274" operator="containsText" text="Dec">
      <formula>NOT(ISERROR(SEARCH("Dec",D350)))</formula>
    </cfRule>
    <cfRule type="containsText" dxfId="5715" priority="6275" operator="containsText" text="Inc">
      <formula>NOT(ISERROR(SEARCH("Inc",D350)))</formula>
    </cfRule>
  </conditionalFormatting>
  <conditionalFormatting sqref="F350">
    <cfRule type="cellIs" dxfId="5714" priority="6272" operator="equal">
      <formula>"Unlocked"</formula>
    </cfRule>
    <cfRule type="cellIs" dxfId="5713" priority="6273" operator="equal">
      <formula>"Locked"</formula>
    </cfRule>
  </conditionalFormatting>
  <conditionalFormatting sqref="G350">
    <cfRule type="containsText" dxfId="5712" priority="6271" operator="containsText" text="Param">
      <formula>NOT(ISERROR(SEARCH("Param",G350)))</formula>
    </cfRule>
  </conditionalFormatting>
  <conditionalFormatting sqref="I350">
    <cfRule type="cellIs" dxfId="5711" priority="6270" operator="lessThan">
      <formula>0</formula>
    </cfRule>
  </conditionalFormatting>
  <conditionalFormatting sqref="D350">
    <cfRule type="containsText" dxfId="5710" priority="6268" operator="containsText" text="Dec">
      <formula>NOT(ISERROR(SEARCH("Dec",D350)))</formula>
    </cfRule>
    <cfRule type="containsText" dxfId="5709" priority="6269" operator="containsText" text="Inc">
      <formula>NOT(ISERROR(SEARCH("Inc",D350)))</formula>
    </cfRule>
  </conditionalFormatting>
  <conditionalFormatting sqref="F350">
    <cfRule type="cellIs" dxfId="5708" priority="6266" operator="equal">
      <formula>"Unlocked"</formula>
    </cfRule>
    <cfRule type="cellIs" dxfId="5707" priority="6267" operator="equal">
      <formula>"Locked"</formula>
    </cfRule>
  </conditionalFormatting>
  <conditionalFormatting sqref="G350">
    <cfRule type="containsText" dxfId="5706" priority="6265" operator="containsText" text="Param">
      <formula>NOT(ISERROR(SEARCH("Param",G350)))</formula>
    </cfRule>
  </conditionalFormatting>
  <conditionalFormatting sqref="I350">
    <cfRule type="cellIs" dxfId="5705" priority="6264" operator="lessThan">
      <formula>0</formula>
    </cfRule>
  </conditionalFormatting>
  <conditionalFormatting sqref="D350">
    <cfRule type="containsText" dxfId="5704" priority="6262" operator="containsText" text="Dec">
      <formula>NOT(ISERROR(SEARCH("Dec",D350)))</formula>
    </cfRule>
    <cfRule type="containsText" dxfId="5703" priority="6263" operator="containsText" text="Inc">
      <formula>NOT(ISERROR(SEARCH("Inc",D350)))</formula>
    </cfRule>
  </conditionalFormatting>
  <conditionalFormatting sqref="F350">
    <cfRule type="cellIs" dxfId="5702" priority="6260" operator="equal">
      <formula>"Unlocked"</formula>
    </cfRule>
    <cfRule type="cellIs" dxfId="5701" priority="6261" operator="equal">
      <formula>"Locked"</formula>
    </cfRule>
  </conditionalFormatting>
  <conditionalFormatting sqref="G350">
    <cfRule type="containsText" dxfId="5700" priority="6259" operator="containsText" text="Param">
      <formula>NOT(ISERROR(SEARCH("Param",G350)))</formula>
    </cfRule>
  </conditionalFormatting>
  <conditionalFormatting sqref="I350">
    <cfRule type="cellIs" dxfId="5699" priority="6258" operator="lessThan">
      <formula>0</formula>
    </cfRule>
  </conditionalFormatting>
  <conditionalFormatting sqref="D350">
    <cfRule type="containsText" dxfId="5698" priority="6256" operator="containsText" text="Dec">
      <formula>NOT(ISERROR(SEARCH("Dec",D350)))</formula>
    </cfRule>
    <cfRule type="containsText" dxfId="5697" priority="6257" operator="containsText" text="Inc">
      <formula>NOT(ISERROR(SEARCH("Inc",D350)))</formula>
    </cfRule>
  </conditionalFormatting>
  <conditionalFormatting sqref="F350">
    <cfRule type="cellIs" dxfId="5696" priority="6254" operator="equal">
      <formula>"Unlocked"</formula>
    </cfRule>
    <cfRule type="cellIs" dxfId="5695" priority="6255" operator="equal">
      <formula>"Locked"</formula>
    </cfRule>
  </conditionalFormatting>
  <conditionalFormatting sqref="G350">
    <cfRule type="containsText" dxfId="5694" priority="6253" operator="containsText" text="Param">
      <formula>NOT(ISERROR(SEARCH("Param",G350)))</formula>
    </cfRule>
  </conditionalFormatting>
  <conditionalFormatting sqref="I350">
    <cfRule type="cellIs" dxfId="5693" priority="6252" operator="lessThan">
      <formula>0</formula>
    </cfRule>
  </conditionalFormatting>
  <conditionalFormatting sqref="D350">
    <cfRule type="containsText" dxfId="5692" priority="6250" operator="containsText" text="Dec">
      <formula>NOT(ISERROR(SEARCH("Dec",D350)))</formula>
    </cfRule>
    <cfRule type="containsText" dxfId="5691" priority="6251" operator="containsText" text="Inc">
      <formula>NOT(ISERROR(SEARCH("Inc",D350)))</formula>
    </cfRule>
  </conditionalFormatting>
  <conditionalFormatting sqref="F354:F355">
    <cfRule type="cellIs" dxfId="5690" priority="6122" operator="equal">
      <formula>"Unlocked"</formula>
    </cfRule>
    <cfRule type="cellIs" dxfId="5689" priority="6123" operator="equal">
      <formula>"Locked"</formula>
    </cfRule>
  </conditionalFormatting>
  <conditionalFormatting sqref="G354:G355">
    <cfRule type="containsText" dxfId="5688" priority="6121" operator="containsText" text="Param">
      <formula>NOT(ISERROR(SEARCH("Param",G354)))</formula>
    </cfRule>
  </conditionalFormatting>
  <conditionalFormatting sqref="I354:I355">
    <cfRule type="cellIs" dxfId="5687" priority="6120" operator="lessThan">
      <formula>0</formula>
    </cfRule>
  </conditionalFormatting>
  <conditionalFormatting sqref="D354:D355">
    <cfRule type="containsText" dxfId="5686" priority="6118" operator="containsText" text="Dec">
      <formula>NOT(ISERROR(SEARCH("Dec",D354)))</formula>
    </cfRule>
    <cfRule type="containsText" dxfId="5685" priority="6119" operator="containsText" text="Inc">
      <formula>NOT(ISERROR(SEARCH("Inc",D354)))</formula>
    </cfRule>
  </conditionalFormatting>
  <conditionalFormatting sqref="F354:F355">
    <cfRule type="cellIs" dxfId="5684" priority="6116" operator="equal">
      <formula>"Unlocked"</formula>
    </cfRule>
    <cfRule type="cellIs" dxfId="5683" priority="6117" operator="equal">
      <formula>"Locked"</formula>
    </cfRule>
  </conditionalFormatting>
  <conditionalFormatting sqref="G354:G355">
    <cfRule type="containsText" dxfId="5682" priority="6115" operator="containsText" text="Param">
      <formula>NOT(ISERROR(SEARCH("Param",G354)))</formula>
    </cfRule>
  </conditionalFormatting>
  <conditionalFormatting sqref="I354:I355">
    <cfRule type="cellIs" dxfId="5681" priority="6114" operator="lessThan">
      <formula>0</formula>
    </cfRule>
  </conditionalFormatting>
  <conditionalFormatting sqref="D354:D355">
    <cfRule type="containsText" dxfId="5680" priority="6112" operator="containsText" text="Dec">
      <formula>NOT(ISERROR(SEARCH("Dec",D354)))</formula>
    </cfRule>
    <cfRule type="containsText" dxfId="5679" priority="6113" operator="containsText" text="Inc">
      <formula>NOT(ISERROR(SEARCH("Inc",D354)))</formula>
    </cfRule>
  </conditionalFormatting>
  <conditionalFormatting sqref="F354:F355">
    <cfRule type="cellIs" dxfId="5678" priority="6110" operator="equal">
      <formula>"Unlocked"</formula>
    </cfRule>
    <cfRule type="cellIs" dxfId="5677" priority="6111" operator="equal">
      <formula>"Locked"</formula>
    </cfRule>
  </conditionalFormatting>
  <conditionalFormatting sqref="G354:G355">
    <cfRule type="containsText" dxfId="5676" priority="6109" operator="containsText" text="Param">
      <formula>NOT(ISERROR(SEARCH("Param",G354)))</formula>
    </cfRule>
  </conditionalFormatting>
  <conditionalFormatting sqref="I354:I355">
    <cfRule type="cellIs" dxfId="5675" priority="6108" operator="lessThan">
      <formula>0</formula>
    </cfRule>
  </conditionalFormatting>
  <conditionalFormatting sqref="D354:D355">
    <cfRule type="containsText" dxfId="5674" priority="6106" operator="containsText" text="Dec">
      <formula>NOT(ISERROR(SEARCH("Dec",D354)))</formula>
    </cfRule>
    <cfRule type="containsText" dxfId="5673" priority="6107" operator="containsText" text="Inc">
      <formula>NOT(ISERROR(SEARCH("Inc",D354)))</formula>
    </cfRule>
  </conditionalFormatting>
  <conditionalFormatting sqref="F354:F355">
    <cfRule type="cellIs" dxfId="5672" priority="6104" operator="equal">
      <formula>"Unlocked"</formula>
    </cfRule>
    <cfRule type="cellIs" dxfId="5671" priority="6105" operator="equal">
      <formula>"Locked"</formula>
    </cfRule>
  </conditionalFormatting>
  <conditionalFormatting sqref="G354:G355">
    <cfRule type="containsText" dxfId="5670" priority="6103" operator="containsText" text="Param">
      <formula>NOT(ISERROR(SEARCH("Param",G354)))</formula>
    </cfRule>
  </conditionalFormatting>
  <conditionalFormatting sqref="I354:I355">
    <cfRule type="cellIs" dxfId="5669" priority="6102" operator="lessThan">
      <formula>0</formula>
    </cfRule>
  </conditionalFormatting>
  <conditionalFormatting sqref="D354:D355">
    <cfRule type="containsText" dxfId="5668" priority="6100" operator="containsText" text="Dec">
      <formula>NOT(ISERROR(SEARCH("Dec",D354)))</formula>
    </cfRule>
    <cfRule type="containsText" dxfId="5667" priority="6101" operator="containsText" text="Inc">
      <formula>NOT(ISERROR(SEARCH("Inc",D354)))</formula>
    </cfRule>
  </conditionalFormatting>
  <conditionalFormatting sqref="F354:F355">
    <cfRule type="cellIs" dxfId="5666" priority="6098" operator="equal">
      <formula>"Unlocked"</formula>
    </cfRule>
    <cfRule type="cellIs" dxfId="5665" priority="6099" operator="equal">
      <formula>"Locked"</formula>
    </cfRule>
  </conditionalFormatting>
  <conditionalFormatting sqref="G354:G355">
    <cfRule type="containsText" dxfId="5664" priority="6097" operator="containsText" text="Param">
      <formula>NOT(ISERROR(SEARCH("Param",G354)))</formula>
    </cfRule>
  </conditionalFormatting>
  <conditionalFormatting sqref="I354:I355">
    <cfRule type="cellIs" dxfId="5663" priority="6096" operator="lessThan">
      <formula>0</formula>
    </cfRule>
  </conditionalFormatting>
  <conditionalFormatting sqref="D354:D355">
    <cfRule type="containsText" dxfId="5662" priority="6094" operator="containsText" text="Dec">
      <formula>NOT(ISERROR(SEARCH("Dec",D354)))</formula>
    </cfRule>
    <cfRule type="containsText" dxfId="5661" priority="6095" operator="containsText" text="Inc">
      <formula>NOT(ISERROR(SEARCH("Inc",D354)))</formula>
    </cfRule>
  </conditionalFormatting>
  <conditionalFormatting sqref="F354:F355">
    <cfRule type="cellIs" dxfId="5660" priority="6092" operator="equal">
      <formula>"Unlocked"</formula>
    </cfRule>
    <cfRule type="cellIs" dxfId="5659" priority="6093" operator="equal">
      <formula>"Locked"</formula>
    </cfRule>
  </conditionalFormatting>
  <conditionalFormatting sqref="G354:G355">
    <cfRule type="containsText" dxfId="5658" priority="6091" operator="containsText" text="Param">
      <formula>NOT(ISERROR(SEARCH("Param",G354)))</formula>
    </cfRule>
  </conditionalFormatting>
  <conditionalFormatting sqref="I354:I355">
    <cfRule type="cellIs" dxfId="5657" priority="6090" operator="lessThan">
      <formula>0</formula>
    </cfRule>
  </conditionalFormatting>
  <conditionalFormatting sqref="D354:D355">
    <cfRule type="containsText" dxfId="5656" priority="6088" operator="containsText" text="Dec">
      <formula>NOT(ISERROR(SEARCH("Dec",D354)))</formula>
    </cfRule>
    <cfRule type="containsText" dxfId="5655" priority="6089" operator="containsText" text="Inc">
      <formula>NOT(ISERROR(SEARCH("Inc",D354)))</formula>
    </cfRule>
  </conditionalFormatting>
  <conditionalFormatting sqref="F354:F355">
    <cfRule type="cellIs" dxfId="5654" priority="6086" operator="equal">
      <formula>"Unlocked"</formula>
    </cfRule>
    <cfRule type="cellIs" dxfId="5653" priority="6087" operator="equal">
      <formula>"Locked"</formula>
    </cfRule>
  </conditionalFormatting>
  <conditionalFormatting sqref="G354:G355">
    <cfRule type="containsText" dxfId="5652" priority="6085" operator="containsText" text="Param">
      <formula>NOT(ISERROR(SEARCH("Param",G354)))</formula>
    </cfRule>
  </conditionalFormatting>
  <conditionalFormatting sqref="I354:I355">
    <cfRule type="cellIs" dxfId="5651" priority="6084" operator="lessThan">
      <formula>0</formula>
    </cfRule>
  </conditionalFormatting>
  <conditionalFormatting sqref="D354:D355">
    <cfRule type="containsText" dxfId="5650" priority="6082" operator="containsText" text="Dec">
      <formula>NOT(ISERROR(SEARCH("Dec",D354)))</formula>
    </cfRule>
    <cfRule type="containsText" dxfId="5649" priority="6083" operator="containsText" text="Inc">
      <formula>NOT(ISERROR(SEARCH("Inc",D354)))</formula>
    </cfRule>
  </conditionalFormatting>
  <conditionalFormatting sqref="F354:F355">
    <cfRule type="cellIs" dxfId="5648" priority="6080" operator="equal">
      <formula>"Unlocked"</formula>
    </cfRule>
    <cfRule type="cellIs" dxfId="5647" priority="6081" operator="equal">
      <formula>"Locked"</formula>
    </cfRule>
  </conditionalFormatting>
  <conditionalFormatting sqref="G354:G355">
    <cfRule type="containsText" dxfId="5646" priority="6079" operator="containsText" text="Param">
      <formula>NOT(ISERROR(SEARCH("Param",G354)))</formula>
    </cfRule>
  </conditionalFormatting>
  <conditionalFormatting sqref="I354:I355">
    <cfRule type="cellIs" dxfId="5645" priority="6078" operator="lessThan">
      <formula>0</formula>
    </cfRule>
  </conditionalFormatting>
  <conditionalFormatting sqref="D354:D355">
    <cfRule type="containsText" dxfId="5644" priority="6076" operator="containsText" text="Dec">
      <formula>NOT(ISERROR(SEARCH("Dec",D354)))</formula>
    </cfRule>
    <cfRule type="containsText" dxfId="5643" priority="6077" operator="containsText" text="Inc">
      <formula>NOT(ISERROR(SEARCH("Inc",D354)))</formula>
    </cfRule>
  </conditionalFormatting>
  <conditionalFormatting sqref="F354:F355">
    <cfRule type="cellIs" dxfId="5642" priority="6074" operator="equal">
      <formula>"Unlocked"</formula>
    </cfRule>
    <cfRule type="cellIs" dxfId="5641" priority="6075" operator="equal">
      <formula>"Locked"</formula>
    </cfRule>
  </conditionalFormatting>
  <conditionalFormatting sqref="G354:G355">
    <cfRule type="containsText" dxfId="5640" priority="6073" operator="containsText" text="Param">
      <formula>NOT(ISERROR(SEARCH("Param",G354)))</formula>
    </cfRule>
  </conditionalFormatting>
  <conditionalFormatting sqref="I354:I355">
    <cfRule type="cellIs" dxfId="5639" priority="6072" operator="lessThan">
      <formula>0</formula>
    </cfRule>
  </conditionalFormatting>
  <conditionalFormatting sqref="D354:D355">
    <cfRule type="containsText" dxfId="5638" priority="6070" operator="containsText" text="Dec">
      <formula>NOT(ISERROR(SEARCH("Dec",D354)))</formula>
    </cfRule>
    <cfRule type="containsText" dxfId="5637" priority="6071" operator="containsText" text="Inc">
      <formula>NOT(ISERROR(SEARCH("Inc",D354)))</formula>
    </cfRule>
  </conditionalFormatting>
  <conditionalFormatting sqref="F354:F355">
    <cfRule type="cellIs" dxfId="5636" priority="6068" operator="equal">
      <formula>"Unlocked"</formula>
    </cfRule>
    <cfRule type="cellIs" dxfId="5635" priority="6069" operator="equal">
      <formula>"Locked"</formula>
    </cfRule>
  </conditionalFormatting>
  <conditionalFormatting sqref="G354:G355">
    <cfRule type="containsText" dxfId="5634" priority="6067" operator="containsText" text="Param">
      <formula>NOT(ISERROR(SEARCH("Param",G354)))</formula>
    </cfRule>
  </conditionalFormatting>
  <conditionalFormatting sqref="I354:I355">
    <cfRule type="cellIs" dxfId="5633" priority="6066" operator="lessThan">
      <formula>0</formula>
    </cfRule>
  </conditionalFormatting>
  <conditionalFormatting sqref="D354:D355">
    <cfRule type="containsText" dxfId="5632" priority="6064" operator="containsText" text="Dec">
      <formula>NOT(ISERROR(SEARCH("Dec",D354)))</formula>
    </cfRule>
    <cfRule type="containsText" dxfId="5631" priority="6065" operator="containsText" text="Inc">
      <formula>NOT(ISERROR(SEARCH("Inc",D354)))</formula>
    </cfRule>
  </conditionalFormatting>
  <conditionalFormatting sqref="F354:F355">
    <cfRule type="cellIs" dxfId="5630" priority="6062" operator="equal">
      <formula>"Unlocked"</formula>
    </cfRule>
    <cfRule type="cellIs" dxfId="5629" priority="6063" operator="equal">
      <formula>"Locked"</formula>
    </cfRule>
  </conditionalFormatting>
  <conditionalFormatting sqref="G354:G355">
    <cfRule type="containsText" dxfId="5628" priority="6061" operator="containsText" text="Param">
      <formula>NOT(ISERROR(SEARCH("Param",G354)))</formula>
    </cfRule>
  </conditionalFormatting>
  <conditionalFormatting sqref="I354:I355">
    <cfRule type="cellIs" dxfId="5627" priority="6060" operator="lessThan">
      <formula>0</formula>
    </cfRule>
  </conditionalFormatting>
  <conditionalFormatting sqref="D354:D355">
    <cfRule type="containsText" dxfId="5626" priority="6058" operator="containsText" text="Dec">
      <formula>NOT(ISERROR(SEARCH("Dec",D354)))</formula>
    </cfRule>
    <cfRule type="containsText" dxfId="5625" priority="6059" operator="containsText" text="Inc">
      <formula>NOT(ISERROR(SEARCH("Inc",D354)))</formula>
    </cfRule>
  </conditionalFormatting>
  <conditionalFormatting sqref="F354:F355">
    <cfRule type="cellIs" dxfId="5624" priority="6056" operator="equal">
      <formula>"Unlocked"</formula>
    </cfRule>
    <cfRule type="cellIs" dxfId="5623" priority="6057" operator="equal">
      <formula>"Locked"</formula>
    </cfRule>
  </conditionalFormatting>
  <conditionalFormatting sqref="G354:G355">
    <cfRule type="containsText" dxfId="5622" priority="6055" operator="containsText" text="Param">
      <formula>NOT(ISERROR(SEARCH("Param",G354)))</formula>
    </cfRule>
  </conditionalFormatting>
  <conditionalFormatting sqref="I354:I355">
    <cfRule type="cellIs" dxfId="5621" priority="6054" operator="lessThan">
      <formula>0</formula>
    </cfRule>
  </conditionalFormatting>
  <conditionalFormatting sqref="D354:D355">
    <cfRule type="containsText" dxfId="5620" priority="6052" operator="containsText" text="Dec">
      <formula>NOT(ISERROR(SEARCH("Dec",D354)))</formula>
    </cfRule>
    <cfRule type="containsText" dxfId="5619" priority="6053" operator="containsText" text="Inc">
      <formula>NOT(ISERROR(SEARCH("Inc",D354)))</formula>
    </cfRule>
  </conditionalFormatting>
  <conditionalFormatting sqref="F354:F355">
    <cfRule type="cellIs" dxfId="5618" priority="6050" operator="equal">
      <formula>"Unlocked"</formula>
    </cfRule>
    <cfRule type="cellIs" dxfId="5617" priority="6051" operator="equal">
      <formula>"Locked"</formula>
    </cfRule>
  </conditionalFormatting>
  <conditionalFormatting sqref="G354:G355">
    <cfRule type="containsText" dxfId="5616" priority="6049" operator="containsText" text="Param">
      <formula>NOT(ISERROR(SEARCH("Param",G354)))</formula>
    </cfRule>
  </conditionalFormatting>
  <conditionalFormatting sqref="I354:I355">
    <cfRule type="cellIs" dxfId="5615" priority="6048" operator="lessThan">
      <formula>0</formula>
    </cfRule>
  </conditionalFormatting>
  <conditionalFormatting sqref="D354:D355">
    <cfRule type="containsText" dxfId="5614" priority="6046" operator="containsText" text="Dec">
      <formula>NOT(ISERROR(SEARCH("Dec",D354)))</formula>
    </cfRule>
    <cfRule type="containsText" dxfId="5613" priority="6047" operator="containsText" text="Inc">
      <formula>NOT(ISERROR(SEARCH("Inc",D354)))</formula>
    </cfRule>
  </conditionalFormatting>
  <conditionalFormatting sqref="F354:F355">
    <cfRule type="cellIs" dxfId="5612" priority="6044" operator="equal">
      <formula>"Unlocked"</formula>
    </cfRule>
    <cfRule type="cellIs" dxfId="5611" priority="6045" operator="equal">
      <formula>"Locked"</formula>
    </cfRule>
  </conditionalFormatting>
  <conditionalFormatting sqref="G354:G355">
    <cfRule type="containsText" dxfId="5610" priority="6043" operator="containsText" text="Param">
      <formula>NOT(ISERROR(SEARCH("Param",G354)))</formula>
    </cfRule>
  </conditionalFormatting>
  <conditionalFormatting sqref="I354:I355">
    <cfRule type="cellIs" dxfId="5609" priority="6042" operator="lessThan">
      <formula>0</formula>
    </cfRule>
  </conditionalFormatting>
  <conditionalFormatting sqref="D354:D355">
    <cfRule type="containsText" dxfId="5608" priority="6040" operator="containsText" text="Dec">
      <formula>NOT(ISERROR(SEARCH("Dec",D354)))</formula>
    </cfRule>
    <cfRule type="containsText" dxfId="5607" priority="6041" operator="containsText" text="Inc">
      <formula>NOT(ISERROR(SEARCH("Inc",D354)))</formula>
    </cfRule>
  </conditionalFormatting>
  <conditionalFormatting sqref="F354:F355">
    <cfRule type="cellIs" dxfId="5606" priority="6038" operator="equal">
      <formula>"Unlocked"</formula>
    </cfRule>
    <cfRule type="cellIs" dxfId="5605" priority="6039" operator="equal">
      <formula>"Locked"</formula>
    </cfRule>
  </conditionalFormatting>
  <conditionalFormatting sqref="G354:G355">
    <cfRule type="containsText" dxfId="5604" priority="6037" operator="containsText" text="Param">
      <formula>NOT(ISERROR(SEARCH("Param",G354)))</formula>
    </cfRule>
  </conditionalFormatting>
  <conditionalFormatting sqref="I354:I355">
    <cfRule type="cellIs" dxfId="5603" priority="6036" operator="lessThan">
      <formula>0</formula>
    </cfRule>
  </conditionalFormatting>
  <conditionalFormatting sqref="D354:D355">
    <cfRule type="containsText" dxfId="5602" priority="6034" operator="containsText" text="Dec">
      <formula>NOT(ISERROR(SEARCH("Dec",D354)))</formula>
    </cfRule>
    <cfRule type="containsText" dxfId="5601" priority="6035" operator="containsText" text="Inc">
      <formula>NOT(ISERROR(SEARCH("Inc",D354)))</formula>
    </cfRule>
  </conditionalFormatting>
  <conditionalFormatting sqref="F354:F355">
    <cfRule type="cellIs" dxfId="5600" priority="6032" operator="equal">
      <formula>"Unlocked"</formula>
    </cfRule>
    <cfRule type="cellIs" dxfId="5599" priority="6033" operator="equal">
      <formula>"Locked"</formula>
    </cfRule>
  </conditionalFormatting>
  <conditionalFormatting sqref="G354:G355">
    <cfRule type="containsText" dxfId="5598" priority="6031" operator="containsText" text="Param">
      <formula>NOT(ISERROR(SEARCH("Param",G354)))</formula>
    </cfRule>
  </conditionalFormatting>
  <conditionalFormatting sqref="I354:I355">
    <cfRule type="cellIs" dxfId="5597" priority="6030" operator="lessThan">
      <formula>0</formula>
    </cfRule>
  </conditionalFormatting>
  <conditionalFormatting sqref="D354:D355">
    <cfRule type="containsText" dxfId="5596" priority="6028" operator="containsText" text="Dec">
      <formula>NOT(ISERROR(SEARCH("Dec",D354)))</formula>
    </cfRule>
    <cfRule type="containsText" dxfId="5595" priority="6029" operator="containsText" text="Inc">
      <formula>NOT(ISERROR(SEARCH("Inc",D354)))</formula>
    </cfRule>
  </conditionalFormatting>
  <conditionalFormatting sqref="F354:F355">
    <cfRule type="cellIs" dxfId="5594" priority="6026" operator="equal">
      <formula>"Unlocked"</formula>
    </cfRule>
    <cfRule type="cellIs" dxfId="5593" priority="6027" operator="equal">
      <formula>"Locked"</formula>
    </cfRule>
  </conditionalFormatting>
  <conditionalFormatting sqref="G354:G355">
    <cfRule type="containsText" dxfId="5592" priority="6025" operator="containsText" text="Param">
      <formula>NOT(ISERROR(SEARCH("Param",G354)))</formula>
    </cfRule>
  </conditionalFormatting>
  <conditionalFormatting sqref="I354:I355">
    <cfRule type="cellIs" dxfId="5591" priority="6024" operator="lessThan">
      <formula>0</formula>
    </cfRule>
  </conditionalFormatting>
  <conditionalFormatting sqref="D354:D355">
    <cfRule type="containsText" dxfId="5590" priority="6022" operator="containsText" text="Dec">
      <formula>NOT(ISERROR(SEARCH("Dec",D354)))</formula>
    </cfRule>
    <cfRule type="containsText" dxfId="5589" priority="6023" operator="containsText" text="Inc">
      <formula>NOT(ISERROR(SEARCH("Inc",D354)))</formula>
    </cfRule>
  </conditionalFormatting>
  <conditionalFormatting sqref="F354:F355">
    <cfRule type="cellIs" dxfId="5588" priority="6020" operator="equal">
      <formula>"Unlocked"</formula>
    </cfRule>
    <cfRule type="cellIs" dxfId="5587" priority="6021" operator="equal">
      <formula>"Locked"</formula>
    </cfRule>
  </conditionalFormatting>
  <conditionalFormatting sqref="G354:G355">
    <cfRule type="containsText" dxfId="5586" priority="6019" operator="containsText" text="Param">
      <formula>NOT(ISERROR(SEARCH("Param",G354)))</formula>
    </cfRule>
  </conditionalFormatting>
  <conditionalFormatting sqref="I354:I355">
    <cfRule type="cellIs" dxfId="5585" priority="6018" operator="lessThan">
      <formula>0</formula>
    </cfRule>
  </conditionalFormatting>
  <conditionalFormatting sqref="D354:D355">
    <cfRule type="containsText" dxfId="5584" priority="6016" operator="containsText" text="Dec">
      <formula>NOT(ISERROR(SEARCH("Dec",D354)))</formula>
    </cfRule>
    <cfRule type="containsText" dxfId="5583" priority="6017" operator="containsText" text="Inc">
      <formula>NOT(ISERROR(SEARCH("Inc",D354)))</formula>
    </cfRule>
  </conditionalFormatting>
  <conditionalFormatting sqref="F356">
    <cfRule type="cellIs" dxfId="5582" priority="6008" operator="equal">
      <formula>"Unlocked"</formula>
    </cfRule>
    <cfRule type="cellIs" dxfId="5581" priority="6009" operator="equal">
      <formula>"Locked"</formula>
    </cfRule>
  </conditionalFormatting>
  <conditionalFormatting sqref="G356">
    <cfRule type="containsText" dxfId="5580" priority="6007" operator="containsText" text="Param">
      <formula>NOT(ISERROR(SEARCH("Param",G356)))</formula>
    </cfRule>
  </conditionalFormatting>
  <conditionalFormatting sqref="I356">
    <cfRule type="cellIs" dxfId="5579" priority="6006" operator="lessThan">
      <formula>0</formula>
    </cfRule>
  </conditionalFormatting>
  <conditionalFormatting sqref="D356">
    <cfRule type="containsText" dxfId="5578" priority="6004" operator="containsText" text="Dec">
      <formula>NOT(ISERROR(SEARCH("Dec",D356)))</formula>
    </cfRule>
    <cfRule type="containsText" dxfId="5577" priority="6005" operator="containsText" text="Inc">
      <formula>NOT(ISERROR(SEARCH("Inc",D356)))</formula>
    </cfRule>
  </conditionalFormatting>
  <conditionalFormatting sqref="F356">
    <cfRule type="cellIs" dxfId="5576" priority="6002" operator="equal">
      <formula>"Unlocked"</formula>
    </cfRule>
    <cfRule type="cellIs" dxfId="5575" priority="6003" operator="equal">
      <formula>"Locked"</formula>
    </cfRule>
  </conditionalFormatting>
  <conditionalFormatting sqref="G356">
    <cfRule type="containsText" dxfId="5574" priority="6001" operator="containsText" text="Param">
      <formula>NOT(ISERROR(SEARCH("Param",G356)))</formula>
    </cfRule>
  </conditionalFormatting>
  <conditionalFormatting sqref="I356">
    <cfRule type="cellIs" dxfId="5573" priority="6000" operator="lessThan">
      <formula>0</formula>
    </cfRule>
  </conditionalFormatting>
  <conditionalFormatting sqref="D356">
    <cfRule type="containsText" dxfId="5572" priority="5998" operator="containsText" text="Dec">
      <formula>NOT(ISERROR(SEARCH("Dec",D356)))</formula>
    </cfRule>
    <cfRule type="containsText" dxfId="5571" priority="5999" operator="containsText" text="Inc">
      <formula>NOT(ISERROR(SEARCH("Inc",D356)))</formula>
    </cfRule>
  </conditionalFormatting>
  <conditionalFormatting sqref="F356">
    <cfRule type="cellIs" dxfId="5570" priority="5996" operator="equal">
      <formula>"Unlocked"</formula>
    </cfRule>
    <cfRule type="cellIs" dxfId="5569" priority="5997" operator="equal">
      <formula>"Locked"</formula>
    </cfRule>
  </conditionalFormatting>
  <conditionalFormatting sqref="G356">
    <cfRule type="containsText" dxfId="5568" priority="5995" operator="containsText" text="Param">
      <formula>NOT(ISERROR(SEARCH("Param",G356)))</formula>
    </cfRule>
  </conditionalFormatting>
  <conditionalFormatting sqref="I356">
    <cfRule type="cellIs" dxfId="5567" priority="5994" operator="lessThan">
      <formula>0</formula>
    </cfRule>
  </conditionalFormatting>
  <conditionalFormatting sqref="D356">
    <cfRule type="containsText" dxfId="5566" priority="5992" operator="containsText" text="Dec">
      <formula>NOT(ISERROR(SEARCH("Dec",D356)))</formula>
    </cfRule>
    <cfRule type="containsText" dxfId="5565" priority="5993" operator="containsText" text="Inc">
      <formula>NOT(ISERROR(SEARCH("Inc",D356)))</formula>
    </cfRule>
  </conditionalFormatting>
  <conditionalFormatting sqref="F356">
    <cfRule type="cellIs" dxfId="5564" priority="5990" operator="equal">
      <formula>"Unlocked"</formula>
    </cfRule>
    <cfRule type="cellIs" dxfId="5563" priority="5991" operator="equal">
      <formula>"Locked"</formula>
    </cfRule>
  </conditionalFormatting>
  <conditionalFormatting sqref="G356">
    <cfRule type="containsText" dxfId="5562" priority="5989" operator="containsText" text="Param">
      <formula>NOT(ISERROR(SEARCH("Param",G356)))</formula>
    </cfRule>
  </conditionalFormatting>
  <conditionalFormatting sqref="I356">
    <cfRule type="cellIs" dxfId="5561" priority="5988" operator="lessThan">
      <formula>0</formula>
    </cfRule>
  </conditionalFormatting>
  <conditionalFormatting sqref="D356">
    <cfRule type="containsText" dxfId="5560" priority="5986" operator="containsText" text="Dec">
      <formula>NOT(ISERROR(SEARCH("Dec",D356)))</formula>
    </cfRule>
    <cfRule type="containsText" dxfId="5559" priority="5987" operator="containsText" text="Inc">
      <formula>NOT(ISERROR(SEARCH("Inc",D356)))</formula>
    </cfRule>
  </conditionalFormatting>
  <conditionalFormatting sqref="F356">
    <cfRule type="cellIs" dxfId="5558" priority="5984" operator="equal">
      <formula>"Unlocked"</formula>
    </cfRule>
    <cfRule type="cellIs" dxfId="5557" priority="5985" operator="equal">
      <formula>"Locked"</formula>
    </cfRule>
  </conditionalFormatting>
  <conditionalFormatting sqref="G356">
    <cfRule type="containsText" dxfId="5556" priority="5983" operator="containsText" text="Param">
      <formula>NOT(ISERROR(SEARCH("Param",G356)))</formula>
    </cfRule>
  </conditionalFormatting>
  <conditionalFormatting sqref="I356">
    <cfRule type="cellIs" dxfId="5555" priority="5982" operator="lessThan">
      <formula>0</formula>
    </cfRule>
  </conditionalFormatting>
  <conditionalFormatting sqref="D356">
    <cfRule type="containsText" dxfId="5554" priority="5980" operator="containsText" text="Dec">
      <formula>NOT(ISERROR(SEARCH("Dec",D356)))</formula>
    </cfRule>
    <cfRule type="containsText" dxfId="5553" priority="5981" operator="containsText" text="Inc">
      <formula>NOT(ISERROR(SEARCH("Inc",D356)))</formula>
    </cfRule>
  </conditionalFormatting>
  <conditionalFormatting sqref="F356">
    <cfRule type="cellIs" dxfId="5552" priority="5978" operator="equal">
      <formula>"Unlocked"</formula>
    </cfRule>
    <cfRule type="cellIs" dxfId="5551" priority="5979" operator="equal">
      <formula>"Locked"</formula>
    </cfRule>
  </conditionalFormatting>
  <conditionalFormatting sqref="G356">
    <cfRule type="containsText" dxfId="5550" priority="5977" operator="containsText" text="Param">
      <formula>NOT(ISERROR(SEARCH("Param",G356)))</formula>
    </cfRule>
  </conditionalFormatting>
  <conditionalFormatting sqref="I356">
    <cfRule type="cellIs" dxfId="5549" priority="5976" operator="lessThan">
      <formula>0</formula>
    </cfRule>
  </conditionalFormatting>
  <conditionalFormatting sqref="D356">
    <cfRule type="containsText" dxfId="5548" priority="5974" operator="containsText" text="Dec">
      <formula>NOT(ISERROR(SEARCH("Dec",D356)))</formula>
    </cfRule>
    <cfRule type="containsText" dxfId="5547" priority="5975" operator="containsText" text="Inc">
      <formula>NOT(ISERROR(SEARCH("Inc",D356)))</formula>
    </cfRule>
  </conditionalFormatting>
  <conditionalFormatting sqref="F356">
    <cfRule type="cellIs" dxfId="5546" priority="5972" operator="equal">
      <formula>"Unlocked"</formula>
    </cfRule>
    <cfRule type="cellIs" dxfId="5545" priority="5973" operator="equal">
      <formula>"Locked"</formula>
    </cfRule>
  </conditionalFormatting>
  <conditionalFormatting sqref="G356">
    <cfRule type="containsText" dxfId="5544" priority="5971" operator="containsText" text="Param">
      <formula>NOT(ISERROR(SEARCH("Param",G356)))</formula>
    </cfRule>
  </conditionalFormatting>
  <conditionalFormatting sqref="I356">
    <cfRule type="cellIs" dxfId="5543" priority="5970" operator="lessThan">
      <formula>0</formula>
    </cfRule>
  </conditionalFormatting>
  <conditionalFormatting sqref="D356">
    <cfRule type="containsText" dxfId="5542" priority="5968" operator="containsText" text="Dec">
      <formula>NOT(ISERROR(SEARCH("Dec",D356)))</formula>
    </cfRule>
    <cfRule type="containsText" dxfId="5541" priority="5969" operator="containsText" text="Inc">
      <formula>NOT(ISERROR(SEARCH("Inc",D356)))</formula>
    </cfRule>
  </conditionalFormatting>
  <conditionalFormatting sqref="F356">
    <cfRule type="cellIs" dxfId="5540" priority="5966" operator="equal">
      <formula>"Unlocked"</formula>
    </cfRule>
    <cfRule type="cellIs" dxfId="5539" priority="5967" operator="equal">
      <formula>"Locked"</formula>
    </cfRule>
  </conditionalFormatting>
  <conditionalFormatting sqref="G356">
    <cfRule type="containsText" dxfId="5538" priority="5965" operator="containsText" text="Param">
      <formula>NOT(ISERROR(SEARCH("Param",G356)))</formula>
    </cfRule>
  </conditionalFormatting>
  <conditionalFormatting sqref="I356">
    <cfRule type="cellIs" dxfId="5537" priority="5964" operator="lessThan">
      <formula>0</formula>
    </cfRule>
  </conditionalFormatting>
  <conditionalFormatting sqref="D356">
    <cfRule type="containsText" dxfId="5536" priority="5962" operator="containsText" text="Dec">
      <formula>NOT(ISERROR(SEARCH("Dec",D356)))</formula>
    </cfRule>
    <cfRule type="containsText" dxfId="5535" priority="5963" operator="containsText" text="Inc">
      <formula>NOT(ISERROR(SEARCH("Inc",D356)))</formula>
    </cfRule>
  </conditionalFormatting>
  <conditionalFormatting sqref="F356">
    <cfRule type="cellIs" dxfId="5534" priority="5960" operator="equal">
      <formula>"Unlocked"</formula>
    </cfRule>
    <cfRule type="cellIs" dxfId="5533" priority="5961" operator="equal">
      <formula>"Locked"</formula>
    </cfRule>
  </conditionalFormatting>
  <conditionalFormatting sqref="G356">
    <cfRule type="containsText" dxfId="5532" priority="5959" operator="containsText" text="Param">
      <formula>NOT(ISERROR(SEARCH("Param",G356)))</formula>
    </cfRule>
  </conditionalFormatting>
  <conditionalFormatting sqref="I356">
    <cfRule type="cellIs" dxfId="5531" priority="5958" operator="lessThan">
      <formula>0</formula>
    </cfRule>
  </conditionalFormatting>
  <conditionalFormatting sqref="D356">
    <cfRule type="containsText" dxfId="5530" priority="5956" operator="containsText" text="Dec">
      <formula>NOT(ISERROR(SEARCH("Dec",D356)))</formula>
    </cfRule>
    <cfRule type="containsText" dxfId="5529" priority="5957" operator="containsText" text="Inc">
      <formula>NOT(ISERROR(SEARCH("Inc",D356)))</formula>
    </cfRule>
  </conditionalFormatting>
  <conditionalFormatting sqref="F356">
    <cfRule type="cellIs" dxfId="5528" priority="5954" operator="equal">
      <formula>"Unlocked"</formula>
    </cfRule>
    <cfRule type="cellIs" dxfId="5527" priority="5955" operator="equal">
      <formula>"Locked"</formula>
    </cfRule>
  </conditionalFormatting>
  <conditionalFormatting sqref="G356">
    <cfRule type="containsText" dxfId="5526" priority="5953" operator="containsText" text="Param">
      <formula>NOT(ISERROR(SEARCH("Param",G356)))</formula>
    </cfRule>
  </conditionalFormatting>
  <conditionalFormatting sqref="I356">
    <cfRule type="cellIs" dxfId="5525" priority="5952" operator="lessThan">
      <formula>0</formula>
    </cfRule>
  </conditionalFormatting>
  <conditionalFormatting sqref="D356">
    <cfRule type="containsText" dxfId="5524" priority="5950" operator="containsText" text="Dec">
      <formula>NOT(ISERROR(SEARCH("Dec",D356)))</formula>
    </cfRule>
    <cfRule type="containsText" dxfId="5523" priority="5951" operator="containsText" text="Inc">
      <formula>NOT(ISERROR(SEARCH("Inc",D356)))</formula>
    </cfRule>
  </conditionalFormatting>
  <conditionalFormatting sqref="F356">
    <cfRule type="cellIs" dxfId="5522" priority="5948" operator="equal">
      <formula>"Unlocked"</formula>
    </cfRule>
    <cfRule type="cellIs" dxfId="5521" priority="5949" operator="equal">
      <formula>"Locked"</formula>
    </cfRule>
  </conditionalFormatting>
  <conditionalFormatting sqref="G356">
    <cfRule type="containsText" dxfId="5520" priority="5947" operator="containsText" text="Param">
      <formula>NOT(ISERROR(SEARCH("Param",G356)))</formula>
    </cfRule>
  </conditionalFormatting>
  <conditionalFormatting sqref="I356">
    <cfRule type="cellIs" dxfId="5519" priority="5946" operator="lessThan">
      <formula>0</formula>
    </cfRule>
  </conditionalFormatting>
  <conditionalFormatting sqref="D356">
    <cfRule type="containsText" dxfId="5518" priority="5944" operator="containsText" text="Dec">
      <formula>NOT(ISERROR(SEARCH("Dec",D356)))</formula>
    </cfRule>
    <cfRule type="containsText" dxfId="5517" priority="5945" operator="containsText" text="Inc">
      <formula>NOT(ISERROR(SEARCH("Inc",D356)))</formula>
    </cfRule>
  </conditionalFormatting>
  <conditionalFormatting sqref="F356">
    <cfRule type="cellIs" dxfId="5516" priority="5942" operator="equal">
      <formula>"Unlocked"</formula>
    </cfRule>
    <cfRule type="cellIs" dxfId="5515" priority="5943" operator="equal">
      <formula>"Locked"</formula>
    </cfRule>
  </conditionalFormatting>
  <conditionalFormatting sqref="G356">
    <cfRule type="containsText" dxfId="5514" priority="5941" operator="containsText" text="Param">
      <formula>NOT(ISERROR(SEARCH("Param",G356)))</formula>
    </cfRule>
  </conditionalFormatting>
  <conditionalFormatting sqref="I356">
    <cfRule type="cellIs" dxfId="5513" priority="5940" operator="lessThan">
      <formula>0</formula>
    </cfRule>
  </conditionalFormatting>
  <conditionalFormatting sqref="D356">
    <cfRule type="containsText" dxfId="5512" priority="5938" operator="containsText" text="Dec">
      <formula>NOT(ISERROR(SEARCH("Dec",D356)))</formula>
    </cfRule>
    <cfRule type="containsText" dxfId="5511" priority="5939" operator="containsText" text="Inc">
      <formula>NOT(ISERROR(SEARCH("Inc",D356)))</formula>
    </cfRule>
  </conditionalFormatting>
  <conditionalFormatting sqref="F356">
    <cfRule type="cellIs" dxfId="5510" priority="5936" operator="equal">
      <formula>"Unlocked"</formula>
    </cfRule>
    <cfRule type="cellIs" dxfId="5509" priority="5937" operator="equal">
      <formula>"Locked"</formula>
    </cfRule>
  </conditionalFormatting>
  <conditionalFormatting sqref="G356">
    <cfRule type="containsText" dxfId="5508" priority="5935" operator="containsText" text="Param">
      <formula>NOT(ISERROR(SEARCH("Param",G356)))</formula>
    </cfRule>
  </conditionalFormatting>
  <conditionalFormatting sqref="I356">
    <cfRule type="cellIs" dxfId="5507" priority="5934" operator="lessThan">
      <formula>0</formula>
    </cfRule>
  </conditionalFormatting>
  <conditionalFormatting sqref="D356">
    <cfRule type="containsText" dxfId="5506" priority="5932" operator="containsText" text="Dec">
      <formula>NOT(ISERROR(SEARCH("Dec",D356)))</formula>
    </cfRule>
    <cfRule type="containsText" dxfId="5505" priority="5933" operator="containsText" text="Inc">
      <formula>NOT(ISERROR(SEARCH("Inc",D356)))</formula>
    </cfRule>
  </conditionalFormatting>
  <conditionalFormatting sqref="F356">
    <cfRule type="cellIs" dxfId="5504" priority="5930" operator="equal">
      <formula>"Unlocked"</formula>
    </cfRule>
    <cfRule type="cellIs" dxfId="5503" priority="5931" operator="equal">
      <formula>"Locked"</formula>
    </cfRule>
  </conditionalFormatting>
  <conditionalFormatting sqref="G356">
    <cfRule type="containsText" dxfId="5502" priority="5929" operator="containsText" text="Param">
      <formula>NOT(ISERROR(SEARCH("Param",G356)))</formula>
    </cfRule>
  </conditionalFormatting>
  <conditionalFormatting sqref="I356">
    <cfRule type="cellIs" dxfId="5501" priority="5928" operator="lessThan">
      <formula>0</formula>
    </cfRule>
  </conditionalFormatting>
  <conditionalFormatting sqref="D356">
    <cfRule type="containsText" dxfId="5500" priority="5926" operator="containsText" text="Dec">
      <formula>NOT(ISERROR(SEARCH("Dec",D356)))</formula>
    </cfRule>
    <cfRule type="containsText" dxfId="5499" priority="5927" operator="containsText" text="Inc">
      <formula>NOT(ISERROR(SEARCH("Inc",D356)))</formula>
    </cfRule>
  </conditionalFormatting>
  <conditionalFormatting sqref="F356">
    <cfRule type="cellIs" dxfId="5498" priority="5924" operator="equal">
      <formula>"Unlocked"</formula>
    </cfRule>
    <cfRule type="cellIs" dxfId="5497" priority="5925" operator="equal">
      <formula>"Locked"</formula>
    </cfRule>
  </conditionalFormatting>
  <conditionalFormatting sqref="G356">
    <cfRule type="containsText" dxfId="5496" priority="5923" operator="containsText" text="Param">
      <formula>NOT(ISERROR(SEARCH("Param",G356)))</formula>
    </cfRule>
  </conditionalFormatting>
  <conditionalFormatting sqref="I356">
    <cfRule type="cellIs" dxfId="5495" priority="5922" operator="lessThan">
      <formula>0</formula>
    </cfRule>
  </conditionalFormatting>
  <conditionalFormatting sqref="D356">
    <cfRule type="containsText" dxfId="5494" priority="5920" operator="containsText" text="Dec">
      <formula>NOT(ISERROR(SEARCH("Dec",D356)))</formula>
    </cfRule>
    <cfRule type="containsText" dxfId="5493" priority="5921" operator="containsText" text="Inc">
      <formula>NOT(ISERROR(SEARCH("Inc",D356)))</formula>
    </cfRule>
  </conditionalFormatting>
  <conditionalFormatting sqref="F356">
    <cfRule type="cellIs" dxfId="5492" priority="5918" operator="equal">
      <formula>"Unlocked"</formula>
    </cfRule>
    <cfRule type="cellIs" dxfId="5491" priority="5919" operator="equal">
      <formula>"Locked"</formula>
    </cfRule>
  </conditionalFormatting>
  <conditionalFormatting sqref="G356">
    <cfRule type="containsText" dxfId="5490" priority="5917" operator="containsText" text="Param">
      <formula>NOT(ISERROR(SEARCH("Param",G356)))</formula>
    </cfRule>
  </conditionalFormatting>
  <conditionalFormatting sqref="I356">
    <cfRule type="cellIs" dxfId="5489" priority="5916" operator="lessThan">
      <formula>0</formula>
    </cfRule>
  </conditionalFormatting>
  <conditionalFormatting sqref="D356">
    <cfRule type="containsText" dxfId="5488" priority="5914" operator="containsText" text="Dec">
      <formula>NOT(ISERROR(SEARCH("Dec",D356)))</formula>
    </cfRule>
    <cfRule type="containsText" dxfId="5487" priority="5915" operator="containsText" text="Inc">
      <formula>NOT(ISERROR(SEARCH("Inc",D356)))</formula>
    </cfRule>
  </conditionalFormatting>
  <conditionalFormatting sqref="F356">
    <cfRule type="cellIs" dxfId="5486" priority="5912" operator="equal">
      <formula>"Unlocked"</formula>
    </cfRule>
    <cfRule type="cellIs" dxfId="5485" priority="5913" operator="equal">
      <formula>"Locked"</formula>
    </cfRule>
  </conditionalFormatting>
  <conditionalFormatting sqref="G356">
    <cfRule type="containsText" dxfId="5484" priority="5911" operator="containsText" text="Param">
      <formula>NOT(ISERROR(SEARCH("Param",G356)))</formula>
    </cfRule>
  </conditionalFormatting>
  <conditionalFormatting sqref="I356">
    <cfRule type="cellIs" dxfId="5483" priority="5910" operator="lessThan">
      <formula>0</formula>
    </cfRule>
  </conditionalFormatting>
  <conditionalFormatting sqref="D356">
    <cfRule type="containsText" dxfId="5482" priority="5908" operator="containsText" text="Dec">
      <formula>NOT(ISERROR(SEARCH("Dec",D356)))</formula>
    </cfRule>
    <cfRule type="containsText" dxfId="5481" priority="5909" operator="containsText" text="Inc">
      <formula>NOT(ISERROR(SEARCH("Inc",D356)))</formula>
    </cfRule>
  </conditionalFormatting>
  <conditionalFormatting sqref="F356">
    <cfRule type="cellIs" dxfId="5480" priority="5906" operator="equal">
      <formula>"Unlocked"</formula>
    </cfRule>
    <cfRule type="cellIs" dxfId="5479" priority="5907" operator="equal">
      <formula>"Locked"</formula>
    </cfRule>
  </conditionalFormatting>
  <conditionalFormatting sqref="G356">
    <cfRule type="containsText" dxfId="5478" priority="5905" operator="containsText" text="Param">
      <formula>NOT(ISERROR(SEARCH("Param",G356)))</formula>
    </cfRule>
  </conditionalFormatting>
  <conditionalFormatting sqref="I356">
    <cfRule type="cellIs" dxfId="5477" priority="5904" operator="lessThan">
      <formula>0</formula>
    </cfRule>
  </conditionalFormatting>
  <conditionalFormatting sqref="D356">
    <cfRule type="containsText" dxfId="5476" priority="5902" operator="containsText" text="Dec">
      <formula>NOT(ISERROR(SEARCH("Dec",D356)))</formula>
    </cfRule>
    <cfRule type="containsText" dxfId="5475" priority="5903" operator="containsText" text="Inc">
      <formula>NOT(ISERROR(SEARCH("Inc",D356)))</formula>
    </cfRule>
  </conditionalFormatting>
  <conditionalFormatting sqref="F360:F361">
    <cfRule type="cellIs" dxfId="5474" priority="5441" operator="equal">
      <formula>"Unlocked"</formula>
    </cfRule>
    <cfRule type="cellIs" dxfId="5473" priority="5442" operator="equal">
      <formula>"Locked"</formula>
    </cfRule>
  </conditionalFormatting>
  <conditionalFormatting sqref="G360:G361">
    <cfRule type="containsText" dxfId="5472" priority="5440" operator="containsText" text="Param">
      <formula>NOT(ISERROR(SEARCH("Param",G360)))</formula>
    </cfRule>
  </conditionalFormatting>
  <conditionalFormatting sqref="I360:I361">
    <cfRule type="cellIs" dxfId="5471" priority="5439" operator="lessThan">
      <formula>0</formula>
    </cfRule>
  </conditionalFormatting>
  <conditionalFormatting sqref="D360:D361">
    <cfRule type="containsText" dxfId="5470" priority="5437" operator="containsText" text="Dec">
      <formula>NOT(ISERROR(SEARCH("Dec",D360)))</formula>
    </cfRule>
    <cfRule type="containsText" dxfId="5469" priority="5438" operator="containsText" text="Inc">
      <formula>NOT(ISERROR(SEARCH("Inc",D360)))</formula>
    </cfRule>
  </conditionalFormatting>
  <conditionalFormatting sqref="F360:F361">
    <cfRule type="cellIs" dxfId="5468" priority="5435" operator="equal">
      <formula>"Unlocked"</formula>
    </cfRule>
    <cfRule type="cellIs" dxfId="5467" priority="5436" operator="equal">
      <formula>"Locked"</formula>
    </cfRule>
  </conditionalFormatting>
  <conditionalFormatting sqref="G360:G361">
    <cfRule type="containsText" dxfId="5466" priority="5434" operator="containsText" text="Param">
      <formula>NOT(ISERROR(SEARCH("Param",G360)))</formula>
    </cfRule>
  </conditionalFormatting>
  <conditionalFormatting sqref="I360:I361">
    <cfRule type="cellIs" dxfId="5465" priority="5433" operator="lessThan">
      <formula>0</formula>
    </cfRule>
  </conditionalFormatting>
  <conditionalFormatting sqref="D360:D361">
    <cfRule type="containsText" dxfId="5464" priority="5431" operator="containsText" text="Dec">
      <formula>NOT(ISERROR(SEARCH("Dec",D360)))</formula>
    </cfRule>
    <cfRule type="containsText" dxfId="5463" priority="5432" operator="containsText" text="Inc">
      <formula>NOT(ISERROR(SEARCH("Inc",D360)))</formula>
    </cfRule>
  </conditionalFormatting>
  <conditionalFormatting sqref="F360:F361">
    <cfRule type="cellIs" dxfId="5462" priority="5429" operator="equal">
      <formula>"Unlocked"</formula>
    </cfRule>
    <cfRule type="cellIs" dxfId="5461" priority="5430" operator="equal">
      <formula>"Locked"</formula>
    </cfRule>
  </conditionalFormatting>
  <conditionalFormatting sqref="G360:G361">
    <cfRule type="containsText" dxfId="5460" priority="5428" operator="containsText" text="Param">
      <formula>NOT(ISERROR(SEARCH("Param",G360)))</formula>
    </cfRule>
  </conditionalFormatting>
  <conditionalFormatting sqref="I360:I361">
    <cfRule type="cellIs" dxfId="5459" priority="5427" operator="lessThan">
      <formula>0</formula>
    </cfRule>
  </conditionalFormatting>
  <conditionalFormatting sqref="D360:D361">
    <cfRule type="containsText" dxfId="5458" priority="5425" operator="containsText" text="Dec">
      <formula>NOT(ISERROR(SEARCH("Dec",D360)))</formula>
    </cfRule>
    <cfRule type="containsText" dxfId="5457" priority="5426" operator="containsText" text="Inc">
      <formula>NOT(ISERROR(SEARCH("Inc",D360)))</formula>
    </cfRule>
  </conditionalFormatting>
  <conditionalFormatting sqref="F360:F361">
    <cfRule type="cellIs" dxfId="5456" priority="5423" operator="equal">
      <formula>"Unlocked"</formula>
    </cfRule>
    <cfRule type="cellIs" dxfId="5455" priority="5424" operator="equal">
      <formula>"Locked"</formula>
    </cfRule>
  </conditionalFormatting>
  <conditionalFormatting sqref="G360:G361">
    <cfRule type="containsText" dxfId="5454" priority="5422" operator="containsText" text="Param">
      <formula>NOT(ISERROR(SEARCH("Param",G360)))</formula>
    </cfRule>
  </conditionalFormatting>
  <conditionalFormatting sqref="I360:I361">
    <cfRule type="cellIs" dxfId="5453" priority="5421" operator="lessThan">
      <formula>0</formula>
    </cfRule>
  </conditionalFormatting>
  <conditionalFormatting sqref="D360:D361">
    <cfRule type="containsText" dxfId="5452" priority="5419" operator="containsText" text="Dec">
      <formula>NOT(ISERROR(SEARCH("Dec",D360)))</formula>
    </cfRule>
    <cfRule type="containsText" dxfId="5451" priority="5420" operator="containsText" text="Inc">
      <formula>NOT(ISERROR(SEARCH("Inc",D360)))</formula>
    </cfRule>
  </conditionalFormatting>
  <conditionalFormatting sqref="F360:F361">
    <cfRule type="cellIs" dxfId="5450" priority="5417" operator="equal">
      <formula>"Unlocked"</formula>
    </cfRule>
    <cfRule type="cellIs" dxfId="5449" priority="5418" operator="equal">
      <formula>"Locked"</formula>
    </cfRule>
  </conditionalFormatting>
  <conditionalFormatting sqref="G360:G361">
    <cfRule type="containsText" dxfId="5448" priority="5416" operator="containsText" text="Param">
      <formula>NOT(ISERROR(SEARCH("Param",G360)))</formula>
    </cfRule>
  </conditionalFormatting>
  <conditionalFormatting sqref="I360:I361">
    <cfRule type="cellIs" dxfId="5447" priority="5415" operator="lessThan">
      <formula>0</formula>
    </cfRule>
  </conditionalFormatting>
  <conditionalFormatting sqref="D360:D361">
    <cfRule type="containsText" dxfId="5446" priority="5413" operator="containsText" text="Dec">
      <formula>NOT(ISERROR(SEARCH("Dec",D360)))</formula>
    </cfRule>
    <cfRule type="containsText" dxfId="5445" priority="5414" operator="containsText" text="Inc">
      <formula>NOT(ISERROR(SEARCH("Inc",D360)))</formula>
    </cfRule>
  </conditionalFormatting>
  <conditionalFormatting sqref="F360:F361">
    <cfRule type="cellIs" dxfId="5444" priority="5411" operator="equal">
      <formula>"Unlocked"</formula>
    </cfRule>
    <cfRule type="cellIs" dxfId="5443" priority="5412" operator="equal">
      <formula>"Locked"</formula>
    </cfRule>
  </conditionalFormatting>
  <conditionalFormatting sqref="G360:G361">
    <cfRule type="containsText" dxfId="5442" priority="5410" operator="containsText" text="Param">
      <formula>NOT(ISERROR(SEARCH("Param",G360)))</formula>
    </cfRule>
  </conditionalFormatting>
  <conditionalFormatting sqref="I360:I361">
    <cfRule type="cellIs" dxfId="5441" priority="5409" operator="lessThan">
      <formula>0</formula>
    </cfRule>
  </conditionalFormatting>
  <conditionalFormatting sqref="D360:D361">
    <cfRule type="containsText" dxfId="5440" priority="5407" operator="containsText" text="Dec">
      <formula>NOT(ISERROR(SEARCH("Dec",D360)))</formula>
    </cfRule>
    <cfRule type="containsText" dxfId="5439" priority="5408" operator="containsText" text="Inc">
      <formula>NOT(ISERROR(SEARCH("Inc",D360)))</formula>
    </cfRule>
  </conditionalFormatting>
  <conditionalFormatting sqref="F360:F361">
    <cfRule type="cellIs" dxfId="5438" priority="5405" operator="equal">
      <formula>"Unlocked"</formula>
    </cfRule>
    <cfRule type="cellIs" dxfId="5437" priority="5406" operator="equal">
      <formula>"Locked"</formula>
    </cfRule>
  </conditionalFormatting>
  <conditionalFormatting sqref="G360:G361">
    <cfRule type="containsText" dxfId="5436" priority="5404" operator="containsText" text="Param">
      <formula>NOT(ISERROR(SEARCH("Param",G360)))</formula>
    </cfRule>
  </conditionalFormatting>
  <conditionalFormatting sqref="I360:I361">
    <cfRule type="cellIs" dxfId="5435" priority="5403" operator="lessThan">
      <formula>0</formula>
    </cfRule>
  </conditionalFormatting>
  <conditionalFormatting sqref="D360:D361">
    <cfRule type="containsText" dxfId="5434" priority="5401" operator="containsText" text="Dec">
      <formula>NOT(ISERROR(SEARCH("Dec",D360)))</formula>
    </cfRule>
    <cfRule type="containsText" dxfId="5433" priority="5402" operator="containsText" text="Inc">
      <formula>NOT(ISERROR(SEARCH("Inc",D360)))</formula>
    </cfRule>
  </conditionalFormatting>
  <conditionalFormatting sqref="F360:F361">
    <cfRule type="cellIs" dxfId="5432" priority="5399" operator="equal">
      <formula>"Unlocked"</formula>
    </cfRule>
    <cfRule type="cellIs" dxfId="5431" priority="5400" operator="equal">
      <formula>"Locked"</formula>
    </cfRule>
  </conditionalFormatting>
  <conditionalFormatting sqref="G360:G361">
    <cfRule type="containsText" dxfId="5430" priority="5398" operator="containsText" text="Param">
      <formula>NOT(ISERROR(SEARCH("Param",G360)))</formula>
    </cfRule>
  </conditionalFormatting>
  <conditionalFormatting sqref="I360:I361">
    <cfRule type="cellIs" dxfId="5429" priority="5397" operator="lessThan">
      <formula>0</formula>
    </cfRule>
  </conditionalFormatting>
  <conditionalFormatting sqref="D360:D361">
    <cfRule type="containsText" dxfId="5428" priority="5395" operator="containsText" text="Dec">
      <formula>NOT(ISERROR(SEARCH("Dec",D360)))</formula>
    </cfRule>
    <cfRule type="containsText" dxfId="5427" priority="5396" operator="containsText" text="Inc">
      <formula>NOT(ISERROR(SEARCH("Inc",D360)))</formula>
    </cfRule>
  </conditionalFormatting>
  <conditionalFormatting sqref="F360:F361">
    <cfRule type="cellIs" dxfId="5426" priority="5393" operator="equal">
      <formula>"Unlocked"</formula>
    </cfRule>
    <cfRule type="cellIs" dxfId="5425" priority="5394" operator="equal">
      <formula>"Locked"</formula>
    </cfRule>
  </conditionalFormatting>
  <conditionalFormatting sqref="G360:G361">
    <cfRule type="containsText" dxfId="5424" priority="5392" operator="containsText" text="Param">
      <formula>NOT(ISERROR(SEARCH("Param",G360)))</formula>
    </cfRule>
  </conditionalFormatting>
  <conditionalFormatting sqref="I360:I361">
    <cfRule type="cellIs" dxfId="5423" priority="5391" operator="lessThan">
      <formula>0</formula>
    </cfRule>
  </conditionalFormatting>
  <conditionalFormatting sqref="D360:D361">
    <cfRule type="containsText" dxfId="5422" priority="5389" operator="containsText" text="Dec">
      <formula>NOT(ISERROR(SEARCH("Dec",D360)))</formula>
    </cfRule>
    <cfRule type="containsText" dxfId="5421" priority="5390" operator="containsText" text="Inc">
      <formula>NOT(ISERROR(SEARCH("Inc",D360)))</formula>
    </cfRule>
  </conditionalFormatting>
  <conditionalFormatting sqref="F360:F361">
    <cfRule type="cellIs" dxfId="5420" priority="5387" operator="equal">
      <formula>"Unlocked"</formula>
    </cfRule>
    <cfRule type="cellIs" dxfId="5419" priority="5388" operator="equal">
      <formula>"Locked"</formula>
    </cfRule>
  </conditionalFormatting>
  <conditionalFormatting sqref="G360:G361">
    <cfRule type="containsText" dxfId="5418" priority="5386" operator="containsText" text="Param">
      <formula>NOT(ISERROR(SEARCH("Param",G360)))</formula>
    </cfRule>
  </conditionalFormatting>
  <conditionalFormatting sqref="I360:I361">
    <cfRule type="cellIs" dxfId="5417" priority="5385" operator="lessThan">
      <formula>0</formula>
    </cfRule>
  </conditionalFormatting>
  <conditionalFormatting sqref="D360:D361">
    <cfRule type="containsText" dxfId="5416" priority="5383" operator="containsText" text="Dec">
      <formula>NOT(ISERROR(SEARCH("Dec",D360)))</formula>
    </cfRule>
    <cfRule type="containsText" dxfId="5415" priority="5384" operator="containsText" text="Inc">
      <formula>NOT(ISERROR(SEARCH("Inc",D360)))</formula>
    </cfRule>
  </conditionalFormatting>
  <conditionalFormatting sqref="F360:F361">
    <cfRule type="cellIs" dxfId="5414" priority="5381" operator="equal">
      <formula>"Unlocked"</formula>
    </cfRule>
    <cfRule type="cellIs" dxfId="5413" priority="5382" operator="equal">
      <formula>"Locked"</formula>
    </cfRule>
  </conditionalFormatting>
  <conditionalFormatting sqref="G360:G361">
    <cfRule type="containsText" dxfId="5412" priority="5380" operator="containsText" text="Param">
      <formula>NOT(ISERROR(SEARCH("Param",G360)))</formula>
    </cfRule>
  </conditionalFormatting>
  <conditionalFormatting sqref="I360:I361">
    <cfRule type="cellIs" dxfId="5411" priority="5379" operator="lessThan">
      <formula>0</formula>
    </cfRule>
  </conditionalFormatting>
  <conditionalFormatting sqref="D360:D361">
    <cfRule type="containsText" dxfId="5410" priority="5377" operator="containsText" text="Dec">
      <formula>NOT(ISERROR(SEARCH("Dec",D360)))</formula>
    </cfRule>
    <cfRule type="containsText" dxfId="5409" priority="5378" operator="containsText" text="Inc">
      <formula>NOT(ISERROR(SEARCH("Inc",D360)))</formula>
    </cfRule>
  </conditionalFormatting>
  <conditionalFormatting sqref="F360:F361">
    <cfRule type="cellIs" dxfId="5408" priority="5375" operator="equal">
      <formula>"Unlocked"</formula>
    </cfRule>
    <cfRule type="cellIs" dxfId="5407" priority="5376" operator="equal">
      <formula>"Locked"</formula>
    </cfRule>
  </conditionalFormatting>
  <conditionalFormatting sqref="G360:G361">
    <cfRule type="containsText" dxfId="5406" priority="5374" operator="containsText" text="Param">
      <formula>NOT(ISERROR(SEARCH("Param",G360)))</formula>
    </cfRule>
  </conditionalFormatting>
  <conditionalFormatting sqref="I360:I361">
    <cfRule type="cellIs" dxfId="5405" priority="5373" operator="lessThan">
      <formula>0</formula>
    </cfRule>
  </conditionalFormatting>
  <conditionalFormatting sqref="D360:D361">
    <cfRule type="containsText" dxfId="5404" priority="5371" operator="containsText" text="Dec">
      <formula>NOT(ISERROR(SEARCH("Dec",D360)))</formula>
    </cfRule>
    <cfRule type="containsText" dxfId="5403" priority="5372" operator="containsText" text="Inc">
      <formula>NOT(ISERROR(SEARCH("Inc",D360)))</formula>
    </cfRule>
  </conditionalFormatting>
  <conditionalFormatting sqref="F360:F361">
    <cfRule type="cellIs" dxfId="5402" priority="5369" operator="equal">
      <formula>"Unlocked"</formula>
    </cfRule>
    <cfRule type="cellIs" dxfId="5401" priority="5370" operator="equal">
      <formula>"Locked"</formula>
    </cfRule>
  </conditionalFormatting>
  <conditionalFormatting sqref="G360:G361">
    <cfRule type="containsText" dxfId="5400" priority="5368" operator="containsText" text="Param">
      <formula>NOT(ISERROR(SEARCH("Param",G360)))</formula>
    </cfRule>
  </conditionalFormatting>
  <conditionalFormatting sqref="I360:I361">
    <cfRule type="cellIs" dxfId="5399" priority="5367" operator="lessThan">
      <formula>0</formula>
    </cfRule>
  </conditionalFormatting>
  <conditionalFormatting sqref="D360:D361">
    <cfRule type="containsText" dxfId="5398" priority="5365" operator="containsText" text="Dec">
      <formula>NOT(ISERROR(SEARCH("Dec",D360)))</formula>
    </cfRule>
    <cfRule type="containsText" dxfId="5397" priority="5366" operator="containsText" text="Inc">
      <formula>NOT(ISERROR(SEARCH("Inc",D360)))</formula>
    </cfRule>
  </conditionalFormatting>
  <conditionalFormatting sqref="F360:F361">
    <cfRule type="cellIs" dxfId="5396" priority="5363" operator="equal">
      <formula>"Unlocked"</formula>
    </cfRule>
    <cfRule type="cellIs" dxfId="5395" priority="5364" operator="equal">
      <formula>"Locked"</formula>
    </cfRule>
  </conditionalFormatting>
  <conditionalFormatting sqref="G360:G361">
    <cfRule type="containsText" dxfId="5394" priority="5362" operator="containsText" text="Param">
      <formula>NOT(ISERROR(SEARCH("Param",G360)))</formula>
    </cfRule>
  </conditionalFormatting>
  <conditionalFormatting sqref="I360:I361">
    <cfRule type="cellIs" dxfId="5393" priority="5361" operator="lessThan">
      <formula>0</formula>
    </cfRule>
  </conditionalFormatting>
  <conditionalFormatting sqref="D360:D361">
    <cfRule type="containsText" dxfId="5392" priority="5359" operator="containsText" text="Dec">
      <formula>NOT(ISERROR(SEARCH("Dec",D360)))</formula>
    </cfRule>
    <cfRule type="containsText" dxfId="5391" priority="5360" operator="containsText" text="Inc">
      <formula>NOT(ISERROR(SEARCH("Inc",D360)))</formula>
    </cfRule>
  </conditionalFormatting>
  <conditionalFormatting sqref="F360:F361">
    <cfRule type="cellIs" dxfId="5390" priority="5357" operator="equal">
      <formula>"Unlocked"</formula>
    </cfRule>
    <cfRule type="cellIs" dxfId="5389" priority="5358" operator="equal">
      <formula>"Locked"</formula>
    </cfRule>
  </conditionalFormatting>
  <conditionalFormatting sqref="G360:G361">
    <cfRule type="containsText" dxfId="5388" priority="5356" operator="containsText" text="Param">
      <formula>NOT(ISERROR(SEARCH("Param",G360)))</formula>
    </cfRule>
  </conditionalFormatting>
  <conditionalFormatting sqref="I360:I361">
    <cfRule type="cellIs" dxfId="5387" priority="5355" operator="lessThan">
      <formula>0</formula>
    </cfRule>
  </conditionalFormatting>
  <conditionalFormatting sqref="D360:D361">
    <cfRule type="containsText" dxfId="5386" priority="5353" operator="containsText" text="Dec">
      <formula>NOT(ISERROR(SEARCH("Dec",D360)))</formula>
    </cfRule>
    <cfRule type="containsText" dxfId="5385" priority="5354" operator="containsText" text="Inc">
      <formula>NOT(ISERROR(SEARCH("Inc",D360)))</formula>
    </cfRule>
  </conditionalFormatting>
  <conditionalFormatting sqref="F360:F361">
    <cfRule type="cellIs" dxfId="5384" priority="5351" operator="equal">
      <formula>"Unlocked"</formula>
    </cfRule>
    <cfRule type="cellIs" dxfId="5383" priority="5352" operator="equal">
      <formula>"Locked"</formula>
    </cfRule>
  </conditionalFormatting>
  <conditionalFormatting sqref="G360:G361">
    <cfRule type="containsText" dxfId="5382" priority="5350" operator="containsText" text="Param">
      <formula>NOT(ISERROR(SEARCH("Param",G360)))</formula>
    </cfRule>
  </conditionalFormatting>
  <conditionalFormatting sqref="I360:I361">
    <cfRule type="cellIs" dxfId="5381" priority="5349" operator="lessThan">
      <formula>0</formula>
    </cfRule>
  </conditionalFormatting>
  <conditionalFormatting sqref="D360:D361">
    <cfRule type="containsText" dxfId="5380" priority="5347" operator="containsText" text="Dec">
      <formula>NOT(ISERROR(SEARCH("Dec",D360)))</formula>
    </cfRule>
    <cfRule type="containsText" dxfId="5379" priority="5348" operator="containsText" text="Inc">
      <formula>NOT(ISERROR(SEARCH("Inc",D360)))</formula>
    </cfRule>
  </conditionalFormatting>
  <conditionalFormatting sqref="F360:F361">
    <cfRule type="cellIs" dxfId="5378" priority="5345" operator="equal">
      <formula>"Unlocked"</formula>
    </cfRule>
    <cfRule type="cellIs" dxfId="5377" priority="5346" operator="equal">
      <formula>"Locked"</formula>
    </cfRule>
  </conditionalFormatting>
  <conditionalFormatting sqref="G360:G361">
    <cfRule type="containsText" dxfId="5376" priority="5344" operator="containsText" text="Param">
      <formula>NOT(ISERROR(SEARCH("Param",G360)))</formula>
    </cfRule>
  </conditionalFormatting>
  <conditionalFormatting sqref="I360:I361">
    <cfRule type="cellIs" dxfId="5375" priority="5343" operator="lessThan">
      <formula>0</formula>
    </cfRule>
  </conditionalFormatting>
  <conditionalFormatting sqref="D360:D361">
    <cfRule type="containsText" dxfId="5374" priority="5341" operator="containsText" text="Dec">
      <formula>NOT(ISERROR(SEARCH("Dec",D360)))</formula>
    </cfRule>
    <cfRule type="containsText" dxfId="5373" priority="5342" operator="containsText" text="Inc">
      <formula>NOT(ISERROR(SEARCH("Inc",D360)))</formula>
    </cfRule>
  </conditionalFormatting>
  <conditionalFormatting sqref="F360:F361">
    <cfRule type="cellIs" dxfId="5372" priority="5339" operator="equal">
      <formula>"Unlocked"</formula>
    </cfRule>
    <cfRule type="cellIs" dxfId="5371" priority="5340" operator="equal">
      <formula>"Locked"</formula>
    </cfRule>
  </conditionalFormatting>
  <conditionalFormatting sqref="G360:G361">
    <cfRule type="containsText" dxfId="5370" priority="5338" operator="containsText" text="Param">
      <formula>NOT(ISERROR(SEARCH("Param",G360)))</formula>
    </cfRule>
  </conditionalFormatting>
  <conditionalFormatting sqref="I360:I361">
    <cfRule type="cellIs" dxfId="5369" priority="5337" operator="lessThan">
      <formula>0</formula>
    </cfRule>
  </conditionalFormatting>
  <conditionalFormatting sqref="D360:D361">
    <cfRule type="containsText" dxfId="5368" priority="5335" operator="containsText" text="Dec">
      <formula>NOT(ISERROR(SEARCH("Dec",D360)))</formula>
    </cfRule>
    <cfRule type="containsText" dxfId="5367" priority="5336" operator="containsText" text="Inc">
      <formula>NOT(ISERROR(SEARCH("Inc",D360)))</formula>
    </cfRule>
  </conditionalFormatting>
  <conditionalFormatting sqref="F360:F361">
    <cfRule type="cellIs" dxfId="5366" priority="5333" operator="equal">
      <formula>"Unlocked"</formula>
    </cfRule>
    <cfRule type="cellIs" dxfId="5365" priority="5334" operator="equal">
      <formula>"Locked"</formula>
    </cfRule>
  </conditionalFormatting>
  <conditionalFormatting sqref="G360:G361">
    <cfRule type="containsText" dxfId="5364" priority="5332" operator="containsText" text="Param">
      <formula>NOT(ISERROR(SEARCH("Param",G360)))</formula>
    </cfRule>
  </conditionalFormatting>
  <conditionalFormatting sqref="I360:I361">
    <cfRule type="cellIs" dxfId="5363" priority="5331" operator="lessThan">
      <formula>0</formula>
    </cfRule>
  </conditionalFormatting>
  <conditionalFormatting sqref="D360:D361">
    <cfRule type="containsText" dxfId="5362" priority="5329" operator="containsText" text="Dec">
      <formula>NOT(ISERROR(SEARCH("Dec",D360)))</formula>
    </cfRule>
    <cfRule type="containsText" dxfId="5361" priority="5330" operator="containsText" text="Inc">
      <formula>NOT(ISERROR(SEARCH("Inc",D360)))</formula>
    </cfRule>
  </conditionalFormatting>
  <conditionalFormatting sqref="F362:F363">
    <cfRule type="cellIs" dxfId="5360" priority="5327" operator="equal">
      <formula>"Unlocked"</formula>
    </cfRule>
    <cfRule type="cellIs" dxfId="5359" priority="5328" operator="equal">
      <formula>"Locked"</formula>
    </cfRule>
  </conditionalFormatting>
  <conditionalFormatting sqref="G362:G363">
    <cfRule type="containsText" dxfId="5358" priority="5326" operator="containsText" text="Param">
      <formula>NOT(ISERROR(SEARCH("Param",G362)))</formula>
    </cfRule>
  </conditionalFormatting>
  <conditionalFormatting sqref="I362:I363">
    <cfRule type="cellIs" dxfId="5357" priority="5325" operator="lessThan">
      <formula>0</formula>
    </cfRule>
  </conditionalFormatting>
  <conditionalFormatting sqref="D362:D363">
    <cfRule type="containsText" dxfId="5356" priority="5323" operator="containsText" text="Dec">
      <formula>NOT(ISERROR(SEARCH("Dec",D362)))</formula>
    </cfRule>
    <cfRule type="containsText" dxfId="5355" priority="5324" operator="containsText" text="Inc">
      <formula>NOT(ISERROR(SEARCH("Inc",D362)))</formula>
    </cfRule>
  </conditionalFormatting>
  <conditionalFormatting sqref="F362">
    <cfRule type="cellIs" dxfId="5354" priority="5321" operator="equal">
      <formula>"Unlocked"</formula>
    </cfRule>
    <cfRule type="cellIs" dxfId="5353" priority="5322" operator="equal">
      <formula>"Locked"</formula>
    </cfRule>
  </conditionalFormatting>
  <conditionalFormatting sqref="G362">
    <cfRule type="containsText" dxfId="5352" priority="5320" operator="containsText" text="Param">
      <formula>NOT(ISERROR(SEARCH("Param",G362)))</formula>
    </cfRule>
  </conditionalFormatting>
  <conditionalFormatting sqref="I362">
    <cfRule type="cellIs" dxfId="5351" priority="5319" operator="lessThan">
      <formula>0</formula>
    </cfRule>
  </conditionalFormatting>
  <conditionalFormatting sqref="D362">
    <cfRule type="containsText" dxfId="5350" priority="5317" operator="containsText" text="Dec">
      <formula>NOT(ISERROR(SEARCH("Dec",D362)))</formula>
    </cfRule>
    <cfRule type="containsText" dxfId="5349" priority="5318" operator="containsText" text="Inc">
      <formula>NOT(ISERROR(SEARCH("Inc",D362)))</formula>
    </cfRule>
  </conditionalFormatting>
  <conditionalFormatting sqref="F362">
    <cfRule type="cellIs" dxfId="5348" priority="5315" operator="equal">
      <formula>"Unlocked"</formula>
    </cfRule>
    <cfRule type="cellIs" dxfId="5347" priority="5316" operator="equal">
      <formula>"Locked"</formula>
    </cfRule>
  </conditionalFormatting>
  <conditionalFormatting sqref="G362">
    <cfRule type="containsText" dxfId="5346" priority="5314" operator="containsText" text="Param">
      <formula>NOT(ISERROR(SEARCH("Param",G362)))</formula>
    </cfRule>
  </conditionalFormatting>
  <conditionalFormatting sqref="I362">
    <cfRule type="cellIs" dxfId="5345" priority="5313" operator="lessThan">
      <formula>0</formula>
    </cfRule>
  </conditionalFormatting>
  <conditionalFormatting sqref="D362">
    <cfRule type="containsText" dxfId="5344" priority="5311" operator="containsText" text="Dec">
      <formula>NOT(ISERROR(SEARCH("Dec",D362)))</formula>
    </cfRule>
    <cfRule type="containsText" dxfId="5343" priority="5312" operator="containsText" text="Inc">
      <formula>NOT(ISERROR(SEARCH("Inc",D362)))</formula>
    </cfRule>
  </conditionalFormatting>
  <conditionalFormatting sqref="F362">
    <cfRule type="cellIs" dxfId="5342" priority="5309" operator="equal">
      <formula>"Unlocked"</formula>
    </cfRule>
    <cfRule type="cellIs" dxfId="5341" priority="5310" operator="equal">
      <formula>"Locked"</formula>
    </cfRule>
  </conditionalFormatting>
  <conditionalFormatting sqref="G362">
    <cfRule type="containsText" dxfId="5340" priority="5308" operator="containsText" text="Param">
      <formula>NOT(ISERROR(SEARCH("Param",G362)))</formula>
    </cfRule>
  </conditionalFormatting>
  <conditionalFormatting sqref="I362">
    <cfRule type="cellIs" dxfId="5339" priority="5307" operator="lessThan">
      <formula>0</formula>
    </cfRule>
  </conditionalFormatting>
  <conditionalFormatting sqref="D362">
    <cfRule type="containsText" dxfId="5338" priority="5305" operator="containsText" text="Dec">
      <formula>NOT(ISERROR(SEARCH("Dec",D362)))</formula>
    </cfRule>
    <cfRule type="containsText" dxfId="5337" priority="5306" operator="containsText" text="Inc">
      <formula>NOT(ISERROR(SEARCH("Inc",D362)))</formula>
    </cfRule>
  </conditionalFormatting>
  <conditionalFormatting sqref="F362">
    <cfRule type="cellIs" dxfId="5336" priority="5303" operator="equal">
      <formula>"Unlocked"</formula>
    </cfRule>
    <cfRule type="cellIs" dxfId="5335" priority="5304" operator="equal">
      <formula>"Locked"</formula>
    </cfRule>
  </conditionalFormatting>
  <conditionalFormatting sqref="G362">
    <cfRule type="containsText" dxfId="5334" priority="5302" operator="containsText" text="Param">
      <formula>NOT(ISERROR(SEARCH("Param",G362)))</formula>
    </cfRule>
  </conditionalFormatting>
  <conditionalFormatting sqref="I362">
    <cfRule type="cellIs" dxfId="5333" priority="5301" operator="lessThan">
      <formula>0</formula>
    </cfRule>
  </conditionalFormatting>
  <conditionalFormatting sqref="D362">
    <cfRule type="containsText" dxfId="5332" priority="5299" operator="containsText" text="Dec">
      <formula>NOT(ISERROR(SEARCH("Dec",D362)))</formula>
    </cfRule>
    <cfRule type="containsText" dxfId="5331" priority="5300" operator="containsText" text="Inc">
      <formula>NOT(ISERROR(SEARCH("Inc",D362)))</formula>
    </cfRule>
  </conditionalFormatting>
  <conditionalFormatting sqref="F362">
    <cfRule type="cellIs" dxfId="5330" priority="5297" operator="equal">
      <formula>"Unlocked"</formula>
    </cfRule>
    <cfRule type="cellIs" dxfId="5329" priority="5298" operator="equal">
      <formula>"Locked"</formula>
    </cfRule>
  </conditionalFormatting>
  <conditionalFormatting sqref="G362">
    <cfRule type="containsText" dxfId="5328" priority="5296" operator="containsText" text="Param">
      <formula>NOT(ISERROR(SEARCH("Param",G362)))</formula>
    </cfRule>
  </conditionalFormatting>
  <conditionalFormatting sqref="I362">
    <cfRule type="cellIs" dxfId="5327" priority="5295" operator="lessThan">
      <formula>0</formula>
    </cfRule>
  </conditionalFormatting>
  <conditionalFormatting sqref="D362">
    <cfRule type="containsText" dxfId="5326" priority="5293" operator="containsText" text="Dec">
      <formula>NOT(ISERROR(SEARCH("Dec",D362)))</formula>
    </cfRule>
    <cfRule type="containsText" dxfId="5325" priority="5294" operator="containsText" text="Inc">
      <formula>NOT(ISERROR(SEARCH("Inc",D362)))</formula>
    </cfRule>
  </conditionalFormatting>
  <conditionalFormatting sqref="F362">
    <cfRule type="cellIs" dxfId="5324" priority="5291" operator="equal">
      <formula>"Unlocked"</formula>
    </cfRule>
    <cfRule type="cellIs" dxfId="5323" priority="5292" operator="equal">
      <formula>"Locked"</formula>
    </cfRule>
  </conditionalFormatting>
  <conditionalFormatting sqref="G362">
    <cfRule type="containsText" dxfId="5322" priority="5290" operator="containsText" text="Param">
      <formula>NOT(ISERROR(SEARCH("Param",G362)))</formula>
    </cfRule>
  </conditionalFormatting>
  <conditionalFormatting sqref="I362">
    <cfRule type="cellIs" dxfId="5321" priority="5289" operator="lessThan">
      <formula>0</formula>
    </cfRule>
  </conditionalFormatting>
  <conditionalFormatting sqref="D362">
    <cfRule type="containsText" dxfId="5320" priority="5287" operator="containsText" text="Dec">
      <formula>NOT(ISERROR(SEARCH("Dec",D362)))</formula>
    </cfRule>
    <cfRule type="containsText" dxfId="5319" priority="5288" operator="containsText" text="Inc">
      <formula>NOT(ISERROR(SEARCH("Inc",D362)))</formula>
    </cfRule>
  </conditionalFormatting>
  <conditionalFormatting sqref="F362">
    <cfRule type="cellIs" dxfId="5318" priority="5285" operator="equal">
      <formula>"Unlocked"</formula>
    </cfRule>
    <cfRule type="cellIs" dxfId="5317" priority="5286" operator="equal">
      <formula>"Locked"</formula>
    </cfRule>
  </conditionalFormatting>
  <conditionalFormatting sqref="G362">
    <cfRule type="containsText" dxfId="5316" priority="5284" operator="containsText" text="Param">
      <formula>NOT(ISERROR(SEARCH("Param",G362)))</formula>
    </cfRule>
  </conditionalFormatting>
  <conditionalFormatting sqref="I362">
    <cfRule type="cellIs" dxfId="5315" priority="5283" operator="lessThan">
      <formula>0</formula>
    </cfRule>
  </conditionalFormatting>
  <conditionalFormatting sqref="D362">
    <cfRule type="containsText" dxfId="5314" priority="5281" operator="containsText" text="Dec">
      <formula>NOT(ISERROR(SEARCH("Dec",D362)))</formula>
    </cfRule>
    <cfRule type="containsText" dxfId="5313" priority="5282" operator="containsText" text="Inc">
      <formula>NOT(ISERROR(SEARCH("Inc",D362)))</formula>
    </cfRule>
  </conditionalFormatting>
  <conditionalFormatting sqref="F362">
    <cfRule type="cellIs" dxfId="5312" priority="5279" operator="equal">
      <formula>"Unlocked"</formula>
    </cfRule>
    <cfRule type="cellIs" dxfId="5311" priority="5280" operator="equal">
      <formula>"Locked"</formula>
    </cfRule>
  </conditionalFormatting>
  <conditionalFormatting sqref="G362">
    <cfRule type="containsText" dxfId="5310" priority="5278" operator="containsText" text="Param">
      <formula>NOT(ISERROR(SEARCH("Param",G362)))</formula>
    </cfRule>
  </conditionalFormatting>
  <conditionalFormatting sqref="I362">
    <cfRule type="cellIs" dxfId="5309" priority="5277" operator="lessThan">
      <formula>0</formula>
    </cfRule>
  </conditionalFormatting>
  <conditionalFormatting sqref="D362">
    <cfRule type="containsText" dxfId="5308" priority="5275" operator="containsText" text="Dec">
      <formula>NOT(ISERROR(SEARCH("Dec",D362)))</formula>
    </cfRule>
    <cfRule type="containsText" dxfId="5307" priority="5276" operator="containsText" text="Inc">
      <formula>NOT(ISERROR(SEARCH("Inc",D362)))</formula>
    </cfRule>
  </conditionalFormatting>
  <conditionalFormatting sqref="F362">
    <cfRule type="cellIs" dxfId="5306" priority="5273" operator="equal">
      <formula>"Unlocked"</formula>
    </cfRule>
    <cfRule type="cellIs" dxfId="5305" priority="5274" operator="equal">
      <formula>"Locked"</formula>
    </cfRule>
  </conditionalFormatting>
  <conditionalFormatting sqref="G362">
    <cfRule type="containsText" dxfId="5304" priority="5272" operator="containsText" text="Param">
      <formula>NOT(ISERROR(SEARCH("Param",G362)))</formula>
    </cfRule>
  </conditionalFormatting>
  <conditionalFormatting sqref="I362">
    <cfRule type="cellIs" dxfId="5303" priority="5271" operator="lessThan">
      <formula>0</formula>
    </cfRule>
  </conditionalFormatting>
  <conditionalFormatting sqref="D362">
    <cfRule type="containsText" dxfId="5302" priority="5269" operator="containsText" text="Dec">
      <formula>NOT(ISERROR(SEARCH("Dec",D362)))</formula>
    </cfRule>
    <cfRule type="containsText" dxfId="5301" priority="5270" operator="containsText" text="Inc">
      <formula>NOT(ISERROR(SEARCH("Inc",D362)))</formula>
    </cfRule>
  </conditionalFormatting>
  <conditionalFormatting sqref="F362">
    <cfRule type="cellIs" dxfId="5300" priority="5267" operator="equal">
      <formula>"Unlocked"</formula>
    </cfRule>
    <cfRule type="cellIs" dxfId="5299" priority="5268" operator="equal">
      <formula>"Locked"</formula>
    </cfRule>
  </conditionalFormatting>
  <conditionalFormatting sqref="G362">
    <cfRule type="containsText" dxfId="5298" priority="5266" operator="containsText" text="Param">
      <formula>NOT(ISERROR(SEARCH("Param",G362)))</formula>
    </cfRule>
  </conditionalFormatting>
  <conditionalFormatting sqref="I362">
    <cfRule type="cellIs" dxfId="5297" priority="5265" operator="lessThan">
      <formula>0</formula>
    </cfRule>
  </conditionalFormatting>
  <conditionalFormatting sqref="D362">
    <cfRule type="containsText" dxfId="5296" priority="5263" operator="containsText" text="Dec">
      <formula>NOT(ISERROR(SEARCH("Dec",D362)))</formula>
    </cfRule>
    <cfRule type="containsText" dxfId="5295" priority="5264" operator="containsText" text="Inc">
      <formula>NOT(ISERROR(SEARCH("Inc",D362)))</formula>
    </cfRule>
  </conditionalFormatting>
  <conditionalFormatting sqref="F362">
    <cfRule type="cellIs" dxfId="5294" priority="5261" operator="equal">
      <formula>"Unlocked"</formula>
    </cfRule>
    <cfRule type="cellIs" dxfId="5293" priority="5262" operator="equal">
      <formula>"Locked"</formula>
    </cfRule>
  </conditionalFormatting>
  <conditionalFormatting sqref="G362">
    <cfRule type="containsText" dxfId="5292" priority="5260" operator="containsText" text="Param">
      <formula>NOT(ISERROR(SEARCH("Param",G362)))</formula>
    </cfRule>
  </conditionalFormatting>
  <conditionalFormatting sqref="I362">
    <cfRule type="cellIs" dxfId="5291" priority="5259" operator="lessThan">
      <formula>0</formula>
    </cfRule>
  </conditionalFormatting>
  <conditionalFormatting sqref="D362">
    <cfRule type="containsText" dxfId="5290" priority="5257" operator="containsText" text="Dec">
      <formula>NOT(ISERROR(SEARCH("Dec",D362)))</formula>
    </cfRule>
    <cfRule type="containsText" dxfId="5289" priority="5258" operator="containsText" text="Inc">
      <formula>NOT(ISERROR(SEARCH("Inc",D362)))</formula>
    </cfRule>
  </conditionalFormatting>
  <conditionalFormatting sqref="F362">
    <cfRule type="cellIs" dxfId="5288" priority="5255" operator="equal">
      <formula>"Unlocked"</formula>
    </cfRule>
    <cfRule type="cellIs" dxfId="5287" priority="5256" operator="equal">
      <formula>"Locked"</formula>
    </cfRule>
  </conditionalFormatting>
  <conditionalFormatting sqref="G362">
    <cfRule type="containsText" dxfId="5286" priority="5254" operator="containsText" text="Param">
      <formula>NOT(ISERROR(SEARCH("Param",G362)))</formula>
    </cfRule>
  </conditionalFormatting>
  <conditionalFormatting sqref="I362">
    <cfRule type="cellIs" dxfId="5285" priority="5253" operator="lessThan">
      <formula>0</formula>
    </cfRule>
  </conditionalFormatting>
  <conditionalFormatting sqref="D362">
    <cfRule type="containsText" dxfId="5284" priority="5251" operator="containsText" text="Dec">
      <formula>NOT(ISERROR(SEARCH("Dec",D362)))</formula>
    </cfRule>
    <cfRule type="containsText" dxfId="5283" priority="5252" operator="containsText" text="Inc">
      <formula>NOT(ISERROR(SEARCH("Inc",D362)))</formula>
    </cfRule>
  </conditionalFormatting>
  <conditionalFormatting sqref="F362">
    <cfRule type="cellIs" dxfId="5282" priority="5249" operator="equal">
      <formula>"Unlocked"</formula>
    </cfRule>
    <cfRule type="cellIs" dxfId="5281" priority="5250" operator="equal">
      <formula>"Locked"</formula>
    </cfRule>
  </conditionalFormatting>
  <conditionalFormatting sqref="G362">
    <cfRule type="containsText" dxfId="5280" priority="5248" operator="containsText" text="Param">
      <formula>NOT(ISERROR(SEARCH("Param",G362)))</formula>
    </cfRule>
  </conditionalFormatting>
  <conditionalFormatting sqref="I362">
    <cfRule type="cellIs" dxfId="5279" priority="5247" operator="lessThan">
      <formula>0</formula>
    </cfRule>
  </conditionalFormatting>
  <conditionalFormatting sqref="D362">
    <cfRule type="containsText" dxfId="5278" priority="5245" operator="containsText" text="Dec">
      <formula>NOT(ISERROR(SEARCH("Dec",D362)))</formula>
    </cfRule>
    <cfRule type="containsText" dxfId="5277" priority="5246" operator="containsText" text="Inc">
      <formula>NOT(ISERROR(SEARCH("Inc",D362)))</formula>
    </cfRule>
  </conditionalFormatting>
  <conditionalFormatting sqref="F362">
    <cfRule type="cellIs" dxfId="5276" priority="5243" operator="equal">
      <formula>"Unlocked"</formula>
    </cfRule>
    <cfRule type="cellIs" dxfId="5275" priority="5244" operator="equal">
      <formula>"Locked"</formula>
    </cfRule>
  </conditionalFormatting>
  <conditionalFormatting sqref="G362">
    <cfRule type="containsText" dxfId="5274" priority="5242" operator="containsText" text="Param">
      <formula>NOT(ISERROR(SEARCH("Param",G362)))</formula>
    </cfRule>
  </conditionalFormatting>
  <conditionalFormatting sqref="I362">
    <cfRule type="cellIs" dxfId="5273" priority="5241" operator="lessThan">
      <formula>0</formula>
    </cfRule>
  </conditionalFormatting>
  <conditionalFormatting sqref="D362">
    <cfRule type="containsText" dxfId="5272" priority="5239" operator="containsText" text="Dec">
      <formula>NOT(ISERROR(SEARCH("Dec",D362)))</formula>
    </cfRule>
    <cfRule type="containsText" dxfId="5271" priority="5240" operator="containsText" text="Inc">
      <formula>NOT(ISERROR(SEARCH("Inc",D362)))</formula>
    </cfRule>
  </conditionalFormatting>
  <conditionalFormatting sqref="F362">
    <cfRule type="cellIs" dxfId="5270" priority="5237" operator="equal">
      <formula>"Unlocked"</formula>
    </cfRule>
    <cfRule type="cellIs" dxfId="5269" priority="5238" operator="equal">
      <formula>"Locked"</formula>
    </cfRule>
  </conditionalFormatting>
  <conditionalFormatting sqref="G362">
    <cfRule type="containsText" dxfId="5268" priority="5236" operator="containsText" text="Param">
      <formula>NOT(ISERROR(SEARCH("Param",G362)))</formula>
    </cfRule>
  </conditionalFormatting>
  <conditionalFormatting sqref="I362">
    <cfRule type="cellIs" dxfId="5267" priority="5235" operator="lessThan">
      <formula>0</formula>
    </cfRule>
  </conditionalFormatting>
  <conditionalFormatting sqref="D362">
    <cfRule type="containsText" dxfId="5266" priority="5233" operator="containsText" text="Dec">
      <formula>NOT(ISERROR(SEARCH("Dec",D362)))</formula>
    </cfRule>
    <cfRule type="containsText" dxfId="5265" priority="5234" operator="containsText" text="Inc">
      <formula>NOT(ISERROR(SEARCH("Inc",D362)))</formula>
    </cfRule>
  </conditionalFormatting>
  <conditionalFormatting sqref="F362">
    <cfRule type="cellIs" dxfId="5264" priority="5231" operator="equal">
      <formula>"Unlocked"</formula>
    </cfRule>
    <cfRule type="cellIs" dxfId="5263" priority="5232" operator="equal">
      <formula>"Locked"</formula>
    </cfRule>
  </conditionalFormatting>
  <conditionalFormatting sqref="G362">
    <cfRule type="containsText" dxfId="5262" priority="5230" operator="containsText" text="Param">
      <formula>NOT(ISERROR(SEARCH("Param",G362)))</formula>
    </cfRule>
  </conditionalFormatting>
  <conditionalFormatting sqref="I362">
    <cfRule type="cellIs" dxfId="5261" priority="5229" operator="lessThan">
      <formula>0</formula>
    </cfRule>
  </conditionalFormatting>
  <conditionalFormatting sqref="D362">
    <cfRule type="containsText" dxfId="5260" priority="5227" operator="containsText" text="Dec">
      <formula>NOT(ISERROR(SEARCH("Dec",D362)))</formula>
    </cfRule>
    <cfRule type="containsText" dxfId="5259" priority="5228" operator="containsText" text="Inc">
      <formula>NOT(ISERROR(SEARCH("Inc",D362)))</formula>
    </cfRule>
  </conditionalFormatting>
  <conditionalFormatting sqref="F362">
    <cfRule type="cellIs" dxfId="5258" priority="5225" operator="equal">
      <formula>"Unlocked"</formula>
    </cfRule>
    <cfRule type="cellIs" dxfId="5257" priority="5226" operator="equal">
      <formula>"Locked"</formula>
    </cfRule>
  </conditionalFormatting>
  <conditionalFormatting sqref="G362">
    <cfRule type="containsText" dxfId="5256" priority="5224" operator="containsText" text="Param">
      <formula>NOT(ISERROR(SEARCH("Param",G362)))</formula>
    </cfRule>
  </conditionalFormatting>
  <conditionalFormatting sqref="I362">
    <cfRule type="cellIs" dxfId="5255" priority="5223" operator="lessThan">
      <formula>0</formula>
    </cfRule>
  </conditionalFormatting>
  <conditionalFormatting sqref="D362">
    <cfRule type="containsText" dxfId="5254" priority="5221" operator="containsText" text="Dec">
      <formula>NOT(ISERROR(SEARCH("Dec",D362)))</formula>
    </cfRule>
    <cfRule type="containsText" dxfId="5253" priority="5222" operator="containsText" text="Inc">
      <formula>NOT(ISERROR(SEARCH("Inc",D362)))</formula>
    </cfRule>
  </conditionalFormatting>
  <conditionalFormatting sqref="F362">
    <cfRule type="cellIs" dxfId="5252" priority="5219" operator="equal">
      <formula>"Unlocked"</formula>
    </cfRule>
    <cfRule type="cellIs" dxfId="5251" priority="5220" operator="equal">
      <formula>"Locked"</formula>
    </cfRule>
  </conditionalFormatting>
  <conditionalFormatting sqref="G362">
    <cfRule type="containsText" dxfId="5250" priority="5218" operator="containsText" text="Param">
      <formula>NOT(ISERROR(SEARCH("Param",G362)))</formula>
    </cfRule>
  </conditionalFormatting>
  <conditionalFormatting sqref="I362">
    <cfRule type="cellIs" dxfId="5249" priority="5217" operator="lessThan">
      <formula>0</formula>
    </cfRule>
  </conditionalFormatting>
  <conditionalFormatting sqref="D362">
    <cfRule type="containsText" dxfId="5248" priority="5215" operator="containsText" text="Dec">
      <formula>NOT(ISERROR(SEARCH("Dec",D362)))</formula>
    </cfRule>
    <cfRule type="containsText" dxfId="5247" priority="5216" operator="containsText" text="Inc">
      <formula>NOT(ISERROR(SEARCH("Inc",D362)))</formula>
    </cfRule>
  </conditionalFormatting>
  <conditionalFormatting sqref="F364:F365">
    <cfRule type="cellIs" dxfId="5246" priority="5213" operator="equal">
      <formula>"Unlocked"</formula>
    </cfRule>
    <cfRule type="cellIs" dxfId="5245" priority="5214" operator="equal">
      <formula>"Locked"</formula>
    </cfRule>
  </conditionalFormatting>
  <conditionalFormatting sqref="G364:G365">
    <cfRule type="containsText" dxfId="5244" priority="5212" operator="containsText" text="Param">
      <formula>NOT(ISERROR(SEARCH("Param",G364)))</formula>
    </cfRule>
  </conditionalFormatting>
  <conditionalFormatting sqref="I364:I365">
    <cfRule type="cellIs" dxfId="5243" priority="5211" operator="lessThan">
      <formula>0</formula>
    </cfRule>
  </conditionalFormatting>
  <conditionalFormatting sqref="D364:D365">
    <cfRule type="containsText" dxfId="5242" priority="5209" operator="containsText" text="Dec">
      <formula>NOT(ISERROR(SEARCH("Dec",D364)))</formula>
    </cfRule>
    <cfRule type="containsText" dxfId="5241" priority="5210" operator="containsText" text="Inc">
      <formula>NOT(ISERROR(SEARCH("Inc",D364)))</formula>
    </cfRule>
  </conditionalFormatting>
  <conditionalFormatting sqref="F366:F368">
    <cfRule type="cellIs" dxfId="5240" priority="5207" operator="equal">
      <formula>"Unlocked"</formula>
    </cfRule>
    <cfRule type="cellIs" dxfId="5239" priority="5208" operator="equal">
      <formula>"Locked"</formula>
    </cfRule>
  </conditionalFormatting>
  <conditionalFormatting sqref="G366:G368">
    <cfRule type="containsText" dxfId="5238" priority="5206" operator="containsText" text="Param">
      <formula>NOT(ISERROR(SEARCH("Param",G366)))</formula>
    </cfRule>
  </conditionalFormatting>
  <conditionalFormatting sqref="I366:I368">
    <cfRule type="cellIs" dxfId="5237" priority="5205" operator="lessThan">
      <formula>0</formula>
    </cfRule>
  </conditionalFormatting>
  <conditionalFormatting sqref="D366:D368">
    <cfRule type="containsText" dxfId="5236" priority="5203" operator="containsText" text="Dec">
      <formula>NOT(ISERROR(SEARCH("Dec",D366)))</formula>
    </cfRule>
    <cfRule type="containsText" dxfId="5235" priority="5204" operator="containsText" text="Inc">
      <formula>NOT(ISERROR(SEARCH("Inc",D366)))</formula>
    </cfRule>
  </conditionalFormatting>
  <conditionalFormatting sqref="F366:F367">
    <cfRule type="cellIs" dxfId="5234" priority="5201" operator="equal">
      <formula>"Unlocked"</formula>
    </cfRule>
    <cfRule type="cellIs" dxfId="5233" priority="5202" operator="equal">
      <formula>"Locked"</formula>
    </cfRule>
  </conditionalFormatting>
  <conditionalFormatting sqref="G366:G367">
    <cfRule type="containsText" dxfId="5232" priority="5200" operator="containsText" text="Param">
      <formula>NOT(ISERROR(SEARCH("Param",G366)))</formula>
    </cfRule>
  </conditionalFormatting>
  <conditionalFormatting sqref="I366:I367">
    <cfRule type="cellIs" dxfId="5231" priority="5199" operator="lessThan">
      <formula>0</formula>
    </cfRule>
  </conditionalFormatting>
  <conditionalFormatting sqref="D366:D367">
    <cfRule type="containsText" dxfId="5230" priority="5197" operator="containsText" text="Dec">
      <formula>NOT(ISERROR(SEARCH("Dec",D366)))</formula>
    </cfRule>
    <cfRule type="containsText" dxfId="5229" priority="5198" operator="containsText" text="Inc">
      <formula>NOT(ISERROR(SEARCH("Inc",D366)))</formula>
    </cfRule>
  </conditionalFormatting>
  <conditionalFormatting sqref="F366:F367">
    <cfRule type="cellIs" dxfId="5228" priority="5195" operator="equal">
      <formula>"Unlocked"</formula>
    </cfRule>
    <cfRule type="cellIs" dxfId="5227" priority="5196" operator="equal">
      <formula>"Locked"</formula>
    </cfRule>
  </conditionalFormatting>
  <conditionalFormatting sqref="G366:G367">
    <cfRule type="containsText" dxfId="5226" priority="5194" operator="containsText" text="Param">
      <formula>NOT(ISERROR(SEARCH("Param",G366)))</formula>
    </cfRule>
  </conditionalFormatting>
  <conditionalFormatting sqref="I366:I367">
    <cfRule type="cellIs" dxfId="5225" priority="5193" operator="lessThan">
      <formula>0</formula>
    </cfRule>
  </conditionalFormatting>
  <conditionalFormatting sqref="D366:D367">
    <cfRule type="containsText" dxfId="5224" priority="5191" operator="containsText" text="Dec">
      <formula>NOT(ISERROR(SEARCH("Dec",D366)))</formula>
    </cfRule>
    <cfRule type="containsText" dxfId="5223" priority="5192" operator="containsText" text="Inc">
      <formula>NOT(ISERROR(SEARCH("Inc",D366)))</formula>
    </cfRule>
  </conditionalFormatting>
  <conditionalFormatting sqref="F366:F367">
    <cfRule type="cellIs" dxfId="5222" priority="5189" operator="equal">
      <formula>"Unlocked"</formula>
    </cfRule>
    <cfRule type="cellIs" dxfId="5221" priority="5190" operator="equal">
      <formula>"Locked"</formula>
    </cfRule>
  </conditionalFormatting>
  <conditionalFormatting sqref="G366:G367">
    <cfRule type="containsText" dxfId="5220" priority="5188" operator="containsText" text="Param">
      <formula>NOT(ISERROR(SEARCH("Param",G366)))</formula>
    </cfRule>
  </conditionalFormatting>
  <conditionalFormatting sqref="I366:I367">
    <cfRule type="cellIs" dxfId="5219" priority="5187" operator="lessThan">
      <formula>0</formula>
    </cfRule>
  </conditionalFormatting>
  <conditionalFormatting sqref="D366:D367">
    <cfRule type="containsText" dxfId="5218" priority="5185" operator="containsText" text="Dec">
      <formula>NOT(ISERROR(SEARCH("Dec",D366)))</formula>
    </cfRule>
    <cfRule type="containsText" dxfId="5217" priority="5186" operator="containsText" text="Inc">
      <formula>NOT(ISERROR(SEARCH("Inc",D366)))</formula>
    </cfRule>
  </conditionalFormatting>
  <conditionalFormatting sqref="F366:F367">
    <cfRule type="cellIs" dxfId="5216" priority="5183" operator="equal">
      <formula>"Unlocked"</formula>
    </cfRule>
    <cfRule type="cellIs" dxfId="5215" priority="5184" operator="equal">
      <formula>"Locked"</formula>
    </cfRule>
  </conditionalFormatting>
  <conditionalFormatting sqref="G366:G367">
    <cfRule type="containsText" dxfId="5214" priority="5182" operator="containsText" text="Param">
      <formula>NOT(ISERROR(SEARCH("Param",G366)))</formula>
    </cfRule>
  </conditionalFormatting>
  <conditionalFormatting sqref="I366:I367">
    <cfRule type="cellIs" dxfId="5213" priority="5181" operator="lessThan">
      <formula>0</formula>
    </cfRule>
  </conditionalFormatting>
  <conditionalFormatting sqref="D366:D367">
    <cfRule type="containsText" dxfId="5212" priority="5179" operator="containsText" text="Dec">
      <formula>NOT(ISERROR(SEARCH("Dec",D366)))</formula>
    </cfRule>
    <cfRule type="containsText" dxfId="5211" priority="5180" operator="containsText" text="Inc">
      <formula>NOT(ISERROR(SEARCH("Inc",D366)))</formula>
    </cfRule>
  </conditionalFormatting>
  <conditionalFormatting sqref="F366:F367">
    <cfRule type="cellIs" dxfId="5210" priority="5177" operator="equal">
      <formula>"Unlocked"</formula>
    </cfRule>
    <cfRule type="cellIs" dxfId="5209" priority="5178" operator="equal">
      <formula>"Locked"</formula>
    </cfRule>
  </conditionalFormatting>
  <conditionalFormatting sqref="G366:G367">
    <cfRule type="containsText" dxfId="5208" priority="5176" operator="containsText" text="Param">
      <formula>NOT(ISERROR(SEARCH("Param",G366)))</formula>
    </cfRule>
  </conditionalFormatting>
  <conditionalFormatting sqref="I366:I367">
    <cfRule type="cellIs" dxfId="5207" priority="5175" operator="lessThan">
      <formula>0</formula>
    </cfRule>
  </conditionalFormatting>
  <conditionalFormatting sqref="D366:D367">
    <cfRule type="containsText" dxfId="5206" priority="5173" operator="containsText" text="Dec">
      <formula>NOT(ISERROR(SEARCH("Dec",D366)))</formula>
    </cfRule>
    <cfRule type="containsText" dxfId="5205" priority="5174" operator="containsText" text="Inc">
      <formula>NOT(ISERROR(SEARCH("Inc",D366)))</formula>
    </cfRule>
  </conditionalFormatting>
  <conditionalFormatting sqref="F366:F367">
    <cfRule type="cellIs" dxfId="5204" priority="5171" operator="equal">
      <formula>"Unlocked"</formula>
    </cfRule>
    <cfRule type="cellIs" dxfId="5203" priority="5172" operator="equal">
      <formula>"Locked"</formula>
    </cfRule>
  </conditionalFormatting>
  <conditionalFormatting sqref="G366:G367">
    <cfRule type="containsText" dxfId="5202" priority="5170" operator="containsText" text="Param">
      <formula>NOT(ISERROR(SEARCH("Param",G366)))</formula>
    </cfRule>
  </conditionalFormatting>
  <conditionalFormatting sqref="I366:I367">
    <cfRule type="cellIs" dxfId="5201" priority="5169" operator="lessThan">
      <formula>0</formula>
    </cfRule>
  </conditionalFormatting>
  <conditionalFormatting sqref="D366:D367">
    <cfRule type="containsText" dxfId="5200" priority="5167" operator="containsText" text="Dec">
      <formula>NOT(ISERROR(SEARCH("Dec",D366)))</formula>
    </cfRule>
    <cfRule type="containsText" dxfId="5199" priority="5168" operator="containsText" text="Inc">
      <formula>NOT(ISERROR(SEARCH("Inc",D366)))</formula>
    </cfRule>
  </conditionalFormatting>
  <conditionalFormatting sqref="F366:F367">
    <cfRule type="cellIs" dxfId="5198" priority="5165" operator="equal">
      <formula>"Unlocked"</formula>
    </cfRule>
    <cfRule type="cellIs" dxfId="5197" priority="5166" operator="equal">
      <formula>"Locked"</formula>
    </cfRule>
  </conditionalFormatting>
  <conditionalFormatting sqref="G366:G367">
    <cfRule type="containsText" dxfId="5196" priority="5164" operator="containsText" text="Param">
      <formula>NOT(ISERROR(SEARCH("Param",G366)))</formula>
    </cfRule>
  </conditionalFormatting>
  <conditionalFormatting sqref="I366:I367">
    <cfRule type="cellIs" dxfId="5195" priority="5163" operator="lessThan">
      <formula>0</formula>
    </cfRule>
  </conditionalFormatting>
  <conditionalFormatting sqref="D366:D367">
    <cfRule type="containsText" dxfId="5194" priority="5161" operator="containsText" text="Dec">
      <formula>NOT(ISERROR(SEARCH("Dec",D366)))</formula>
    </cfRule>
    <cfRule type="containsText" dxfId="5193" priority="5162" operator="containsText" text="Inc">
      <formula>NOT(ISERROR(SEARCH("Inc",D366)))</formula>
    </cfRule>
  </conditionalFormatting>
  <conditionalFormatting sqref="F366:F367">
    <cfRule type="cellIs" dxfId="5192" priority="5159" operator="equal">
      <formula>"Unlocked"</formula>
    </cfRule>
    <cfRule type="cellIs" dxfId="5191" priority="5160" operator="equal">
      <formula>"Locked"</formula>
    </cfRule>
  </conditionalFormatting>
  <conditionalFormatting sqref="G366:G367">
    <cfRule type="containsText" dxfId="5190" priority="5158" operator="containsText" text="Param">
      <formula>NOT(ISERROR(SEARCH("Param",G366)))</formula>
    </cfRule>
  </conditionalFormatting>
  <conditionalFormatting sqref="I366:I367">
    <cfRule type="cellIs" dxfId="5189" priority="5157" operator="lessThan">
      <formula>0</formula>
    </cfRule>
  </conditionalFormatting>
  <conditionalFormatting sqref="D366:D367">
    <cfRule type="containsText" dxfId="5188" priority="5155" operator="containsText" text="Dec">
      <formula>NOT(ISERROR(SEARCH("Dec",D366)))</formula>
    </cfRule>
    <cfRule type="containsText" dxfId="5187" priority="5156" operator="containsText" text="Inc">
      <formula>NOT(ISERROR(SEARCH("Inc",D366)))</formula>
    </cfRule>
  </conditionalFormatting>
  <conditionalFormatting sqref="F366:F367">
    <cfRule type="cellIs" dxfId="5186" priority="5153" operator="equal">
      <formula>"Unlocked"</formula>
    </cfRule>
    <cfRule type="cellIs" dxfId="5185" priority="5154" operator="equal">
      <formula>"Locked"</formula>
    </cfRule>
  </conditionalFormatting>
  <conditionalFormatting sqref="G366:G367">
    <cfRule type="containsText" dxfId="5184" priority="5152" operator="containsText" text="Param">
      <formula>NOT(ISERROR(SEARCH("Param",G366)))</formula>
    </cfRule>
  </conditionalFormatting>
  <conditionalFormatting sqref="I366:I367">
    <cfRule type="cellIs" dxfId="5183" priority="5151" operator="lessThan">
      <formula>0</formula>
    </cfRule>
  </conditionalFormatting>
  <conditionalFormatting sqref="D366:D367">
    <cfRule type="containsText" dxfId="5182" priority="5149" operator="containsText" text="Dec">
      <formula>NOT(ISERROR(SEARCH("Dec",D366)))</formula>
    </cfRule>
    <cfRule type="containsText" dxfId="5181" priority="5150" operator="containsText" text="Inc">
      <formula>NOT(ISERROR(SEARCH("Inc",D366)))</formula>
    </cfRule>
  </conditionalFormatting>
  <conditionalFormatting sqref="F366:F367">
    <cfRule type="cellIs" dxfId="5180" priority="5147" operator="equal">
      <formula>"Unlocked"</formula>
    </cfRule>
    <cfRule type="cellIs" dxfId="5179" priority="5148" operator="equal">
      <formula>"Locked"</formula>
    </cfRule>
  </conditionalFormatting>
  <conditionalFormatting sqref="G366:G367">
    <cfRule type="containsText" dxfId="5178" priority="5146" operator="containsText" text="Param">
      <formula>NOT(ISERROR(SEARCH("Param",G366)))</formula>
    </cfRule>
  </conditionalFormatting>
  <conditionalFormatting sqref="I366:I367">
    <cfRule type="cellIs" dxfId="5177" priority="5145" operator="lessThan">
      <formula>0</formula>
    </cfRule>
  </conditionalFormatting>
  <conditionalFormatting sqref="D366:D367">
    <cfRule type="containsText" dxfId="5176" priority="5143" operator="containsText" text="Dec">
      <formula>NOT(ISERROR(SEARCH("Dec",D366)))</formula>
    </cfRule>
    <cfRule type="containsText" dxfId="5175" priority="5144" operator="containsText" text="Inc">
      <formula>NOT(ISERROR(SEARCH("Inc",D366)))</formula>
    </cfRule>
  </conditionalFormatting>
  <conditionalFormatting sqref="F366:F367">
    <cfRule type="cellIs" dxfId="5174" priority="5141" operator="equal">
      <formula>"Unlocked"</formula>
    </cfRule>
    <cfRule type="cellIs" dxfId="5173" priority="5142" operator="equal">
      <formula>"Locked"</formula>
    </cfRule>
  </conditionalFormatting>
  <conditionalFormatting sqref="G366:G367">
    <cfRule type="containsText" dxfId="5172" priority="5140" operator="containsText" text="Param">
      <formula>NOT(ISERROR(SEARCH("Param",G366)))</formula>
    </cfRule>
  </conditionalFormatting>
  <conditionalFormatting sqref="I366:I367">
    <cfRule type="cellIs" dxfId="5171" priority="5139" operator="lessThan">
      <formula>0</formula>
    </cfRule>
  </conditionalFormatting>
  <conditionalFormatting sqref="D366:D367">
    <cfRule type="containsText" dxfId="5170" priority="5137" operator="containsText" text="Dec">
      <formula>NOT(ISERROR(SEARCH("Dec",D366)))</formula>
    </cfRule>
    <cfRule type="containsText" dxfId="5169" priority="5138" operator="containsText" text="Inc">
      <formula>NOT(ISERROR(SEARCH("Inc",D366)))</formula>
    </cfRule>
  </conditionalFormatting>
  <conditionalFormatting sqref="F366:F367">
    <cfRule type="cellIs" dxfId="5168" priority="5135" operator="equal">
      <formula>"Unlocked"</formula>
    </cfRule>
    <cfRule type="cellIs" dxfId="5167" priority="5136" operator="equal">
      <formula>"Locked"</formula>
    </cfRule>
  </conditionalFormatting>
  <conditionalFormatting sqref="G366:G367">
    <cfRule type="containsText" dxfId="5166" priority="5134" operator="containsText" text="Param">
      <formula>NOT(ISERROR(SEARCH("Param",G366)))</formula>
    </cfRule>
  </conditionalFormatting>
  <conditionalFormatting sqref="I366:I367">
    <cfRule type="cellIs" dxfId="5165" priority="5133" operator="lessThan">
      <formula>0</formula>
    </cfRule>
  </conditionalFormatting>
  <conditionalFormatting sqref="D366:D367">
    <cfRule type="containsText" dxfId="5164" priority="5131" operator="containsText" text="Dec">
      <formula>NOT(ISERROR(SEARCH("Dec",D366)))</formula>
    </cfRule>
    <cfRule type="containsText" dxfId="5163" priority="5132" operator="containsText" text="Inc">
      <formula>NOT(ISERROR(SEARCH("Inc",D366)))</formula>
    </cfRule>
  </conditionalFormatting>
  <conditionalFormatting sqref="F366:F367">
    <cfRule type="cellIs" dxfId="5162" priority="5129" operator="equal">
      <formula>"Unlocked"</formula>
    </cfRule>
    <cfRule type="cellIs" dxfId="5161" priority="5130" operator="equal">
      <formula>"Locked"</formula>
    </cfRule>
  </conditionalFormatting>
  <conditionalFormatting sqref="G366:G367">
    <cfRule type="containsText" dxfId="5160" priority="5128" operator="containsText" text="Param">
      <formula>NOT(ISERROR(SEARCH("Param",G366)))</formula>
    </cfRule>
  </conditionalFormatting>
  <conditionalFormatting sqref="I366:I367">
    <cfRule type="cellIs" dxfId="5159" priority="5127" operator="lessThan">
      <formula>0</formula>
    </cfRule>
  </conditionalFormatting>
  <conditionalFormatting sqref="D366:D367">
    <cfRule type="containsText" dxfId="5158" priority="5125" operator="containsText" text="Dec">
      <formula>NOT(ISERROR(SEARCH("Dec",D366)))</formula>
    </cfRule>
    <cfRule type="containsText" dxfId="5157" priority="5126" operator="containsText" text="Inc">
      <formula>NOT(ISERROR(SEARCH("Inc",D366)))</formula>
    </cfRule>
  </conditionalFormatting>
  <conditionalFormatting sqref="F366:F367">
    <cfRule type="cellIs" dxfId="5156" priority="5123" operator="equal">
      <formula>"Unlocked"</formula>
    </cfRule>
    <cfRule type="cellIs" dxfId="5155" priority="5124" operator="equal">
      <formula>"Locked"</formula>
    </cfRule>
  </conditionalFormatting>
  <conditionalFormatting sqref="G366:G367">
    <cfRule type="containsText" dxfId="5154" priority="5122" operator="containsText" text="Param">
      <formula>NOT(ISERROR(SEARCH("Param",G366)))</formula>
    </cfRule>
  </conditionalFormatting>
  <conditionalFormatting sqref="I366:I367">
    <cfRule type="cellIs" dxfId="5153" priority="5121" operator="lessThan">
      <formula>0</formula>
    </cfRule>
  </conditionalFormatting>
  <conditionalFormatting sqref="D366:D367">
    <cfRule type="containsText" dxfId="5152" priority="5119" operator="containsText" text="Dec">
      <formula>NOT(ISERROR(SEARCH("Dec",D366)))</formula>
    </cfRule>
    <cfRule type="containsText" dxfId="5151" priority="5120" operator="containsText" text="Inc">
      <formula>NOT(ISERROR(SEARCH("Inc",D366)))</formula>
    </cfRule>
  </conditionalFormatting>
  <conditionalFormatting sqref="F366:F367">
    <cfRule type="cellIs" dxfId="5150" priority="5117" operator="equal">
      <formula>"Unlocked"</formula>
    </cfRule>
    <cfRule type="cellIs" dxfId="5149" priority="5118" operator="equal">
      <formula>"Locked"</formula>
    </cfRule>
  </conditionalFormatting>
  <conditionalFormatting sqref="G366:G367">
    <cfRule type="containsText" dxfId="5148" priority="5116" operator="containsText" text="Param">
      <formula>NOT(ISERROR(SEARCH("Param",G366)))</formula>
    </cfRule>
  </conditionalFormatting>
  <conditionalFormatting sqref="I366:I367">
    <cfRule type="cellIs" dxfId="5147" priority="5115" operator="lessThan">
      <formula>0</formula>
    </cfRule>
  </conditionalFormatting>
  <conditionalFormatting sqref="D366:D367">
    <cfRule type="containsText" dxfId="5146" priority="5113" operator="containsText" text="Dec">
      <formula>NOT(ISERROR(SEARCH("Dec",D366)))</formula>
    </cfRule>
    <cfRule type="containsText" dxfId="5145" priority="5114" operator="containsText" text="Inc">
      <formula>NOT(ISERROR(SEARCH("Inc",D366)))</formula>
    </cfRule>
  </conditionalFormatting>
  <conditionalFormatting sqref="F366:F367">
    <cfRule type="cellIs" dxfId="5144" priority="5111" operator="equal">
      <formula>"Unlocked"</formula>
    </cfRule>
    <cfRule type="cellIs" dxfId="5143" priority="5112" operator="equal">
      <formula>"Locked"</formula>
    </cfRule>
  </conditionalFormatting>
  <conditionalFormatting sqref="G366:G367">
    <cfRule type="containsText" dxfId="5142" priority="5110" operator="containsText" text="Param">
      <formula>NOT(ISERROR(SEARCH("Param",G366)))</formula>
    </cfRule>
  </conditionalFormatting>
  <conditionalFormatting sqref="I366:I367">
    <cfRule type="cellIs" dxfId="5141" priority="5109" operator="lessThan">
      <formula>0</formula>
    </cfRule>
  </conditionalFormatting>
  <conditionalFormatting sqref="D366:D367">
    <cfRule type="containsText" dxfId="5140" priority="5107" operator="containsText" text="Dec">
      <formula>NOT(ISERROR(SEARCH("Dec",D366)))</formula>
    </cfRule>
    <cfRule type="containsText" dxfId="5139" priority="5108" operator="containsText" text="Inc">
      <formula>NOT(ISERROR(SEARCH("Inc",D366)))</formula>
    </cfRule>
  </conditionalFormatting>
  <conditionalFormatting sqref="F366:F367">
    <cfRule type="cellIs" dxfId="5138" priority="5105" operator="equal">
      <formula>"Unlocked"</formula>
    </cfRule>
    <cfRule type="cellIs" dxfId="5137" priority="5106" operator="equal">
      <formula>"Locked"</formula>
    </cfRule>
  </conditionalFormatting>
  <conditionalFormatting sqref="G366:G367">
    <cfRule type="containsText" dxfId="5136" priority="5104" operator="containsText" text="Param">
      <formula>NOT(ISERROR(SEARCH("Param",G366)))</formula>
    </cfRule>
  </conditionalFormatting>
  <conditionalFormatting sqref="I366:I367">
    <cfRule type="cellIs" dxfId="5135" priority="5103" operator="lessThan">
      <formula>0</formula>
    </cfRule>
  </conditionalFormatting>
  <conditionalFormatting sqref="D366:D367">
    <cfRule type="containsText" dxfId="5134" priority="5101" operator="containsText" text="Dec">
      <formula>NOT(ISERROR(SEARCH("Dec",D366)))</formula>
    </cfRule>
    <cfRule type="containsText" dxfId="5133" priority="5102" operator="containsText" text="Inc">
      <formula>NOT(ISERROR(SEARCH("Inc",D366)))</formula>
    </cfRule>
  </conditionalFormatting>
  <conditionalFormatting sqref="F366:F367">
    <cfRule type="cellIs" dxfId="5132" priority="5099" operator="equal">
      <formula>"Unlocked"</formula>
    </cfRule>
    <cfRule type="cellIs" dxfId="5131" priority="5100" operator="equal">
      <formula>"Locked"</formula>
    </cfRule>
  </conditionalFormatting>
  <conditionalFormatting sqref="G366:G367">
    <cfRule type="containsText" dxfId="5130" priority="5098" operator="containsText" text="Param">
      <formula>NOT(ISERROR(SEARCH("Param",G366)))</formula>
    </cfRule>
  </conditionalFormatting>
  <conditionalFormatting sqref="I366:I367">
    <cfRule type="cellIs" dxfId="5129" priority="5097" operator="lessThan">
      <formula>0</formula>
    </cfRule>
  </conditionalFormatting>
  <conditionalFormatting sqref="D366:D367">
    <cfRule type="containsText" dxfId="5128" priority="5095" operator="containsText" text="Dec">
      <formula>NOT(ISERROR(SEARCH("Dec",D366)))</formula>
    </cfRule>
    <cfRule type="containsText" dxfId="5127" priority="5096" operator="containsText" text="Inc">
      <formula>NOT(ISERROR(SEARCH("Inc",D366)))</formula>
    </cfRule>
  </conditionalFormatting>
  <conditionalFormatting sqref="F366:F367">
    <cfRule type="cellIs" dxfId="5126" priority="5093" operator="equal">
      <formula>"Unlocked"</formula>
    </cfRule>
    <cfRule type="cellIs" dxfId="5125" priority="5094" operator="equal">
      <formula>"Locked"</formula>
    </cfRule>
  </conditionalFormatting>
  <conditionalFormatting sqref="G366:G367">
    <cfRule type="containsText" dxfId="5124" priority="5092" operator="containsText" text="Param">
      <formula>NOT(ISERROR(SEARCH("Param",G366)))</formula>
    </cfRule>
  </conditionalFormatting>
  <conditionalFormatting sqref="I366:I367">
    <cfRule type="cellIs" dxfId="5123" priority="5091" operator="lessThan">
      <formula>0</formula>
    </cfRule>
  </conditionalFormatting>
  <conditionalFormatting sqref="D366:D367">
    <cfRule type="containsText" dxfId="5122" priority="5089" operator="containsText" text="Dec">
      <formula>NOT(ISERROR(SEARCH("Dec",D366)))</formula>
    </cfRule>
    <cfRule type="containsText" dxfId="5121" priority="5090" operator="containsText" text="Inc">
      <formula>NOT(ISERROR(SEARCH("Inc",D366)))</formula>
    </cfRule>
  </conditionalFormatting>
  <conditionalFormatting sqref="F368">
    <cfRule type="cellIs" dxfId="5120" priority="5087" operator="equal">
      <formula>"Unlocked"</formula>
    </cfRule>
    <cfRule type="cellIs" dxfId="5119" priority="5088" operator="equal">
      <formula>"Locked"</formula>
    </cfRule>
  </conditionalFormatting>
  <conditionalFormatting sqref="G368">
    <cfRule type="containsText" dxfId="5118" priority="5086" operator="containsText" text="Param">
      <formula>NOT(ISERROR(SEARCH("Param",G368)))</formula>
    </cfRule>
  </conditionalFormatting>
  <conditionalFormatting sqref="I368">
    <cfRule type="cellIs" dxfId="5117" priority="5085" operator="lessThan">
      <formula>0</formula>
    </cfRule>
  </conditionalFormatting>
  <conditionalFormatting sqref="D368">
    <cfRule type="containsText" dxfId="5116" priority="5083" operator="containsText" text="Dec">
      <formula>NOT(ISERROR(SEARCH("Dec",D368)))</formula>
    </cfRule>
    <cfRule type="containsText" dxfId="5115" priority="5084" operator="containsText" text="Inc">
      <formula>NOT(ISERROR(SEARCH("Inc",D368)))</formula>
    </cfRule>
  </conditionalFormatting>
  <conditionalFormatting sqref="F368">
    <cfRule type="cellIs" dxfId="5114" priority="5081" operator="equal">
      <formula>"Unlocked"</formula>
    </cfRule>
    <cfRule type="cellIs" dxfId="5113" priority="5082" operator="equal">
      <formula>"Locked"</formula>
    </cfRule>
  </conditionalFormatting>
  <conditionalFormatting sqref="G368">
    <cfRule type="containsText" dxfId="5112" priority="5080" operator="containsText" text="Param">
      <formula>NOT(ISERROR(SEARCH("Param",G368)))</formula>
    </cfRule>
  </conditionalFormatting>
  <conditionalFormatting sqref="I368">
    <cfRule type="cellIs" dxfId="5111" priority="5079" operator="lessThan">
      <formula>0</formula>
    </cfRule>
  </conditionalFormatting>
  <conditionalFormatting sqref="D368">
    <cfRule type="containsText" dxfId="5110" priority="5077" operator="containsText" text="Dec">
      <formula>NOT(ISERROR(SEARCH("Dec",D368)))</formula>
    </cfRule>
    <cfRule type="containsText" dxfId="5109" priority="5078" operator="containsText" text="Inc">
      <formula>NOT(ISERROR(SEARCH("Inc",D368)))</formula>
    </cfRule>
  </conditionalFormatting>
  <conditionalFormatting sqref="F368">
    <cfRule type="cellIs" dxfId="5108" priority="5075" operator="equal">
      <formula>"Unlocked"</formula>
    </cfRule>
    <cfRule type="cellIs" dxfId="5107" priority="5076" operator="equal">
      <formula>"Locked"</formula>
    </cfRule>
  </conditionalFormatting>
  <conditionalFormatting sqref="G368">
    <cfRule type="containsText" dxfId="5106" priority="5074" operator="containsText" text="Param">
      <formula>NOT(ISERROR(SEARCH("Param",G368)))</formula>
    </cfRule>
  </conditionalFormatting>
  <conditionalFormatting sqref="I368">
    <cfRule type="cellIs" dxfId="5105" priority="5073" operator="lessThan">
      <formula>0</formula>
    </cfRule>
  </conditionalFormatting>
  <conditionalFormatting sqref="D368">
    <cfRule type="containsText" dxfId="5104" priority="5071" operator="containsText" text="Dec">
      <formula>NOT(ISERROR(SEARCH("Dec",D368)))</formula>
    </cfRule>
    <cfRule type="containsText" dxfId="5103" priority="5072" operator="containsText" text="Inc">
      <formula>NOT(ISERROR(SEARCH("Inc",D368)))</formula>
    </cfRule>
  </conditionalFormatting>
  <conditionalFormatting sqref="F368">
    <cfRule type="cellIs" dxfId="5102" priority="5069" operator="equal">
      <formula>"Unlocked"</formula>
    </cfRule>
    <cfRule type="cellIs" dxfId="5101" priority="5070" operator="equal">
      <formula>"Locked"</formula>
    </cfRule>
  </conditionalFormatting>
  <conditionalFormatting sqref="G368">
    <cfRule type="containsText" dxfId="5100" priority="5068" operator="containsText" text="Param">
      <formula>NOT(ISERROR(SEARCH("Param",G368)))</formula>
    </cfRule>
  </conditionalFormatting>
  <conditionalFormatting sqref="I368">
    <cfRule type="cellIs" dxfId="5099" priority="5067" operator="lessThan">
      <formula>0</formula>
    </cfRule>
  </conditionalFormatting>
  <conditionalFormatting sqref="D368">
    <cfRule type="containsText" dxfId="5098" priority="5065" operator="containsText" text="Dec">
      <formula>NOT(ISERROR(SEARCH("Dec",D368)))</formula>
    </cfRule>
    <cfRule type="containsText" dxfId="5097" priority="5066" operator="containsText" text="Inc">
      <formula>NOT(ISERROR(SEARCH("Inc",D368)))</formula>
    </cfRule>
  </conditionalFormatting>
  <conditionalFormatting sqref="F368">
    <cfRule type="cellIs" dxfId="5096" priority="5063" operator="equal">
      <formula>"Unlocked"</formula>
    </cfRule>
    <cfRule type="cellIs" dxfId="5095" priority="5064" operator="equal">
      <formula>"Locked"</formula>
    </cfRule>
  </conditionalFormatting>
  <conditionalFormatting sqref="G368">
    <cfRule type="containsText" dxfId="5094" priority="5062" operator="containsText" text="Param">
      <formula>NOT(ISERROR(SEARCH("Param",G368)))</formula>
    </cfRule>
  </conditionalFormatting>
  <conditionalFormatting sqref="I368">
    <cfRule type="cellIs" dxfId="5093" priority="5061" operator="lessThan">
      <formula>0</formula>
    </cfRule>
  </conditionalFormatting>
  <conditionalFormatting sqref="D368">
    <cfRule type="containsText" dxfId="5092" priority="5059" operator="containsText" text="Dec">
      <formula>NOT(ISERROR(SEARCH("Dec",D368)))</formula>
    </cfRule>
    <cfRule type="containsText" dxfId="5091" priority="5060" operator="containsText" text="Inc">
      <formula>NOT(ISERROR(SEARCH("Inc",D368)))</formula>
    </cfRule>
  </conditionalFormatting>
  <conditionalFormatting sqref="F368">
    <cfRule type="cellIs" dxfId="5090" priority="5057" operator="equal">
      <formula>"Unlocked"</formula>
    </cfRule>
    <cfRule type="cellIs" dxfId="5089" priority="5058" operator="equal">
      <formula>"Locked"</formula>
    </cfRule>
  </conditionalFormatting>
  <conditionalFormatting sqref="G368">
    <cfRule type="containsText" dxfId="5088" priority="5056" operator="containsText" text="Param">
      <formula>NOT(ISERROR(SEARCH("Param",G368)))</formula>
    </cfRule>
  </conditionalFormatting>
  <conditionalFormatting sqref="I368">
    <cfRule type="cellIs" dxfId="5087" priority="5055" operator="lessThan">
      <formula>0</formula>
    </cfRule>
  </conditionalFormatting>
  <conditionalFormatting sqref="D368">
    <cfRule type="containsText" dxfId="5086" priority="5053" operator="containsText" text="Dec">
      <formula>NOT(ISERROR(SEARCH("Dec",D368)))</formula>
    </cfRule>
    <cfRule type="containsText" dxfId="5085" priority="5054" operator="containsText" text="Inc">
      <formula>NOT(ISERROR(SEARCH("Inc",D368)))</formula>
    </cfRule>
  </conditionalFormatting>
  <conditionalFormatting sqref="F368">
    <cfRule type="cellIs" dxfId="5084" priority="5051" operator="equal">
      <formula>"Unlocked"</formula>
    </cfRule>
    <cfRule type="cellIs" dxfId="5083" priority="5052" operator="equal">
      <formula>"Locked"</formula>
    </cfRule>
  </conditionalFormatting>
  <conditionalFormatting sqref="G368">
    <cfRule type="containsText" dxfId="5082" priority="5050" operator="containsText" text="Param">
      <formula>NOT(ISERROR(SEARCH("Param",G368)))</formula>
    </cfRule>
  </conditionalFormatting>
  <conditionalFormatting sqref="I368">
    <cfRule type="cellIs" dxfId="5081" priority="5049" operator="lessThan">
      <formula>0</formula>
    </cfRule>
  </conditionalFormatting>
  <conditionalFormatting sqref="D368">
    <cfRule type="containsText" dxfId="5080" priority="5047" operator="containsText" text="Dec">
      <formula>NOT(ISERROR(SEARCH("Dec",D368)))</formula>
    </cfRule>
    <cfRule type="containsText" dxfId="5079" priority="5048" operator="containsText" text="Inc">
      <formula>NOT(ISERROR(SEARCH("Inc",D368)))</formula>
    </cfRule>
  </conditionalFormatting>
  <conditionalFormatting sqref="F368">
    <cfRule type="cellIs" dxfId="5078" priority="5045" operator="equal">
      <formula>"Unlocked"</formula>
    </cfRule>
    <cfRule type="cellIs" dxfId="5077" priority="5046" operator="equal">
      <formula>"Locked"</formula>
    </cfRule>
  </conditionalFormatting>
  <conditionalFormatting sqref="G368">
    <cfRule type="containsText" dxfId="5076" priority="5044" operator="containsText" text="Param">
      <formula>NOT(ISERROR(SEARCH("Param",G368)))</formula>
    </cfRule>
  </conditionalFormatting>
  <conditionalFormatting sqref="I368">
    <cfRule type="cellIs" dxfId="5075" priority="5043" operator="lessThan">
      <formula>0</formula>
    </cfRule>
  </conditionalFormatting>
  <conditionalFormatting sqref="D368">
    <cfRule type="containsText" dxfId="5074" priority="5041" operator="containsText" text="Dec">
      <formula>NOT(ISERROR(SEARCH("Dec",D368)))</formula>
    </cfRule>
    <cfRule type="containsText" dxfId="5073" priority="5042" operator="containsText" text="Inc">
      <formula>NOT(ISERROR(SEARCH("Inc",D368)))</formula>
    </cfRule>
  </conditionalFormatting>
  <conditionalFormatting sqref="F368">
    <cfRule type="cellIs" dxfId="5072" priority="5039" operator="equal">
      <formula>"Unlocked"</formula>
    </cfRule>
    <cfRule type="cellIs" dxfId="5071" priority="5040" operator="equal">
      <formula>"Locked"</formula>
    </cfRule>
  </conditionalFormatting>
  <conditionalFormatting sqref="G368">
    <cfRule type="containsText" dxfId="5070" priority="5038" operator="containsText" text="Param">
      <formula>NOT(ISERROR(SEARCH("Param",G368)))</formula>
    </cfRule>
  </conditionalFormatting>
  <conditionalFormatting sqref="I368">
    <cfRule type="cellIs" dxfId="5069" priority="5037" operator="lessThan">
      <formula>0</formula>
    </cfRule>
  </conditionalFormatting>
  <conditionalFormatting sqref="D368">
    <cfRule type="containsText" dxfId="5068" priority="5035" operator="containsText" text="Dec">
      <formula>NOT(ISERROR(SEARCH("Dec",D368)))</formula>
    </cfRule>
    <cfRule type="containsText" dxfId="5067" priority="5036" operator="containsText" text="Inc">
      <formula>NOT(ISERROR(SEARCH("Inc",D368)))</formula>
    </cfRule>
  </conditionalFormatting>
  <conditionalFormatting sqref="F368">
    <cfRule type="cellIs" dxfId="5066" priority="5033" operator="equal">
      <formula>"Unlocked"</formula>
    </cfRule>
    <cfRule type="cellIs" dxfId="5065" priority="5034" operator="equal">
      <formula>"Locked"</formula>
    </cfRule>
  </conditionalFormatting>
  <conditionalFormatting sqref="G368">
    <cfRule type="containsText" dxfId="5064" priority="5032" operator="containsText" text="Param">
      <formula>NOT(ISERROR(SEARCH("Param",G368)))</formula>
    </cfRule>
  </conditionalFormatting>
  <conditionalFormatting sqref="I368">
    <cfRule type="cellIs" dxfId="5063" priority="5031" operator="lessThan">
      <formula>0</formula>
    </cfRule>
  </conditionalFormatting>
  <conditionalFormatting sqref="D368">
    <cfRule type="containsText" dxfId="5062" priority="5029" operator="containsText" text="Dec">
      <formula>NOT(ISERROR(SEARCH("Dec",D368)))</formula>
    </cfRule>
    <cfRule type="containsText" dxfId="5061" priority="5030" operator="containsText" text="Inc">
      <formula>NOT(ISERROR(SEARCH("Inc",D368)))</formula>
    </cfRule>
  </conditionalFormatting>
  <conditionalFormatting sqref="F368">
    <cfRule type="cellIs" dxfId="5060" priority="5027" operator="equal">
      <formula>"Unlocked"</formula>
    </cfRule>
    <cfRule type="cellIs" dxfId="5059" priority="5028" operator="equal">
      <formula>"Locked"</formula>
    </cfRule>
  </conditionalFormatting>
  <conditionalFormatting sqref="G368">
    <cfRule type="containsText" dxfId="5058" priority="5026" operator="containsText" text="Param">
      <formula>NOT(ISERROR(SEARCH("Param",G368)))</formula>
    </cfRule>
  </conditionalFormatting>
  <conditionalFormatting sqref="I368">
    <cfRule type="cellIs" dxfId="5057" priority="5025" operator="lessThan">
      <formula>0</formula>
    </cfRule>
  </conditionalFormatting>
  <conditionalFormatting sqref="D368">
    <cfRule type="containsText" dxfId="5056" priority="5023" operator="containsText" text="Dec">
      <formula>NOT(ISERROR(SEARCH("Dec",D368)))</formula>
    </cfRule>
    <cfRule type="containsText" dxfId="5055" priority="5024" operator="containsText" text="Inc">
      <formula>NOT(ISERROR(SEARCH("Inc",D368)))</formula>
    </cfRule>
  </conditionalFormatting>
  <conditionalFormatting sqref="F368">
    <cfRule type="cellIs" dxfId="5054" priority="5021" operator="equal">
      <formula>"Unlocked"</formula>
    </cfRule>
    <cfRule type="cellIs" dxfId="5053" priority="5022" operator="equal">
      <formula>"Locked"</formula>
    </cfRule>
  </conditionalFormatting>
  <conditionalFormatting sqref="G368">
    <cfRule type="containsText" dxfId="5052" priority="5020" operator="containsText" text="Param">
      <formula>NOT(ISERROR(SEARCH("Param",G368)))</formula>
    </cfRule>
  </conditionalFormatting>
  <conditionalFormatting sqref="I368">
    <cfRule type="cellIs" dxfId="5051" priority="5019" operator="lessThan">
      <formula>0</formula>
    </cfRule>
  </conditionalFormatting>
  <conditionalFormatting sqref="D368">
    <cfRule type="containsText" dxfId="5050" priority="5017" operator="containsText" text="Dec">
      <formula>NOT(ISERROR(SEARCH("Dec",D368)))</formula>
    </cfRule>
    <cfRule type="containsText" dxfId="5049" priority="5018" operator="containsText" text="Inc">
      <formula>NOT(ISERROR(SEARCH("Inc",D368)))</formula>
    </cfRule>
  </conditionalFormatting>
  <conditionalFormatting sqref="F368">
    <cfRule type="cellIs" dxfId="5048" priority="5015" operator="equal">
      <formula>"Unlocked"</formula>
    </cfRule>
    <cfRule type="cellIs" dxfId="5047" priority="5016" operator="equal">
      <formula>"Locked"</formula>
    </cfRule>
  </conditionalFormatting>
  <conditionalFormatting sqref="G368">
    <cfRule type="containsText" dxfId="5046" priority="5014" operator="containsText" text="Param">
      <formula>NOT(ISERROR(SEARCH("Param",G368)))</formula>
    </cfRule>
  </conditionalFormatting>
  <conditionalFormatting sqref="I368">
    <cfRule type="cellIs" dxfId="5045" priority="5013" operator="lessThan">
      <formula>0</formula>
    </cfRule>
  </conditionalFormatting>
  <conditionalFormatting sqref="D368">
    <cfRule type="containsText" dxfId="5044" priority="5011" operator="containsText" text="Dec">
      <formula>NOT(ISERROR(SEARCH("Dec",D368)))</formula>
    </cfRule>
    <cfRule type="containsText" dxfId="5043" priority="5012" operator="containsText" text="Inc">
      <formula>NOT(ISERROR(SEARCH("Inc",D368)))</formula>
    </cfRule>
  </conditionalFormatting>
  <conditionalFormatting sqref="F368">
    <cfRule type="cellIs" dxfId="5042" priority="5009" operator="equal">
      <formula>"Unlocked"</formula>
    </cfRule>
    <cfRule type="cellIs" dxfId="5041" priority="5010" operator="equal">
      <formula>"Locked"</formula>
    </cfRule>
  </conditionalFormatting>
  <conditionalFormatting sqref="G368">
    <cfRule type="containsText" dxfId="5040" priority="5008" operator="containsText" text="Param">
      <formula>NOT(ISERROR(SEARCH("Param",G368)))</formula>
    </cfRule>
  </conditionalFormatting>
  <conditionalFormatting sqref="I368">
    <cfRule type="cellIs" dxfId="5039" priority="5007" operator="lessThan">
      <formula>0</formula>
    </cfRule>
  </conditionalFormatting>
  <conditionalFormatting sqref="D368">
    <cfRule type="containsText" dxfId="5038" priority="5005" operator="containsText" text="Dec">
      <formula>NOT(ISERROR(SEARCH("Dec",D368)))</formula>
    </cfRule>
    <cfRule type="containsText" dxfId="5037" priority="5006" operator="containsText" text="Inc">
      <formula>NOT(ISERROR(SEARCH("Inc",D368)))</formula>
    </cfRule>
  </conditionalFormatting>
  <conditionalFormatting sqref="F368">
    <cfRule type="cellIs" dxfId="5036" priority="5003" operator="equal">
      <formula>"Unlocked"</formula>
    </cfRule>
    <cfRule type="cellIs" dxfId="5035" priority="5004" operator="equal">
      <formula>"Locked"</formula>
    </cfRule>
  </conditionalFormatting>
  <conditionalFormatting sqref="G368">
    <cfRule type="containsText" dxfId="5034" priority="5002" operator="containsText" text="Param">
      <formula>NOT(ISERROR(SEARCH("Param",G368)))</formula>
    </cfRule>
  </conditionalFormatting>
  <conditionalFormatting sqref="I368">
    <cfRule type="cellIs" dxfId="5033" priority="5001" operator="lessThan">
      <formula>0</formula>
    </cfRule>
  </conditionalFormatting>
  <conditionalFormatting sqref="D368">
    <cfRule type="containsText" dxfId="5032" priority="4999" operator="containsText" text="Dec">
      <formula>NOT(ISERROR(SEARCH("Dec",D368)))</formula>
    </cfRule>
    <cfRule type="containsText" dxfId="5031" priority="5000" operator="containsText" text="Inc">
      <formula>NOT(ISERROR(SEARCH("Inc",D368)))</formula>
    </cfRule>
  </conditionalFormatting>
  <conditionalFormatting sqref="F368">
    <cfRule type="cellIs" dxfId="5030" priority="4997" operator="equal">
      <formula>"Unlocked"</formula>
    </cfRule>
    <cfRule type="cellIs" dxfId="5029" priority="4998" operator="equal">
      <formula>"Locked"</formula>
    </cfRule>
  </conditionalFormatting>
  <conditionalFormatting sqref="G368">
    <cfRule type="containsText" dxfId="5028" priority="4996" operator="containsText" text="Param">
      <formula>NOT(ISERROR(SEARCH("Param",G368)))</formula>
    </cfRule>
  </conditionalFormatting>
  <conditionalFormatting sqref="I368">
    <cfRule type="cellIs" dxfId="5027" priority="4995" operator="lessThan">
      <formula>0</formula>
    </cfRule>
  </conditionalFormatting>
  <conditionalFormatting sqref="D368">
    <cfRule type="containsText" dxfId="5026" priority="4993" operator="containsText" text="Dec">
      <formula>NOT(ISERROR(SEARCH("Dec",D368)))</formula>
    </cfRule>
    <cfRule type="containsText" dxfId="5025" priority="4994" operator="containsText" text="Inc">
      <formula>NOT(ISERROR(SEARCH("Inc",D368)))</formula>
    </cfRule>
  </conditionalFormatting>
  <conditionalFormatting sqref="F368">
    <cfRule type="cellIs" dxfId="5024" priority="4991" operator="equal">
      <formula>"Unlocked"</formula>
    </cfRule>
    <cfRule type="cellIs" dxfId="5023" priority="4992" operator="equal">
      <formula>"Locked"</formula>
    </cfRule>
  </conditionalFormatting>
  <conditionalFormatting sqref="G368">
    <cfRule type="containsText" dxfId="5022" priority="4990" operator="containsText" text="Param">
      <formula>NOT(ISERROR(SEARCH("Param",G368)))</formula>
    </cfRule>
  </conditionalFormatting>
  <conditionalFormatting sqref="I368">
    <cfRule type="cellIs" dxfId="5021" priority="4989" operator="lessThan">
      <formula>0</formula>
    </cfRule>
  </conditionalFormatting>
  <conditionalFormatting sqref="D368">
    <cfRule type="containsText" dxfId="5020" priority="4987" operator="containsText" text="Dec">
      <formula>NOT(ISERROR(SEARCH("Dec",D368)))</formula>
    </cfRule>
    <cfRule type="containsText" dxfId="5019" priority="4988" operator="containsText" text="Inc">
      <formula>NOT(ISERROR(SEARCH("Inc",D368)))</formula>
    </cfRule>
  </conditionalFormatting>
  <conditionalFormatting sqref="F368">
    <cfRule type="cellIs" dxfId="5018" priority="4985" operator="equal">
      <formula>"Unlocked"</formula>
    </cfRule>
    <cfRule type="cellIs" dxfId="5017" priority="4986" operator="equal">
      <formula>"Locked"</formula>
    </cfRule>
  </conditionalFormatting>
  <conditionalFormatting sqref="G368">
    <cfRule type="containsText" dxfId="5016" priority="4984" operator="containsText" text="Param">
      <formula>NOT(ISERROR(SEARCH("Param",G368)))</formula>
    </cfRule>
  </conditionalFormatting>
  <conditionalFormatting sqref="I368">
    <cfRule type="cellIs" dxfId="5015" priority="4983" operator="lessThan">
      <formula>0</formula>
    </cfRule>
  </conditionalFormatting>
  <conditionalFormatting sqref="D368">
    <cfRule type="containsText" dxfId="5014" priority="4981" operator="containsText" text="Dec">
      <formula>NOT(ISERROR(SEARCH("Dec",D368)))</formula>
    </cfRule>
    <cfRule type="containsText" dxfId="5013" priority="4982" operator="containsText" text="Inc">
      <formula>NOT(ISERROR(SEARCH("Inc",D368)))</formula>
    </cfRule>
  </conditionalFormatting>
  <conditionalFormatting sqref="F368">
    <cfRule type="cellIs" dxfId="5012" priority="4979" operator="equal">
      <formula>"Unlocked"</formula>
    </cfRule>
    <cfRule type="cellIs" dxfId="5011" priority="4980" operator="equal">
      <formula>"Locked"</formula>
    </cfRule>
  </conditionalFormatting>
  <conditionalFormatting sqref="G368">
    <cfRule type="containsText" dxfId="5010" priority="4978" operator="containsText" text="Param">
      <formula>NOT(ISERROR(SEARCH("Param",G368)))</formula>
    </cfRule>
  </conditionalFormatting>
  <conditionalFormatting sqref="I368">
    <cfRule type="cellIs" dxfId="5009" priority="4977" operator="lessThan">
      <formula>0</formula>
    </cfRule>
  </conditionalFormatting>
  <conditionalFormatting sqref="D368">
    <cfRule type="containsText" dxfId="5008" priority="4975" operator="containsText" text="Dec">
      <formula>NOT(ISERROR(SEARCH("Dec",D368)))</formula>
    </cfRule>
    <cfRule type="containsText" dxfId="5007" priority="4976" operator="containsText" text="Inc">
      <formula>NOT(ISERROR(SEARCH("Inc",D368)))</formula>
    </cfRule>
  </conditionalFormatting>
  <conditionalFormatting sqref="F369:F371">
    <cfRule type="cellIs" dxfId="5006" priority="4973" operator="equal">
      <formula>"Unlocked"</formula>
    </cfRule>
    <cfRule type="cellIs" dxfId="5005" priority="4974" operator="equal">
      <formula>"Locked"</formula>
    </cfRule>
  </conditionalFormatting>
  <conditionalFormatting sqref="G369:G371">
    <cfRule type="containsText" dxfId="5004" priority="4972" operator="containsText" text="Param">
      <formula>NOT(ISERROR(SEARCH("Param",G369)))</formula>
    </cfRule>
  </conditionalFormatting>
  <conditionalFormatting sqref="I369:I371">
    <cfRule type="cellIs" dxfId="5003" priority="4971" operator="lessThan">
      <formula>0</formula>
    </cfRule>
  </conditionalFormatting>
  <conditionalFormatting sqref="D369:D371">
    <cfRule type="containsText" dxfId="5002" priority="4969" operator="containsText" text="Dec">
      <formula>NOT(ISERROR(SEARCH("Dec",D369)))</formula>
    </cfRule>
    <cfRule type="containsText" dxfId="5001" priority="4970" operator="containsText" text="Inc">
      <formula>NOT(ISERROR(SEARCH("Inc",D369)))</formula>
    </cfRule>
  </conditionalFormatting>
  <conditionalFormatting sqref="F369">
    <cfRule type="cellIs" dxfId="5000" priority="4967" operator="equal">
      <formula>"Unlocked"</formula>
    </cfRule>
    <cfRule type="cellIs" dxfId="4999" priority="4968" operator="equal">
      <formula>"Locked"</formula>
    </cfRule>
  </conditionalFormatting>
  <conditionalFormatting sqref="G369">
    <cfRule type="containsText" dxfId="4998" priority="4966" operator="containsText" text="Param">
      <formula>NOT(ISERROR(SEARCH("Param",G369)))</formula>
    </cfRule>
  </conditionalFormatting>
  <conditionalFormatting sqref="I369">
    <cfRule type="cellIs" dxfId="4997" priority="4965" operator="lessThan">
      <formula>0</formula>
    </cfRule>
  </conditionalFormatting>
  <conditionalFormatting sqref="D369">
    <cfRule type="containsText" dxfId="4996" priority="4963" operator="containsText" text="Dec">
      <formula>NOT(ISERROR(SEARCH("Dec",D369)))</formula>
    </cfRule>
    <cfRule type="containsText" dxfId="4995" priority="4964" operator="containsText" text="Inc">
      <formula>NOT(ISERROR(SEARCH("Inc",D369)))</formula>
    </cfRule>
  </conditionalFormatting>
  <conditionalFormatting sqref="F370:F371">
    <cfRule type="cellIs" dxfId="4994" priority="4961" operator="equal">
      <formula>"Unlocked"</formula>
    </cfRule>
    <cfRule type="cellIs" dxfId="4993" priority="4962" operator="equal">
      <formula>"Locked"</formula>
    </cfRule>
  </conditionalFormatting>
  <conditionalFormatting sqref="G370:G371">
    <cfRule type="containsText" dxfId="4992" priority="4960" operator="containsText" text="Param">
      <formula>NOT(ISERROR(SEARCH("Param",G370)))</formula>
    </cfRule>
  </conditionalFormatting>
  <conditionalFormatting sqref="I370:I371">
    <cfRule type="cellIs" dxfId="4991" priority="4959" operator="lessThan">
      <formula>0</formula>
    </cfRule>
  </conditionalFormatting>
  <conditionalFormatting sqref="D370:D371">
    <cfRule type="containsText" dxfId="4990" priority="4957" operator="containsText" text="Dec">
      <formula>NOT(ISERROR(SEARCH("Dec",D370)))</formula>
    </cfRule>
    <cfRule type="containsText" dxfId="4989" priority="4958" operator="containsText" text="Inc">
      <formula>NOT(ISERROR(SEARCH("Inc",D370)))</formula>
    </cfRule>
  </conditionalFormatting>
  <conditionalFormatting sqref="F372:F374">
    <cfRule type="cellIs" dxfId="4988" priority="4955" operator="equal">
      <formula>"Unlocked"</formula>
    </cfRule>
    <cfRule type="cellIs" dxfId="4987" priority="4956" operator="equal">
      <formula>"Locked"</formula>
    </cfRule>
  </conditionalFormatting>
  <conditionalFormatting sqref="G372:G374">
    <cfRule type="containsText" dxfId="4986" priority="4954" operator="containsText" text="Param">
      <formula>NOT(ISERROR(SEARCH("Param",G372)))</formula>
    </cfRule>
  </conditionalFormatting>
  <conditionalFormatting sqref="I372:I374">
    <cfRule type="cellIs" dxfId="4985" priority="4953" operator="lessThan">
      <formula>0</formula>
    </cfRule>
  </conditionalFormatting>
  <conditionalFormatting sqref="D372:D374">
    <cfRule type="containsText" dxfId="4984" priority="4951" operator="containsText" text="Dec">
      <formula>NOT(ISERROR(SEARCH("Dec",D372)))</formula>
    </cfRule>
    <cfRule type="containsText" dxfId="4983" priority="4952" operator="containsText" text="Inc">
      <formula>NOT(ISERROR(SEARCH("Inc",D372)))</formula>
    </cfRule>
  </conditionalFormatting>
  <conditionalFormatting sqref="F372:F374">
    <cfRule type="cellIs" dxfId="4982" priority="4949" operator="equal">
      <formula>"Unlocked"</formula>
    </cfRule>
    <cfRule type="cellIs" dxfId="4981" priority="4950" operator="equal">
      <formula>"Locked"</formula>
    </cfRule>
  </conditionalFormatting>
  <conditionalFormatting sqref="G372:G374">
    <cfRule type="containsText" dxfId="4980" priority="4948" operator="containsText" text="Param">
      <formula>NOT(ISERROR(SEARCH("Param",G372)))</formula>
    </cfRule>
  </conditionalFormatting>
  <conditionalFormatting sqref="I372:I374">
    <cfRule type="cellIs" dxfId="4979" priority="4947" operator="lessThan">
      <formula>0</formula>
    </cfRule>
  </conditionalFormatting>
  <conditionalFormatting sqref="D372:D374">
    <cfRule type="containsText" dxfId="4978" priority="4945" operator="containsText" text="Dec">
      <formula>NOT(ISERROR(SEARCH("Dec",D372)))</formula>
    </cfRule>
    <cfRule type="containsText" dxfId="4977" priority="4946" operator="containsText" text="Inc">
      <formula>NOT(ISERROR(SEARCH("Inc",D372)))</formula>
    </cfRule>
  </conditionalFormatting>
  <conditionalFormatting sqref="F372:F373">
    <cfRule type="cellIs" dxfId="4976" priority="4943" operator="equal">
      <formula>"Unlocked"</formula>
    </cfRule>
    <cfRule type="cellIs" dxfId="4975" priority="4944" operator="equal">
      <formula>"Locked"</formula>
    </cfRule>
  </conditionalFormatting>
  <conditionalFormatting sqref="G372:G373">
    <cfRule type="containsText" dxfId="4974" priority="4942" operator="containsText" text="Param">
      <formula>NOT(ISERROR(SEARCH("Param",G372)))</formula>
    </cfRule>
  </conditionalFormatting>
  <conditionalFormatting sqref="I372:I373">
    <cfRule type="cellIs" dxfId="4973" priority="4941" operator="lessThan">
      <formula>0</formula>
    </cfRule>
  </conditionalFormatting>
  <conditionalFormatting sqref="D372:D373">
    <cfRule type="containsText" dxfId="4972" priority="4939" operator="containsText" text="Dec">
      <formula>NOT(ISERROR(SEARCH("Dec",D372)))</formula>
    </cfRule>
    <cfRule type="containsText" dxfId="4971" priority="4940" operator="containsText" text="Inc">
      <formula>NOT(ISERROR(SEARCH("Inc",D372)))</formula>
    </cfRule>
  </conditionalFormatting>
  <conditionalFormatting sqref="F372:F373">
    <cfRule type="cellIs" dxfId="4970" priority="4937" operator="equal">
      <formula>"Unlocked"</formula>
    </cfRule>
    <cfRule type="cellIs" dxfId="4969" priority="4938" operator="equal">
      <formula>"Locked"</formula>
    </cfRule>
  </conditionalFormatting>
  <conditionalFormatting sqref="G372:G373">
    <cfRule type="containsText" dxfId="4968" priority="4936" operator="containsText" text="Param">
      <formula>NOT(ISERROR(SEARCH("Param",G372)))</formula>
    </cfRule>
  </conditionalFormatting>
  <conditionalFormatting sqref="I372:I373">
    <cfRule type="cellIs" dxfId="4967" priority="4935" operator="lessThan">
      <formula>0</formula>
    </cfRule>
  </conditionalFormatting>
  <conditionalFormatting sqref="D372:D373">
    <cfRule type="containsText" dxfId="4966" priority="4933" operator="containsText" text="Dec">
      <formula>NOT(ISERROR(SEARCH("Dec",D372)))</formula>
    </cfRule>
    <cfRule type="containsText" dxfId="4965" priority="4934" operator="containsText" text="Inc">
      <formula>NOT(ISERROR(SEARCH("Inc",D372)))</formula>
    </cfRule>
  </conditionalFormatting>
  <conditionalFormatting sqref="F372:F373">
    <cfRule type="cellIs" dxfId="4964" priority="4931" operator="equal">
      <formula>"Unlocked"</formula>
    </cfRule>
    <cfRule type="cellIs" dxfId="4963" priority="4932" operator="equal">
      <formula>"Locked"</formula>
    </cfRule>
  </conditionalFormatting>
  <conditionalFormatting sqref="G372:G373">
    <cfRule type="containsText" dxfId="4962" priority="4930" operator="containsText" text="Param">
      <formula>NOT(ISERROR(SEARCH("Param",G372)))</formula>
    </cfRule>
  </conditionalFormatting>
  <conditionalFormatting sqref="I372:I373">
    <cfRule type="cellIs" dxfId="4961" priority="4929" operator="lessThan">
      <formula>0</formula>
    </cfRule>
  </conditionalFormatting>
  <conditionalFormatting sqref="D372:D373">
    <cfRule type="containsText" dxfId="4960" priority="4927" operator="containsText" text="Dec">
      <formula>NOT(ISERROR(SEARCH("Dec",D372)))</formula>
    </cfRule>
    <cfRule type="containsText" dxfId="4959" priority="4928" operator="containsText" text="Inc">
      <formula>NOT(ISERROR(SEARCH("Inc",D372)))</formula>
    </cfRule>
  </conditionalFormatting>
  <conditionalFormatting sqref="F372:F373">
    <cfRule type="cellIs" dxfId="4958" priority="4925" operator="equal">
      <formula>"Unlocked"</formula>
    </cfRule>
    <cfRule type="cellIs" dxfId="4957" priority="4926" operator="equal">
      <formula>"Locked"</formula>
    </cfRule>
  </conditionalFormatting>
  <conditionalFormatting sqref="G372:G373">
    <cfRule type="containsText" dxfId="4956" priority="4924" operator="containsText" text="Param">
      <formula>NOT(ISERROR(SEARCH("Param",G372)))</formula>
    </cfRule>
  </conditionalFormatting>
  <conditionalFormatting sqref="I372:I373">
    <cfRule type="cellIs" dxfId="4955" priority="4923" operator="lessThan">
      <formula>0</formula>
    </cfRule>
  </conditionalFormatting>
  <conditionalFormatting sqref="D372:D373">
    <cfRule type="containsText" dxfId="4954" priority="4921" operator="containsText" text="Dec">
      <formula>NOT(ISERROR(SEARCH("Dec",D372)))</formula>
    </cfRule>
    <cfRule type="containsText" dxfId="4953" priority="4922" operator="containsText" text="Inc">
      <formula>NOT(ISERROR(SEARCH("Inc",D372)))</formula>
    </cfRule>
  </conditionalFormatting>
  <conditionalFormatting sqref="F372:F373">
    <cfRule type="cellIs" dxfId="4952" priority="4919" operator="equal">
      <formula>"Unlocked"</formula>
    </cfRule>
    <cfRule type="cellIs" dxfId="4951" priority="4920" operator="equal">
      <formula>"Locked"</formula>
    </cfRule>
  </conditionalFormatting>
  <conditionalFormatting sqref="G372:G373">
    <cfRule type="containsText" dxfId="4950" priority="4918" operator="containsText" text="Param">
      <formula>NOT(ISERROR(SEARCH("Param",G372)))</formula>
    </cfRule>
  </conditionalFormatting>
  <conditionalFormatting sqref="I372:I373">
    <cfRule type="cellIs" dxfId="4949" priority="4917" operator="lessThan">
      <formula>0</formula>
    </cfRule>
  </conditionalFormatting>
  <conditionalFormatting sqref="D372:D373">
    <cfRule type="containsText" dxfId="4948" priority="4915" operator="containsText" text="Dec">
      <formula>NOT(ISERROR(SEARCH("Dec",D372)))</formula>
    </cfRule>
    <cfRule type="containsText" dxfId="4947" priority="4916" operator="containsText" text="Inc">
      <formula>NOT(ISERROR(SEARCH("Inc",D372)))</formula>
    </cfRule>
  </conditionalFormatting>
  <conditionalFormatting sqref="F372:F373">
    <cfRule type="cellIs" dxfId="4946" priority="4913" operator="equal">
      <formula>"Unlocked"</formula>
    </cfRule>
    <cfRule type="cellIs" dxfId="4945" priority="4914" operator="equal">
      <formula>"Locked"</formula>
    </cfRule>
  </conditionalFormatting>
  <conditionalFormatting sqref="G372:G373">
    <cfRule type="containsText" dxfId="4944" priority="4912" operator="containsText" text="Param">
      <formula>NOT(ISERROR(SEARCH("Param",G372)))</formula>
    </cfRule>
  </conditionalFormatting>
  <conditionalFormatting sqref="I372:I373">
    <cfRule type="cellIs" dxfId="4943" priority="4911" operator="lessThan">
      <formula>0</formula>
    </cfRule>
  </conditionalFormatting>
  <conditionalFormatting sqref="D372:D373">
    <cfRule type="containsText" dxfId="4942" priority="4909" operator="containsText" text="Dec">
      <formula>NOT(ISERROR(SEARCH("Dec",D372)))</formula>
    </cfRule>
    <cfRule type="containsText" dxfId="4941" priority="4910" operator="containsText" text="Inc">
      <formula>NOT(ISERROR(SEARCH("Inc",D372)))</formula>
    </cfRule>
  </conditionalFormatting>
  <conditionalFormatting sqref="F372:F373">
    <cfRule type="cellIs" dxfId="4940" priority="4907" operator="equal">
      <formula>"Unlocked"</formula>
    </cfRule>
    <cfRule type="cellIs" dxfId="4939" priority="4908" operator="equal">
      <formula>"Locked"</formula>
    </cfRule>
  </conditionalFormatting>
  <conditionalFormatting sqref="G372:G373">
    <cfRule type="containsText" dxfId="4938" priority="4906" operator="containsText" text="Param">
      <formula>NOT(ISERROR(SEARCH("Param",G372)))</formula>
    </cfRule>
  </conditionalFormatting>
  <conditionalFormatting sqref="I372:I373">
    <cfRule type="cellIs" dxfId="4937" priority="4905" operator="lessThan">
      <formula>0</formula>
    </cfRule>
  </conditionalFormatting>
  <conditionalFormatting sqref="D372:D373">
    <cfRule type="containsText" dxfId="4936" priority="4903" operator="containsText" text="Dec">
      <formula>NOT(ISERROR(SEARCH("Dec",D372)))</formula>
    </cfRule>
    <cfRule type="containsText" dxfId="4935" priority="4904" operator="containsText" text="Inc">
      <formula>NOT(ISERROR(SEARCH("Inc",D372)))</formula>
    </cfRule>
  </conditionalFormatting>
  <conditionalFormatting sqref="F372:F373">
    <cfRule type="cellIs" dxfId="4934" priority="4901" operator="equal">
      <formula>"Unlocked"</formula>
    </cfRule>
    <cfRule type="cellIs" dxfId="4933" priority="4902" operator="equal">
      <formula>"Locked"</formula>
    </cfRule>
  </conditionalFormatting>
  <conditionalFormatting sqref="G372:G373">
    <cfRule type="containsText" dxfId="4932" priority="4900" operator="containsText" text="Param">
      <formula>NOT(ISERROR(SEARCH("Param",G372)))</formula>
    </cfRule>
  </conditionalFormatting>
  <conditionalFormatting sqref="I372:I373">
    <cfRule type="cellIs" dxfId="4931" priority="4899" operator="lessThan">
      <formula>0</formula>
    </cfRule>
  </conditionalFormatting>
  <conditionalFormatting sqref="D372:D373">
    <cfRule type="containsText" dxfId="4930" priority="4897" operator="containsText" text="Dec">
      <formula>NOT(ISERROR(SEARCH("Dec",D372)))</formula>
    </cfRule>
    <cfRule type="containsText" dxfId="4929" priority="4898" operator="containsText" text="Inc">
      <formula>NOT(ISERROR(SEARCH("Inc",D372)))</formula>
    </cfRule>
  </conditionalFormatting>
  <conditionalFormatting sqref="F372:F373">
    <cfRule type="cellIs" dxfId="4928" priority="4895" operator="equal">
      <formula>"Unlocked"</formula>
    </cfRule>
    <cfRule type="cellIs" dxfId="4927" priority="4896" operator="equal">
      <formula>"Locked"</formula>
    </cfRule>
  </conditionalFormatting>
  <conditionalFormatting sqref="G372:G373">
    <cfRule type="containsText" dxfId="4926" priority="4894" operator="containsText" text="Param">
      <formula>NOT(ISERROR(SEARCH("Param",G372)))</formula>
    </cfRule>
  </conditionalFormatting>
  <conditionalFormatting sqref="I372:I373">
    <cfRule type="cellIs" dxfId="4925" priority="4893" operator="lessThan">
      <formula>0</formula>
    </cfRule>
  </conditionalFormatting>
  <conditionalFormatting sqref="D372:D373">
    <cfRule type="containsText" dxfId="4924" priority="4891" operator="containsText" text="Dec">
      <formula>NOT(ISERROR(SEARCH("Dec",D372)))</formula>
    </cfRule>
    <cfRule type="containsText" dxfId="4923" priority="4892" operator="containsText" text="Inc">
      <formula>NOT(ISERROR(SEARCH("Inc",D372)))</formula>
    </cfRule>
  </conditionalFormatting>
  <conditionalFormatting sqref="F372:F373">
    <cfRule type="cellIs" dxfId="4922" priority="4889" operator="equal">
      <formula>"Unlocked"</formula>
    </cfRule>
    <cfRule type="cellIs" dxfId="4921" priority="4890" operator="equal">
      <formula>"Locked"</formula>
    </cfRule>
  </conditionalFormatting>
  <conditionalFormatting sqref="G372:G373">
    <cfRule type="containsText" dxfId="4920" priority="4888" operator="containsText" text="Param">
      <formula>NOT(ISERROR(SEARCH("Param",G372)))</formula>
    </cfRule>
  </conditionalFormatting>
  <conditionalFormatting sqref="I372:I373">
    <cfRule type="cellIs" dxfId="4919" priority="4887" operator="lessThan">
      <formula>0</formula>
    </cfRule>
  </conditionalFormatting>
  <conditionalFormatting sqref="D372:D373">
    <cfRule type="containsText" dxfId="4918" priority="4885" operator="containsText" text="Dec">
      <formula>NOT(ISERROR(SEARCH("Dec",D372)))</formula>
    </cfRule>
    <cfRule type="containsText" dxfId="4917" priority="4886" operator="containsText" text="Inc">
      <formula>NOT(ISERROR(SEARCH("Inc",D372)))</formula>
    </cfRule>
  </conditionalFormatting>
  <conditionalFormatting sqref="F372:F373">
    <cfRule type="cellIs" dxfId="4916" priority="4883" operator="equal">
      <formula>"Unlocked"</formula>
    </cfRule>
    <cfRule type="cellIs" dxfId="4915" priority="4884" operator="equal">
      <formula>"Locked"</formula>
    </cfRule>
  </conditionalFormatting>
  <conditionalFormatting sqref="G372:G373">
    <cfRule type="containsText" dxfId="4914" priority="4882" operator="containsText" text="Param">
      <formula>NOT(ISERROR(SEARCH("Param",G372)))</formula>
    </cfRule>
  </conditionalFormatting>
  <conditionalFormatting sqref="I372:I373">
    <cfRule type="cellIs" dxfId="4913" priority="4881" operator="lessThan">
      <formula>0</formula>
    </cfRule>
  </conditionalFormatting>
  <conditionalFormatting sqref="D372:D373">
    <cfRule type="containsText" dxfId="4912" priority="4879" operator="containsText" text="Dec">
      <formula>NOT(ISERROR(SEARCH("Dec",D372)))</formula>
    </cfRule>
    <cfRule type="containsText" dxfId="4911" priority="4880" operator="containsText" text="Inc">
      <formula>NOT(ISERROR(SEARCH("Inc",D372)))</formula>
    </cfRule>
  </conditionalFormatting>
  <conditionalFormatting sqref="F372:F373">
    <cfRule type="cellIs" dxfId="4910" priority="4877" operator="equal">
      <formula>"Unlocked"</formula>
    </cfRule>
    <cfRule type="cellIs" dxfId="4909" priority="4878" operator="equal">
      <formula>"Locked"</formula>
    </cfRule>
  </conditionalFormatting>
  <conditionalFormatting sqref="G372:G373">
    <cfRule type="containsText" dxfId="4908" priority="4876" operator="containsText" text="Param">
      <formula>NOT(ISERROR(SEARCH("Param",G372)))</formula>
    </cfRule>
  </conditionalFormatting>
  <conditionalFormatting sqref="I372:I373">
    <cfRule type="cellIs" dxfId="4907" priority="4875" operator="lessThan">
      <formula>0</formula>
    </cfRule>
  </conditionalFormatting>
  <conditionalFormatting sqref="D372:D373">
    <cfRule type="containsText" dxfId="4906" priority="4873" operator="containsText" text="Dec">
      <formula>NOT(ISERROR(SEARCH("Dec",D372)))</formula>
    </cfRule>
    <cfRule type="containsText" dxfId="4905" priority="4874" operator="containsText" text="Inc">
      <formula>NOT(ISERROR(SEARCH("Inc",D372)))</formula>
    </cfRule>
  </conditionalFormatting>
  <conditionalFormatting sqref="F372:F373">
    <cfRule type="cellIs" dxfId="4904" priority="4871" operator="equal">
      <formula>"Unlocked"</formula>
    </cfRule>
    <cfRule type="cellIs" dxfId="4903" priority="4872" operator="equal">
      <formula>"Locked"</formula>
    </cfRule>
  </conditionalFormatting>
  <conditionalFormatting sqref="G372:G373">
    <cfRule type="containsText" dxfId="4902" priority="4870" operator="containsText" text="Param">
      <formula>NOT(ISERROR(SEARCH("Param",G372)))</formula>
    </cfRule>
  </conditionalFormatting>
  <conditionalFormatting sqref="I372:I373">
    <cfRule type="cellIs" dxfId="4901" priority="4869" operator="lessThan">
      <formula>0</formula>
    </cfRule>
  </conditionalFormatting>
  <conditionalFormatting sqref="D372:D373">
    <cfRule type="containsText" dxfId="4900" priority="4867" operator="containsText" text="Dec">
      <formula>NOT(ISERROR(SEARCH("Dec",D372)))</formula>
    </cfRule>
    <cfRule type="containsText" dxfId="4899" priority="4868" operator="containsText" text="Inc">
      <formula>NOT(ISERROR(SEARCH("Inc",D372)))</formula>
    </cfRule>
  </conditionalFormatting>
  <conditionalFormatting sqref="F372:F373">
    <cfRule type="cellIs" dxfId="4898" priority="4865" operator="equal">
      <formula>"Unlocked"</formula>
    </cfRule>
    <cfRule type="cellIs" dxfId="4897" priority="4866" operator="equal">
      <formula>"Locked"</formula>
    </cfRule>
  </conditionalFormatting>
  <conditionalFormatting sqref="G372:G373">
    <cfRule type="containsText" dxfId="4896" priority="4864" operator="containsText" text="Param">
      <formula>NOT(ISERROR(SEARCH("Param",G372)))</formula>
    </cfRule>
  </conditionalFormatting>
  <conditionalFormatting sqref="I372:I373">
    <cfRule type="cellIs" dxfId="4895" priority="4863" operator="lessThan">
      <formula>0</formula>
    </cfRule>
  </conditionalFormatting>
  <conditionalFormatting sqref="D372:D373">
    <cfRule type="containsText" dxfId="4894" priority="4861" operator="containsText" text="Dec">
      <formula>NOT(ISERROR(SEARCH("Dec",D372)))</formula>
    </cfRule>
    <cfRule type="containsText" dxfId="4893" priority="4862" operator="containsText" text="Inc">
      <formula>NOT(ISERROR(SEARCH("Inc",D372)))</formula>
    </cfRule>
  </conditionalFormatting>
  <conditionalFormatting sqref="F372:F373">
    <cfRule type="cellIs" dxfId="4892" priority="4859" operator="equal">
      <formula>"Unlocked"</formula>
    </cfRule>
    <cfRule type="cellIs" dxfId="4891" priority="4860" operator="equal">
      <formula>"Locked"</formula>
    </cfRule>
  </conditionalFormatting>
  <conditionalFormatting sqref="G372:G373">
    <cfRule type="containsText" dxfId="4890" priority="4858" operator="containsText" text="Param">
      <formula>NOT(ISERROR(SEARCH("Param",G372)))</formula>
    </cfRule>
  </conditionalFormatting>
  <conditionalFormatting sqref="I372:I373">
    <cfRule type="cellIs" dxfId="4889" priority="4857" operator="lessThan">
      <formula>0</formula>
    </cfRule>
  </conditionalFormatting>
  <conditionalFormatting sqref="D372:D373">
    <cfRule type="containsText" dxfId="4888" priority="4855" operator="containsText" text="Dec">
      <formula>NOT(ISERROR(SEARCH("Dec",D372)))</formula>
    </cfRule>
    <cfRule type="containsText" dxfId="4887" priority="4856" operator="containsText" text="Inc">
      <formula>NOT(ISERROR(SEARCH("Inc",D372)))</formula>
    </cfRule>
  </conditionalFormatting>
  <conditionalFormatting sqref="F372:F373">
    <cfRule type="cellIs" dxfId="4886" priority="4853" operator="equal">
      <formula>"Unlocked"</formula>
    </cfRule>
    <cfRule type="cellIs" dxfId="4885" priority="4854" operator="equal">
      <formula>"Locked"</formula>
    </cfRule>
  </conditionalFormatting>
  <conditionalFormatting sqref="G372:G373">
    <cfRule type="containsText" dxfId="4884" priority="4852" operator="containsText" text="Param">
      <formula>NOT(ISERROR(SEARCH("Param",G372)))</formula>
    </cfRule>
  </conditionalFormatting>
  <conditionalFormatting sqref="I372:I373">
    <cfRule type="cellIs" dxfId="4883" priority="4851" operator="lessThan">
      <formula>0</formula>
    </cfRule>
  </conditionalFormatting>
  <conditionalFormatting sqref="D372:D373">
    <cfRule type="containsText" dxfId="4882" priority="4849" operator="containsText" text="Dec">
      <formula>NOT(ISERROR(SEARCH("Dec",D372)))</formula>
    </cfRule>
    <cfRule type="containsText" dxfId="4881" priority="4850" operator="containsText" text="Inc">
      <formula>NOT(ISERROR(SEARCH("Inc",D372)))</formula>
    </cfRule>
  </conditionalFormatting>
  <conditionalFormatting sqref="F372:F373">
    <cfRule type="cellIs" dxfId="4880" priority="4847" operator="equal">
      <formula>"Unlocked"</formula>
    </cfRule>
    <cfRule type="cellIs" dxfId="4879" priority="4848" operator="equal">
      <formula>"Locked"</formula>
    </cfRule>
  </conditionalFormatting>
  <conditionalFormatting sqref="G372:G373">
    <cfRule type="containsText" dxfId="4878" priority="4846" operator="containsText" text="Param">
      <formula>NOT(ISERROR(SEARCH("Param",G372)))</formula>
    </cfRule>
  </conditionalFormatting>
  <conditionalFormatting sqref="I372:I373">
    <cfRule type="cellIs" dxfId="4877" priority="4845" operator="lessThan">
      <formula>0</formula>
    </cfRule>
  </conditionalFormatting>
  <conditionalFormatting sqref="D372:D373">
    <cfRule type="containsText" dxfId="4876" priority="4843" operator="containsText" text="Dec">
      <formula>NOT(ISERROR(SEARCH("Dec",D372)))</formula>
    </cfRule>
    <cfRule type="containsText" dxfId="4875" priority="4844" operator="containsText" text="Inc">
      <formula>NOT(ISERROR(SEARCH("Inc",D372)))</formula>
    </cfRule>
  </conditionalFormatting>
  <conditionalFormatting sqref="F372:F373">
    <cfRule type="cellIs" dxfId="4874" priority="4841" operator="equal">
      <formula>"Unlocked"</formula>
    </cfRule>
    <cfRule type="cellIs" dxfId="4873" priority="4842" operator="equal">
      <formula>"Locked"</formula>
    </cfRule>
  </conditionalFormatting>
  <conditionalFormatting sqref="G372:G373">
    <cfRule type="containsText" dxfId="4872" priority="4840" operator="containsText" text="Param">
      <formula>NOT(ISERROR(SEARCH("Param",G372)))</formula>
    </cfRule>
  </conditionalFormatting>
  <conditionalFormatting sqref="I372:I373">
    <cfRule type="cellIs" dxfId="4871" priority="4839" operator="lessThan">
      <formula>0</formula>
    </cfRule>
  </conditionalFormatting>
  <conditionalFormatting sqref="D372:D373">
    <cfRule type="containsText" dxfId="4870" priority="4837" operator="containsText" text="Dec">
      <formula>NOT(ISERROR(SEARCH("Dec",D372)))</formula>
    </cfRule>
    <cfRule type="containsText" dxfId="4869" priority="4838" operator="containsText" text="Inc">
      <formula>NOT(ISERROR(SEARCH("Inc",D372)))</formula>
    </cfRule>
  </conditionalFormatting>
  <conditionalFormatting sqref="F372:F373">
    <cfRule type="cellIs" dxfId="4868" priority="4835" operator="equal">
      <formula>"Unlocked"</formula>
    </cfRule>
    <cfRule type="cellIs" dxfId="4867" priority="4836" operator="equal">
      <formula>"Locked"</formula>
    </cfRule>
  </conditionalFormatting>
  <conditionalFormatting sqref="G372:G373">
    <cfRule type="containsText" dxfId="4866" priority="4834" operator="containsText" text="Param">
      <formula>NOT(ISERROR(SEARCH("Param",G372)))</formula>
    </cfRule>
  </conditionalFormatting>
  <conditionalFormatting sqref="I372:I373">
    <cfRule type="cellIs" dxfId="4865" priority="4833" operator="lessThan">
      <formula>0</formula>
    </cfRule>
  </conditionalFormatting>
  <conditionalFormatting sqref="D372:D373">
    <cfRule type="containsText" dxfId="4864" priority="4831" operator="containsText" text="Dec">
      <formula>NOT(ISERROR(SEARCH("Dec",D372)))</formula>
    </cfRule>
    <cfRule type="containsText" dxfId="4863" priority="4832" operator="containsText" text="Inc">
      <formula>NOT(ISERROR(SEARCH("Inc",D372)))</formula>
    </cfRule>
  </conditionalFormatting>
  <conditionalFormatting sqref="F374">
    <cfRule type="cellIs" dxfId="4862" priority="4829" operator="equal">
      <formula>"Unlocked"</formula>
    </cfRule>
    <cfRule type="cellIs" dxfId="4861" priority="4830" operator="equal">
      <formula>"Locked"</formula>
    </cfRule>
  </conditionalFormatting>
  <conditionalFormatting sqref="G374">
    <cfRule type="containsText" dxfId="4860" priority="4828" operator="containsText" text="Param">
      <formula>NOT(ISERROR(SEARCH("Param",G374)))</formula>
    </cfRule>
  </conditionalFormatting>
  <conditionalFormatting sqref="I374">
    <cfRule type="cellIs" dxfId="4859" priority="4827" operator="lessThan">
      <formula>0</formula>
    </cfRule>
  </conditionalFormatting>
  <conditionalFormatting sqref="D374">
    <cfRule type="containsText" dxfId="4858" priority="4825" operator="containsText" text="Dec">
      <formula>NOT(ISERROR(SEARCH("Dec",D374)))</formula>
    </cfRule>
    <cfRule type="containsText" dxfId="4857" priority="4826" operator="containsText" text="Inc">
      <formula>NOT(ISERROR(SEARCH("Inc",D374)))</formula>
    </cfRule>
  </conditionalFormatting>
  <conditionalFormatting sqref="F374">
    <cfRule type="cellIs" dxfId="4856" priority="4823" operator="equal">
      <formula>"Unlocked"</formula>
    </cfRule>
    <cfRule type="cellIs" dxfId="4855" priority="4824" operator="equal">
      <formula>"Locked"</formula>
    </cfRule>
  </conditionalFormatting>
  <conditionalFormatting sqref="G374">
    <cfRule type="containsText" dxfId="4854" priority="4822" operator="containsText" text="Param">
      <formula>NOT(ISERROR(SEARCH("Param",G374)))</formula>
    </cfRule>
  </conditionalFormatting>
  <conditionalFormatting sqref="I374">
    <cfRule type="cellIs" dxfId="4853" priority="4821" operator="lessThan">
      <formula>0</formula>
    </cfRule>
  </conditionalFormatting>
  <conditionalFormatting sqref="D374">
    <cfRule type="containsText" dxfId="4852" priority="4819" operator="containsText" text="Dec">
      <formula>NOT(ISERROR(SEARCH("Dec",D374)))</formula>
    </cfRule>
    <cfRule type="containsText" dxfId="4851" priority="4820" operator="containsText" text="Inc">
      <formula>NOT(ISERROR(SEARCH("Inc",D374)))</formula>
    </cfRule>
  </conditionalFormatting>
  <conditionalFormatting sqref="F374">
    <cfRule type="cellIs" dxfId="4850" priority="4817" operator="equal">
      <formula>"Unlocked"</formula>
    </cfRule>
    <cfRule type="cellIs" dxfId="4849" priority="4818" operator="equal">
      <formula>"Locked"</formula>
    </cfRule>
  </conditionalFormatting>
  <conditionalFormatting sqref="G374">
    <cfRule type="containsText" dxfId="4848" priority="4816" operator="containsText" text="Param">
      <formula>NOT(ISERROR(SEARCH("Param",G374)))</formula>
    </cfRule>
  </conditionalFormatting>
  <conditionalFormatting sqref="I374">
    <cfRule type="cellIs" dxfId="4847" priority="4815" operator="lessThan">
      <formula>0</formula>
    </cfRule>
  </conditionalFormatting>
  <conditionalFormatting sqref="D374">
    <cfRule type="containsText" dxfId="4846" priority="4813" operator="containsText" text="Dec">
      <formula>NOT(ISERROR(SEARCH("Dec",D374)))</formula>
    </cfRule>
    <cfRule type="containsText" dxfId="4845" priority="4814" operator="containsText" text="Inc">
      <formula>NOT(ISERROR(SEARCH("Inc",D374)))</formula>
    </cfRule>
  </conditionalFormatting>
  <conditionalFormatting sqref="F374">
    <cfRule type="cellIs" dxfId="4844" priority="4811" operator="equal">
      <formula>"Unlocked"</formula>
    </cfRule>
    <cfRule type="cellIs" dxfId="4843" priority="4812" operator="equal">
      <formula>"Locked"</formula>
    </cfRule>
  </conditionalFormatting>
  <conditionalFormatting sqref="G374">
    <cfRule type="containsText" dxfId="4842" priority="4810" operator="containsText" text="Param">
      <formula>NOT(ISERROR(SEARCH("Param",G374)))</formula>
    </cfRule>
  </conditionalFormatting>
  <conditionalFormatting sqref="I374">
    <cfRule type="cellIs" dxfId="4841" priority="4809" operator="lessThan">
      <formula>0</formula>
    </cfRule>
  </conditionalFormatting>
  <conditionalFormatting sqref="D374">
    <cfRule type="containsText" dxfId="4840" priority="4807" operator="containsText" text="Dec">
      <formula>NOT(ISERROR(SEARCH("Dec",D374)))</formula>
    </cfRule>
    <cfRule type="containsText" dxfId="4839" priority="4808" operator="containsText" text="Inc">
      <formula>NOT(ISERROR(SEARCH("Inc",D374)))</formula>
    </cfRule>
  </conditionalFormatting>
  <conditionalFormatting sqref="F374">
    <cfRule type="cellIs" dxfId="4838" priority="4805" operator="equal">
      <formula>"Unlocked"</formula>
    </cfRule>
    <cfRule type="cellIs" dxfId="4837" priority="4806" operator="equal">
      <formula>"Locked"</formula>
    </cfRule>
  </conditionalFormatting>
  <conditionalFormatting sqref="G374">
    <cfRule type="containsText" dxfId="4836" priority="4804" operator="containsText" text="Param">
      <formula>NOT(ISERROR(SEARCH("Param",G374)))</formula>
    </cfRule>
  </conditionalFormatting>
  <conditionalFormatting sqref="I374">
    <cfRule type="cellIs" dxfId="4835" priority="4803" operator="lessThan">
      <formula>0</formula>
    </cfRule>
  </conditionalFormatting>
  <conditionalFormatting sqref="D374">
    <cfRule type="containsText" dxfId="4834" priority="4801" operator="containsText" text="Dec">
      <formula>NOT(ISERROR(SEARCH("Dec",D374)))</formula>
    </cfRule>
    <cfRule type="containsText" dxfId="4833" priority="4802" operator="containsText" text="Inc">
      <formula>NOT(ISERROR(SEARCH("Inc",D374)))</formula>
    </cfRule>
  </conditionalFormatting>
  <conditionalFormatting sqref="F374">
    <cfRule type="cellIs" dxfId="4832" priority="4799" operator="equal">
      <formula>"Unlocked"</formula>
    </cfRule>
    <cfRule type="cellIs" dxfId="4831" priority="4800" operator="equal">
      <formula>"Locked"</formula>
    </cfRule>
  </conditionalFormatting>
  <conditionalFormatting sqref="G374">
    <cfRule type="containsText" dxfId="4830" priority="4798" operator="containsText" text="Param">
      <formula>NOT(ISERROR(SEARCH("Param",G374)))</formula>
    </cfRule>
  </conditionalFormatting>
  <conditionalFormatting sqref="I374">
    <cfRule type="cellIs" dxfId="4829" priority="4797" operator="lessThan">
      <formula>0</formula>
    </cfRule>
  </conditionalFormatting>
  <conditionalFormatting sqref="D374">
    <cfRule type="containsText" dxfId="4828" priority="4795" operator="containsText" text="Dec">
      <formula>NOT(ISERROR(SEARCH("Dec",D374)))</formula>
    </cfRule>
    <cfRule type="containsText" dxfId="4827" priority="4796" operator="containsText" text="Inc">
      <formula>NOT(ISERROR(SEARCH("Inc",D374)))</formula>
    </cfRule>
  </conditionalFormatting>
  <conditionalFormatting sqref="F374">
    <cfRule type="cellIs" dxfId="4826" priority="4793" operator="equal">
      <formula>"Unlocked"</formula>
    </cfRule>
    <cfRule type="cellIs" dxfId="4825" priority="4794" operator="equal">
      <formula>"Locked"</formula>
    </cfRule>
  </conditionalFormatting>
  <conditionalFormatting sqref="G374">
    <cfRule type="containsText" dxfId="4824" priority="4792" operator="containsText" text="Param">
      <formula>NOT(ISERROR(SEARCH("Param",G374)))</formula>
    </cfRule>
  </conditionalFormatting>
  <conditionalFormatting sqref="I374">
    <cfRule type="cellIs" dxfId="4823" priority="4791" operator="lessThan">
      <formula>0</formula>
    </cfRule>
  </conditionalFormatting>
  <conditionalFormatting sqref="D374">
    <cfRule type="containsText" dxfId="4822" priority="4789" operator="containsText" text="Dec">
      <formula>NOT(ISERROR(SEARCH("Dec",D374)))</formula>
    </cfRule>
    <cfRule type="containsText" dxfId="4821" priority="4790" operator="containsText" text="Inc">
      <formula>NOT(ISERROR(SEARCH("Inc",D374)))</formula>
    </cfRule>
  </conditionalFormatting>
  <conditionalFormatting sqref="F374">
    <cfRule type="cellIs" dxfId="4820" priority="4787" operator="equal">
      <formula>"Unlocked"</formula>
    </cfRule>
    <cfRule type="cellIs" dxfId="4819" priority="4788" operator="equal">
      <formula>"Locked"</formula>
    </cfRule>
  </conditionalFormatting>
  <conditionalFormatting sqref="G374">
    <cfRule type="containsText" dxfId="4818" priority="4786" operator="containsText" text="Param">
      <formula>NOT(ISERROR(SEARCH("Param",G374)))</formula>
    </cfRule>
  </conditionalFormatting>
  <conditionalFormatting sqref="I374">
    <cfRule type="cellIs" dxfId="4817" priority="4785" operator="lessThan">
      <formula>0</formula>
    </cfRule>
  </conditionalFormatting>
  <conditionalFormatting sqref="D374">
    <cfRule type="containsText" dxfId="4816" priority="4783" operator="containsText" text="Dec">
      <formula>NOT(ISERROR(SEARCH("Dec",D374)))</formula>
    </cfRule>
    <cfRule type="containsText" dxfId="4815" priority="4784" operator="containsText" text="Inc">
      <formula>NOT(ISERROR(SEARCH("Inc",D374)))</formula>
    </cfRule>
  </conditionalFormatting>
  <conditionalFormatting sqref="F374">
    <cfRule type="cellIs" dxfId="4814" priority="4781" operator="equal">
      <formula>"Unlocked"</formula>
    </cfRule>
    <cfRule type="cellIs" dxfId="4813" priority="4782" operator="equal">
      <formula>"Locked"</formula>
    </cfRule>
  </conditionalFormatting>
  <conditionalFormatting sqref="G374">
    <cfRule type="containsText" dxfId="4812" priority="4780" operator="containsText" text="Param">
      <formula>NOT(ISERROR(SEARCH("Param",G374)))</formula>
    </cfRule>
  </conditionalFormatting>
  <conditionalFormatting sqref="I374">
    <cfRule type="cellIs" dxfId="4811" priority="4779" operator="lessThan">
      <formula>0</formula>
    </cfRule>
  </conditionalFormatting>
  <conditionalFormatting sqref="D374">
    <cfRule type="containsText" dxfId="4810" priority="4777" operator="containsText" text="Dec">
      <formula>NOT(ISERROR(SEARCH("Dec",D374)))</formula>
    </cfRule>
    <cfRule type="containsText" dxfId="4809" priority="4778" operator="containsText" text="Inc">
      <formula>NOT(ISERROR(SEARCH("Inc",D374)))</formula>
    </cfRule>
  </conditionalFormatting>
  <conditionalFormatting sqref="F374">
    <cfRule type="cellIs" dxfId="4808" priority="4775" operator="equal">
      <formula>"Unlocked"</formula>
    </cfRule>
    <cfRule type="cellIs" dxfId="4807" priority="4776" operator="equal">
      <formula>"Locked"</formula>
    </cfRule>
  </conditionalFormatting>
  <conditionalFormatting sqref="G374">
    <cfRule type="containsText" dxfId="4806" priority="4774" operator="containsText" text="Param">
      <formula>NOT(ISERROR(SEARCH("Param",G374)))</formula>
    </cfRule>
  </conditionalFormatting>
  <conditionalFormatting sqref="I374">
    <cfRule type="cellIs" dxfId="4805" priority="4773" operator="lessThan">
      <formula>0</formula>
    </cfRule>
  </conditionalFormatting>
  <conditionalFormatting sqref="D374">
    <cfRule type="containsText" dxfId="4804" priority="4771" operator="containsText" text="Dec">
      <formula>NOT(ISERROR(SEARCH("Dec",D374)))</formula>
    </cfRule>
    <cfRule type="containsText" dxfId="4803" priority="4772" operator="containsText" text="Inc">
      <formula>NOT(ISERROR(SEARCH("Inc",D374)))</formula>
    </cfRule>
  </conditionalFormatting>
  <conditionalFormatting sqref="F374">
    <cfRule type="cellIs" dxfId="4802" priority="4769" operator="equal">
      <formula>"Unlocked"</formula>
    </cfRule>
    <cfRule type="cellIs" dxfId="4801" priority="4770" operator="equal">
      <formula>"Locked"</formula>
    </cfRule>
  </conditionalFormatting>
  <conditionalFormatting sqref="G374">
    <cfRule type="containsText" dxfId="4800" priority="4768" operator="containsText" text="Param">
      <formula>NOT(ISERROR(SEARCH("Param",G374)))</formula>
    </cfRule>
  </conditionalFormatting>
  <conditionalFormatting sqref="I374">
    <cfRule type="cellIs" dxfId="4799" priority="4767" operator="lessThan">
      <formula>0</formula>
    </cfRule>
  </conditionalFormatting>
  <conditionalFormatting sqref="D374">
    <cfRule type="containsText" dxfId="4798" priority="4765" operator="containsText" text="Dec">
      <formula>NOT(ISERROR(SEARCH("Dec",D374)))</formula>
    </cfRule>
    <cfRule type="containsText" dxfId="4797" priority="4766" operator="containsText" text="Inc">
      <formula>NOT(ISERROR(SEARCH("Inc",D374)))</formula>
    </cfRule>
  </conditionalFormatting>
  <conditionalFormatting sqref="F374">
    <cfRule type="cellIs" dxfId="4796" priority="4763" operator="equal">
      <formula>"Unlocked"</formula>
    </cfRule>
    <cfRule type="cellIs" dxfId="4795" priority="4764" operator="equal">
      <formula>"Locked"</formula>
    </cfRule>
  </conditionalFormatting>
  <conditionalFormatting sqref="G374">
    <cfRule type="containsText" dxfId="4794" priority="4762" operator="containsText" text="Param">
      <formula>NOT(ISERROR(SEARCH("Param",G374)))</formula>
    </cfRule>
  </conditionalFormatting>
  <conditionalFormatting sqref="I374">
    <cfRule type="cellIs" dxfId="4793" priority="4761" operator="lessThan">
      <formula>0</formula>
    </cfRule>
  </conditionalFormatting>
  <conditionalFormatting sqref="D374">
    <cfRule type="containsText" dxfId="4792" priority="4759" operator="containsText" text="Dec">
      <formula>NOT(ISERROR(SEARCH("Dec",D374)))</formula>
    </cfRule>
    <cfRule type="containsText" dxfId="4791" priority="4760" operator="containsText" text="Inc">
      <formula>NOT(ISERROR(SEARCH("Inc",D374)))</formula>
    </cfRule>
  </conditionalFormatting>
  <conditionalFormatting sqref="F374">
    <cfRule type="cellIs" dxfId="4790" priority="4757" operator="equal">
      <formula>"Unlocked"</formula>
    </cfRule>
    <cfRule type="cellIs" dxfId="4789" priority="4758" operator="equal">
      <formula>"Locked"</formula>
    </cfRule>
  </conditionalFormatting>
  <conditionalFormatting sqref="G374">
    <cfRule type="containsText" dxfId="4788" priority="4756" operator="containsText" text="Param">
      <formula>NOT(ISERROR(SEARCH("Param",G374)))</formula>
    </cfRule>
  </conditionalFormatting>
  <conditionalFormatting sqref="I374">
    <cfRule type="cellIs" dxfId="4787" priority="4755" operator="lessThan">
      <formula>0</formula>
    </cfRule>
  </conditionalFormatting>
  <conditionalFormatting sqref="D374">
    <cfRule type="containsText" dxfId="4786" priority="4753" operator="containsText" text="Dec">
      <formula>NOT(ISERROR(SEARCH("Dec",D374)))</formula>
    </cfRule>
    <cfRule type="containsText" dxfId="4785" priority="4754" operator="containsText" text="Inc">
      <formula>NOT(ISERROR(SEARCH("Inc",D374)))</formula>
    </cfRule>
  </conditionalFormatting>
  <conditionalFormatting sqref="F374">
    <cfRule type="cellIs" dxfId="4784" priority="4751" operator="equal">
      <formula>"Unlocked"</formula>
    </cfRule>
    <cfRule type="cellIs" dxfId="4783" priority="4752" operator="equal">
      <formula>"Locked"</formula>
    </cfRule>
  </conditionalFormatting>
  <conditionalFormatting sqref="G374">
    <cfRule type="containsText" dxfId="4782" priority="4750" operator="containsText" text="Param">
      <formula>NOT(ISERROR(SEARCH("Param",G374)))</formula>
    </cfRule>
  </conditionalFormatting>
  <conditionalFormatting sqref="I374">
    <cfRule type="cellIs" dxfId="4781" priority="4749" operator="lessThan">
      <formula>0</formula>
    </cfRule>
  </conditionalFormatting>
  <conditionalFormatting sqref="D374">
    <cfRule type="containsText" dxfId="4780" priority="4747" operator="containsText" text="Dec">
      <formula>NOT(ISERROR(SEARCH("Dec",D374)))</formula>
    </cfRule>
    <cfRule type="containsText" dxfId="4779" priority="4748" operator="containsText" text="Inc">
      <formula>NOT(ISERROR(SEARCH("Inc",D374)))</formula>
    </cfRule>
  </conditionalFormatting>
  <conditionalFormatting sqref="F374">
    <cfRule type="cellIs" dxfId="4778" priority="4745" operator="equal">
      <formula>"Unlocked"</formula>
    </cfRule>
    <cfRule type="cellIs" dxfId="4777" priority="4746" operator="equal">
      <formula>"Locked"</formula>
    </cfRule>
  </conditionalFormatting>
  <conditionalFormatting sqref="G374">
    <cfRule type="containsText" dxfId="4776" priority="4744" operator="containsText" text="Param">
      <formula>NOT(ISERROR(SEARCH("Param",G374)))</formula>
    </cfRule>
  </conditionalFormatting>
  <conditionalFormatting sqref="I374">
    <cfRule type="cellIs" dxfId="4775" priority="4743" operator="lessThan">
      <formula>0</formula>
    </cfRule>
  </conditionalFormatting>
  <conditionalFormatting sqref="D374">
    <cfRule type="containsText" dxfId="4774" priority="4741" operator="containsText" text="Dec">
      <formula>NOT(ISERROR(SEARCH("Dec",D374)))</formula>
    </cfRule>
    <cfRule type="containsText" dxfId="4773" priority="4742" operator="containsText" text="Inc">
      <formula>NOT(ISERROR(SEARCH("Inc",D374)))</formula>
    </cfRule>
  </conditionalFormatting>
  <conditionalFormatting sqref="F374">
    <cfRule type="cellIs" dxfId="4772" priority="4739" operator="equal">
      <formula>"Unlocked"</formula>
    </cfRule>
    <cfRule type="cellIs" dxfId="4771" priority="4740" operator="equal">
      <formula>"Locked"</formula>
    </cfRule>
  </conditionalFormatting>
  <conditionalFormatting sqref="G374">
    <cfRule type="containsText" dxfId="4770" priority="4738" operator="containsText" text="Param">
      <formula>NOT(ISERROR(SEARCH("Param",G374)))</formula>
    </cfRule>
  </conditionalFormatting>
  <conditionalFormatting sqref="I374">
    <cfRule type="cellIs" dxfId="4769" priority="4737" operator="lessThan">
      <formula>0</formula>
    </cfRule>
  </conditionalFormatting>
  <conditionalFormatting sqref="D374">
    <cfRule type="containsText" dxfId="4768" priority="4735" operator="containsText" text="Dec">
      <formula>NOT(ISERROR(SEARCH("Dec",D374)))</formula>
    </cfRule>
    <cfRule type="containsText" dxfId="4767" priority="4736" operator="containsText" text="Inc">
      <formula>NOT(ISERROR(SEARCH("Inc",D374)))</formula>
    </cfRule>
  </conditionalFormatting>
  <conditionalFormatting sqref="F374">
    <cfRule type="cellIs" dxfId="4766" priority="4733" operator="equal">
      <formula>"Unlocked"</formula>
    </cfRule>
    <cfRule type="cellIs" dxfId="4765" priority="4734" operator="equal">
      <formula>"Locked"</formula>
    </cfRule>
  </conditionalFormatting>
  <conditionalFormatting sqref="G374">
    <cfRule type="containsText" dxfId="4764" priority="4732" operator="containsText" text="Param">
      <formula>NOT(ISERROR(SEARCH("Param",G374)))</formula>
    </cfRule>
  </conditionalFormatting>
  <conditionalFormatting sqref="I374">
    <cfRule type="cellIs" dxfId="4763" priority="4731" operator="lessThan">
      <formula>0</formula>
    </cfRule>
  </conditionalFormatting>
  <conditionalFormatting sqref="D374">
    <cfRule type="containsText" dxfId="4762" priority="4729" operator="containsText" text="Dec">
      <formula>NOT(ISERROR(SEARCH("Dec",D374)))</formula>
    </cfRule>
    <cfRule type="containsText" dxfId="4761" priority="4730" operator="containsText" text="Inc">
      <formula>NOT(ISERROR(SEARCH("Inc",D374)))</formula>
    </cfRule>
  </conditionalFormatting>
  <conditionalFormatting sqref="F374">
    <cfRule type="cellIs" dxfId="4760" priority="4727" operator="equal">
      <formula>"Unlocked"</formula>
    </cfRule>
    <cfRule type="cellIs" dxfId="4759" priority="4728" operator="equal">
      <formula>"Locked"</formula>
    </cfRule>
  </conditionalFormatting>
  <conditionalFormatting sqref="G374">
    <cfRule type="containsText" dxfId="4758" priority="4726" operator="containsText" text="Param">
      <formula>NOT(ISERROR(SEARCH("Param",G374)))</formula>
    </cfRule>
  </conditionalFormatting>
  <conditionalFormatting sqref="I374">
    <cfRule type="cellIs" dxfId="4757" priority="4725" operator="lessThan">
      <formula>0</formula>
    </cfRule>
  </conditionalFormatting>
  <conditionalFormatting sqref="D374">
    <cfRule type="containsText" dxfId="4756" priority="4723" operator="containsText" text="Dec">
      <formula>NOT(ISERROR(SEARCH("Dec",D374)))</formula>
    </cfRule>
    <cfRule type="containsText" dxfId="4755" priority="4724" operator="containsText" text="Inc">
      <formula>NOT(ISERROR(SEARCH("Inc",D374)))</formula>
    </cfRule>
  </conditionalFormatting>
  <conditionalFormatting sqref="F374">
    <cfRule type="cellIs" dxfId="4754" priority="4721" operator="equal">
      <formula>"Unlocked"</formula>
    </cfRule>
    <cfRule type="cellIs" dxfId="4753" priority="4722" operator="equal">
      <formula>"Locked"</formula>
    </cfRule>
  </conditionalFormatting>
  <conditionalFormatting sqref="G374">
    <cfRule type="containsText" dxfId="4752" priority="4720" operator="containsText" text="Param">
      <formula>NOT(ISERROR(SEARCH("Param",G374)))</formula>
    </cfRule>
  </conditionalFormatting>
  <conditionalFormatting sqref="I374">
    <cfRule type="cellIs" dxfId="4751" priority="4719" operator="lessThan">
      <formula>0</formula>
    </cfRule>
  </conditionalFormatting>
  <conditionalFormatting sqref="D374">
    <cfRule type="containsText" dxfId="4750" priority="4717" operator="containsText" text="Dec">
      <formula>NOT(ISERROR(SEARCH("Dec",D374)))</formula>
    </cfRule>
    <cfRule type="containsText" dxfId="4749" priority="4718" operator="containsText" text="Inc">
      <formula>NOT(ISERROR(SEARCH("Inc",D374)))</formula>
    </cfRule>
  </conditionalFormatting>
  <conditionalFormatting sqref="F375:F377">
    <cfRule type="cellIs" dxfId="4748" priority="4715" operator="equal">
      <formula>"Unlocked"</formula>
    </cfRule>
    <cfRule type="cellIs" dxfId="4747" priority="4716" operator="equal">
      <formula>"Locked"</formula>
    </cfRule>
  </conditionalFormatting>
  <conditionalFormatting sqref="G375:G377">
    <cfRule type="containsText" dxfId="4746" priority="4714" operator="containsText" text="Param">
      <formula>NOT(ISERROR(SEARCH("Param",G375)))</formula>
    </cfRule>
  </conditionalFormatting>
  <conditionalFormatting sqref="I375:I377">
    <cfRule type="cellIs" dxfId="4745" priority="4713" operator="lessThan">
      <formula>0</formula>
    </cfRule>
  </conditionalFormatting>
  <conditionalFormatting sqref="D375:D377">
    <cfRule type="containsText" dxfId="4744" priority="4711" operator="containsText" text="Dec">
      <formula>NOT(ISERROR(SEARCH("Dec",D375)))</formula>
    </cfRule>
    <cfRule type="containsText" dxfId="4743" priority="4712" operator="containsText" text="Inc">
      <formula>NOT(ISERROR(SEARCH("Inc",D375)))</formula>
    </cfRule>
  </conditionalFormatting>
  <conditionalFormatting sqref="F375:F377">
    <cfRule type="cellIs" dxfId="4742" priority="4709" operator="equal">
      <formula>"Unlocked"</formula>
    </cfRule>
    <cfRule type="cellIs" dxfId="4741" priority="4710" operator="equal">
      <formula>"Locked"</formula>
    </cfRule>
  </conditionalFormatting>
  <conditionalFormatting sqref="G375:G377">
    <cfRule type="containsText" dxfId="4740" priority="4708" operator="containsText" text="Param">
      <formula>NOT(ISERROR(SEARCH("Param",G375)))</formula>
    </cfRule>
  </conditionalFormatting>
  <conditionalFormatting sqref="I375:I377">
    <cfRule type="cellIs" dxfId="4739" priority="4707" operator="lessThan">
      <formula>0</formula>
    </cfRule>
  </conditionalFormatting>
  <conditionalFormatting sqref="D375:D377">
    <cfRule type="containsText" dxfId="4738" priority="4705" operator="containsText" text="Dec">
      <formula>NOT(ISERROR(SEARCH("Dec",D375)))</formula>
    </cfRule>
    <cfRule type="containsText" dxfId="4737" priority="4706" operator="containsText" text="Inc">
      <formula>NOT(ISERROR(SEARCH("Inc",D375)))</formula>
    </cfRule>
  </conditionalFormatting>
  <conditionalFormatting sqref="F375">
    <cfRule type="cellIs" dxfId="4736" priority="4703" operator="equal">
      <formula>"Unlocked"</formula>
    </cfRule>
    <cfRule type="cellIs" dxfId="4735" priority="4704" operator="equal">
      <formula>"Locked"</formula>
    </cfRule>
  </conditionalFormatting>
  <conditionalFormatting sqref="G375">
    <cfRule type="containsText" dxfId="4734" priority="4702" operator="containsText" text="Param">
      <formula>NOT(ISERROR(SEARCH("Param",G375)))</formula>
    </cfRule>
  </conditionalFormatting>
  <conditionalFormatting sqref="I375">
    <cfRule type="cellIs" dxfId="4733" priority="4701" operator="lessThan">
      <formula>0</formula>
    </cfRule>
  </conditionalFormatting>
  <conditionalFormatting sqref="D375">
    <cfRule type="containsText" dxfId="4732" priority="4699" operator="containsText" text="Dec">
      <formula>NOT(ISERROR(SEARCH("Dec",D375)))</formula>
    </cfRule>
    <cfRule type="containsText" dxfId="4731" priority="4700" operator="containsText" text="Inc">
      <formula>NOT(ISERROR(SEARCH("Inc",D375)))</formula>
    </cfRule>
  </conditionalFormatting>
  <conditionalFormatting sqref="F376:F377">
    <cfRule type="cellIs" dxfId="4730" priority="4697" operator="equal">
      <formula>"Unlocked"</formula>
    </cfRule>
    <cfRule type="cellIs" dxfId="4729" priority="4698" operator="equal">
      <formula>"Locked"</formula>
    </cfRule>
  </conditionalFormatting>
  <conditionalFormatting sqref="G376:G377">
    <cfRule type="containsText" dxfId="4728" priority="4696" operator="containsText" text="Param">
      <formula>NOT(ISERROR(SEARCH("Param",G376)))</formula>
    </cfRule>
  </conditionalFormatting>
  <conditionalFormatting sqref="I376:I377">
    <cfRule type="cellIs" dxfId="4727" priority="4695" operator="lessThan">
      <formula>0</formula>
    </cfRule>
  </conditionalFormatting>
  <conditionalFormatting sqref="D376:D377">
    <cfRule type="containsText" dxfId="4726" priority="4693" operator="containsText" text="Dec">
      <formula>NOT(ISERROR(SEARCH("Dec",D376)))</formula>
    </cfRule>
    <cfRule type="containsText" dxfId="4725" priority="4694" operator="containsText" text="Inc">
      <formula>NOT(ISERROR(SEARCH("Inc",D376)))</formula>
    </cfRule>
  </conditionalFormatting>
  <conditionalFormatting sqref="F378:F380">
    <cfRule type="cellIs" dxfId="4724" priority="4691" operator="equal">
      <formula>"Unlocked"</formula>
    </cfRule>
    <cfRule type="cellIs" dxfId="4723" priority="4692" operator="equal">
      <formula>"Locked"</formula>
    </cfRule>
  </conditionalFormatting>
  <conditionalFormatting sqref="G378:G380">
    <cfRule type="containsText" dxfId="4722" priority="4690" operator="containsText" text="Param">
      <formula>NOT(ISERROR(SEARCH("Param",G378)))</formula>
    </cfRule>
  </conditionalFormatting>
  <conditionalFormatting sqref="I378:I380">
    <cfRule type="cellIs" dxfId="4721" priority="4689" operator="lessThan">
      <formula>0</formula>
    </cfRule>
  </conditionalFormatting>
  <conditionalFormatting sqref="D378:D380">
    <cfRule type="containsText" dxfId="4720" priority="4687" operator="containsText" text="Dec">
      <formula>NOT(ISERROR(SEARCH("Dec",D378)))</formula>
    </cfRule>
    <cfRule type="containsText" dxfId="4719" priority="4688" operator="containsText" text="Inc">
      <formula>NOT(ISERROR(SEARCH("Inc",D378)))</formula>
    </cfRule>
  </conditionalFormatting>
  <conditionalFormatting sqref="F378:F380">
    <cfRule type="cellIs" dxfId="4718" priority="4685" operator="equal">
      <formula>"Unlocked"</formula>
    </cfRule>
    <cfRule type="cellIs" dxfId="4717" priority="4686" operator="equal">
      <formula>"Locked"</formula>
    </cfRule>
  </conditionalFormatting>
  <conditionalFormatting sqref="G378:G380">
    <cfRule type="containsText" dxfId="4716" priority="4684" operator="containsText" text="Param">
      <formula>NOT(ISERROR(SEARCH("Param",G378)))</formula>
    </cfRule>
  </conditionalFormatting>
  <conditionalFormatting sqref="I378:I380">
    <cfRule type="cellIs" dxfId="4715" priority="4683" operator="lessThan">
      <formula>0</formula>
    </cfRule>
  </conditionalFormatting>
  <conditionalFormatting sqref="D378:D380">
    <cfRule type="containsText" dxfId="4714" priority="4681" operator="containsText" text="Dec">
      <formula>NOT(ISERROR(SEARCH("Dec",D378)))</formula>
    </cfRule>
    <cfRule type="containsText" dxfId="4713" priority="4682" operator="containsText" text="Inc">
      <formula>NOT(ISERROR(SEARCH("Inc",D378)))</formula>
    </cfRule>
  </conditionalFormatting>
  <conditionalFormatting sqref="F378:F380">
    <cfRule type="cellIs" dxfId="4712" priority="4679" operator="equal">
      <formula>"Unlocked"</formula>
    </cfRule>
    <cfRule type="cellIs" dxfId="4711" priority="4680" operator="equal">
      <formula>"Locked"</formula>
    </cfRule>
  </conditionalFormatting>
  <conditionalFormatting sqref="G378:G380">
    <cfRule type="containsText" dxfId="4710" priority="4678" operator="containsText" text="Param">
      <formula>NOT(ISERROR(SEARCH("Param",G378)))</formula>
    </cfRule>
  </conditionalFormatting>
  <conditionalFormatting sqref="I378:I380">
    <cfRule type="cellIs" dxfId="4709" priority="4677" operator="lessThan">
      <formula>0</formula>
    </cfRule>
  </conditionalFormatting>
  <conditionalFormatting sqref="D378:D380">
    <cfRule type="containsText" dxfId="4708" priority="4675" operator="containsText" text="Dec">
      <formula>NOT(ISERROR(SEARCH("Dec",D378)))</formula>
    </cfRule>
    <cfRule type="containsText" dxfId="4707" priority="4676" operator="containsText" text="Inc">
      <formula>NOT(ISERROR(SEARCH("Inc",D378)))</formula>
    </cfRule>
  </conditionalFormatting>
  <conditionalFormatting sqref="F378:F379">
    <cfRule type="cellIs" dxfId="4706" priority="4673" operator="equal">
      <formula>"Unlocked"</formula>
    </cfRule>
    <cfRule type="cellIs" dxfId="4705" priority="4674" operator="equal">
      <formula>"Locked"</formula>
    </cfRule>
  </conditionalFormatting>
  <conditionalFormatting sqref="G378:G379">
    <cfRule type="containsText" dxfId="4704" priority="4672" operator="containsText" text="Param">
      <formula>NOT(ISERROR(SEARCH("Param",G378)))</formula>
    </cfRule>
  </conditionalFormatting>
  <conditionalFormatting sqref="I378:I379">
    <cfRule type="cellIs" dxfId="4703" priority="4671" operator="lessThan">
      <formula>0</formula>
    </cfRule>
  </conditionalFormatting>
  <conditionalFormatting sqref="D378:D379">
    <cfRule type="containsText" dxfId="4702" priority="4669" operator="containsText" text="Dec">
      <formula>NOT(ISERROR(SEARCH("Dec",D378)))</formula>
    </cfRule>
    <cfRule type="containsText" dxfId="4701" priority="4670" operator="containsText" text="Inc">
      <formula>NOT(ISERROR(SEARCH("Inc",D378)))</formula>
    </cfRule>
  </conditionalFormatting>
  <conditionalFormatting sqref="F378:F379">
    <cfRule type="cellIs" dxfId="4700" priority="4667" operator="equal">
      <formula>"Unlocked"</formula>
    </cfRule>
    <cfRule type="cellIs" dxfId="4699" priority="4668" operator="equal">
      <formula>"Locked"</formula>
    </cfRule>
  </conditionalFormatting>
  <conditionalFormatting sqref="G378:G379">
    <cfRule type="containsText" dxfId="4698" priority="4666" operator="containsText" text="Param">
      <formula>NOT(ISERROR(SEARCH("Param",G378)))</formula>
    </cfRule>
  </conditionalFormatting>
  <conditionalFormatting sqref="I378:I379">
    <cfRule type="cellIs" dxfId="4697" priority="4665" operator="lessThan">
      <formula>0</formula>
    </cfRule>
  </conditionalFormatting>
  <conditionalFormatting sqref="D378:D379">
    <cfRule type="containsText" dxfId="4696" priority="4663" operator="containsText" text="Dec">
      <formula>NOT(ISERROR(SEARCH("Dec",D378)))</formula>
    </cfRule>
    <cfRule type="containsText" dxfId="4695" priority="4664" operator="containsText" text="Inc">
      <formula>NOT(ISERROR(SEARCH("Inc",D378)))</formula>
    </cfRule>
  </conditionalFormatting>
  <conditionalFormatting sqref="F378:F379">
    <cfRule type="cellIs" dxfId="4694" priority="4661" operator="equal">
      <formula>"Unlocked"</formula>
    </cfRule>
    <cfRule type="cellIs" dxfId="4693" priority="4662" operator="equal">
      <formula>"Locked"</formula>
    </cfRule>
  </conditionalFormatting>
  <conditionalFormatting sqref="G378:G379">
    <cfRule type="containsText" dxfId="4692" priority="4660" operator="containsText" text="Param">
      <formula>NOT(ISERROR(SEARCH("Param",G378)))</formula>
    </cfRule>
  </conditionalFormatting>
  <conditionalFormatting sqref="I378:I379">
    <cfRule type="cellIs" dxfId="4691" priority="4659" operator="lessThan">
      <formula>0</formula>
    </cfRule>
  </conditionalFormatting>
  <conditionalFormatting sqref="D378:D379">
    <cfRule type="containsText" dxfId="4690" priority="4657" operator="containsText" text="Dec">
      <formula>NOT(ISERROR(SEARCH("Dec",D378)))</formula>
    </cfRule>
    <cfRule type="containsText" dxfId="4689" priority="4658" operator="containsText" text="Inc">
      <formula>NOT(ISERROR(SEARCH("Inc",D378)))</formula>
    </cfRule>
  </conditionalFormatting>
  <conditionalFormatting sqref="F378:F379">
    <cfRule type="cellIs" dxfId="4688" priority="4655" operator="equal">
      <formula>"Unlocked"</formula>
    </cfRule>
    <cfRule type="cellIs" dxfId="4687" priority="4656" operator="equal">
      <formula>"Locked"</formula>
    </cfRule>
  </conditionalFormatting>
  <conditionalFormatting sqref="G378:G379">
    <cfRule type="containsText" dxfId="4686" priority="4654" operator="containsText" text="Param">
      <formula>NOT(ISERROR(SEARCH("Param",G378)))</formula>
    </cfRule>
  </conditionalFormatting>
  <conditionalFormatting sqref="I378:I379">
    <cfRule type="cellIs" dxfId="4685" priority="4653" operator="lessThan">
      <formula>0</formula>
    </cfRule>
  </conditionalFormatting>
  <conditionalFormatting sqref="D378:D379">
    <cfRule type="containsText" dxfId="4684" priority="4651" operator="containsText" text="Dec">
      <formula>NOT(ISERROR(SEARCH("Dec",D378)))</formula>
    </cfRule>
    <cfRule type="containsText" dxfId="4683" priority="4652" operator="containsText" text="Inc">
      <formula>NOT(ISERROR(SEARCH("Inc",D378)))</formula>
    </cfRule>
  </conditionalFormatting>
  <conditionalFormatting sqref="F378:F379">
    <cfRule type="cellIs" dxfId="4682" priority="4649" operator="equal">
      <formula>"Unlocked"</formula>
    </cfRule>
    <cfRule type="cellIs" dxfId="4681" priority="4650" operator="equal">
      <formula>"Locked"</formula>
    </cfRule>
  </conditionalFormatting>
  <conditionalFormatting sqref="G378:G379">
    <cfRule type="containsText" dxfId="4680" priority="4648" operator="containsText" text="Param">
      <formula>NOT(ISERROR(SEARCH("Param",G378)))</formula>
    </cfRule>
  </conditionalFormatting>
  <conditionalFormatting sqref="I378:I379">
    <cfRule type="cellIs" dxfId="4679" priority="4647" operator="lessThan">
      <formula>0</formula>
    </cfRule>
  </conditionalFormatting>
  <conditionalFormatting sqref="D378:D379">
    <cfRule type="containsText" dxfId="4678" priority="4645" operator="containsText" text="Dec">
      <formula>NOT(ISERROR(SEARCH("Dec",D378)))</formula>
    </cfRule>
    <cfRule type="containsText" dxfId="4677" priority="4646" operator="containsText" text="Inc">
      <formula>NOT(ISERROR(SEARCH("Inc",D378)))</formula>
    </cfRule>
  </conditionalFormatting>
  <conditionalFormatting sqref="F378:F379">
    <cfRule type="cellIs" dxfId="4676" priority="4643" operator="equal">
      <formula>"Unlocked"</formula>
    </cfRule>
    <cfRule type="cellIs" dxfId="4675" priority="4644" operator="equal">
      <formula>"Locked"</formula>
    </cfRule>
  </conditionalFormatting>
  <conditionalFormatting sqref="G378:G379">
    <cfRule type="containsText" dxfId="4674" priority="4642" operator="containsText" text="Param">
      <formula>NOT(ISERROR(SEARCH("Param",G378)))</formula>
    </cfRule>
  </conditionalFormatting>
  <conditionalFormatting sqref="I378:I379">
    <cfRule type="cellIs" dxfId="4673" priority="4641" operator="lessThan">
      <formula>0</formula>
    </cfRule>
  </conditionalFormatting>
  <conditionalFormatting sqref="D378:D379">
    <cfRule type="containsText" dxfId="4672" priority="4639" operator="containsText" text="Dec">
      <formula>NOT(ISERROR(SEARCH("Dec",D378)))</formula>
    </cfRule>
    <cfRule type="containsText" dxfId="4671" priority="4640" operator="containsText" text="Inc">
      <formula>NOT(ISERROR(SEARCH("Inc",D378)))</formula>
    </cfRule>
  </conditionalFormatting>
  <conditionalFormatting sqref="F378:F379">
    <cfRule type="cellIs" dxfId="4670" priority="4637" operator="equal">
      <formula>"Unlocked"</formula>
    </cfRule>
    <cfRule type="cellIs" dxfId="4669" priority="4638" operator="equal">
      <formula>"Locked"</formula>
    </cfRule>
  </conditionalFormatting>
  <conditionalFormatting sqref="G378:G379">
    <cfRule type="containsText" dxfId="4668" priority="4636" operator="containsText" text="Param">
      <formula>NOT(ISERROR(SEARCH("Param",G378)))</formula>
    </cfRule>
  </conditionalFormatting>
  <conditionalFormatting sqref="I378:I379">
    <cfRule type="cellIs" dxfId="4667" priority="4635" operator="lessThan">
      <formula>0</formula>
    </cfRule>
  </conditionalFormatting>
  <conditionalFormatting sqref="D378:D379">
    <cfRule type="containsText" dxfId="4666" priority="4633" operator="containsText" text="Dec">
      <formula>NOT(ISERROR(SEARCH("Dec",D378)))</formula>
    </cfRule>
    <cfRule type="containsText" dxfId="4665" priority="4634" operator="containsText" text="Inc">
      <formula>NOT(ISERROR(SEARCH("Inc",D378)))</formula>
    </cfRule>
  </conditionalFormatting>
  <conditionalFormatting sqref="F378:F379">
    <cfRule type="cellIs" dxfId="4664" priority="4631" operator="equal">
      <formula>"Unlocked"</formula>
    </cfRule>
    <cfRule type="cellIs" dxfId="4663" priority="4632" operator="equal">
      <formula>"Locked"</formula>
    </cfRule>
  </conditionalFormatting>
  <conditionalFormatting sqref="G378:G379">
    <cfRule type="containsText" dxfId="4662" priority="4630" operator="containsText" text="Param">
      <formula>NOT(ISERROR(SEARCH("Param",G378)))</formula>
    </cfRule>
  </conditionalFormatting>
  <conditionalFormatting sqref="I378:I379">
    <cfRule type="cellIs" dxfId="4661" priority="4629" operator="lessThan">
      <formula>0</formula>
    </cfRule>
  </conditionalFormatting>
  <conditionalFormatting sqref="D378:D379">
    <cfRule type="containsText" dxfId="4660" priority="4627" operator="containsText" text="Dec">
      <formula>NOT(ISERROR(SEARCH("Dec",D378)))</formula>
    </cfRule>
    <cfRule type="containsText" dxfId="4659" priority="4628" operator="containsText" text="Inc">
      <formula>NOT(ISERROR(SEARCH("Inc",D378)))</formula>
    </cfRule>
  </conditionalFormatting>
  <conditionalFormatting sqref="F378:F379">
    <cfRule type="cellIs" dxfId="4658" priority="4625" operator="equal">
      <formula>"Unlocked"</formula>
    </cfRule>
    <cfRule type="cellIs" dxfId="4657" priority="4626" operator="equal">
      <formula>"Locked"</formula>
    </cfRule>
  </conditionalFormatting>
  <conditionalFormatting sqref="G378:G379">
    <cfRule type="containsText" dxfId="4656" priority="4624" operator="containsText" text="Param">
      <formula>NOT(ISERROR(SEARCH("Param",G378)))</formula>
    </cfRule>
  </conditionalFormatting>
  <conditionalFormatting sqref="I378:I379">
    <cfRule type="cellIs" dxfId="4655" priority="4623" operator="lessThan">
      <formula>0</formula>
    </cfRule>
  </conditionalFormatting>
  <conditionalFormatting sqref="D378:D379">
    <cfRule type="containsText" dxfId="4654" priority="4621" operator="containsText" text="Dec">
      <formula>NOT(ISERROR(SEARCH("Dec",D378)))</formula>
    </cfRule>
    <cfRule type="containsText" dxfId="4653" priority="4622" operator="containsText" text="Inc">
      <formula>NOT(ISERROR(SEARCH("Inc",D378)))</formula>
    </cfRule>
  </conditionalFormatting>
  <conditionalFormatting sqref="F378:F379">
    <cfRule type="cellIs" dxfId="4652" priority="4619" operator="equal">
      <formula>"Unlocked"</formula>
    </cfRule>
    <cfRule type="cellIs" dxfId="4651" priority="4620" operator="equal">
      <formula>"Locked"</formula>
    </cfRule>
  </conditionalFormatting>
  <conditionalFormatting sqref="G378:G379">
    <cfRule type="containsText" dxfId="4650" priority="4618" operator="containsText" text="Param">
      <formula>NOT(ISERROR(SEARCH("Param",G378)))</formula>
    </cfRule>
  </conditionalFormatting>
  <conditionalFormatting sqref="I378:I379">
    <cfRule type="cellIs" dxfId="4649" priority="4617" operator="lessThan">
      <formula>0</formula>
    </cfRule>
  </conditionalFormatting>
  <conditionalFormatting sqref="D378:D379">
    <cfRule type="containsText" dxfId="4648" priority="4615" operator="containsText" text="Dec">
      <formula>NOT(ISERROR(SEARCH("Dec",D378)))</formula>
    </cfRule>
    <cfRule type="containsText" dxfId="4647" priority="4616" operator="containsText" text="Inc">
      <formula>NOT(ISERROR(SEARCH("Inc",D378)))</formula>
    </cfRule>
  </conditionalFormatting>
  <conditionalFormatting sqref="F378:F379">
    <cfRule type="cellIs" dxfId="4646" priority="4613" operator="equal">
      <formula>"Unlocked"</formula>
    </cfRule>
    <cfRule type="cellIs" dxfId="4645" priority="4614" operator="equal">
      <formula>"Locked"</formula>
    </cfRule>
  </conditionalFormatting>
  <conditionalFormatting sqref="G378:G379">
    <cfRule type="containsText" dxfId="4644" priority="4612" operator="containsText" text="Param">
      <formula>NOT(ISERROR(SEARCH("Param",G378)))</formula>
    </cfRule>
  </conditionalFormatting>
  <conditionalFormatting sqref="I378:I379">
    <cfRule type="cellIs" dxfId="4643" priority="4611" operator="lessThan">
      <formula>0</formula>
    </cfRule>
  </conditionalFormatting>
  <conditionalFormatting sqref="D378:D379">
    <cfRule type="containsText" dxfId="4642" priority="4609" operator="containsText" text="Dec">
      <formula>NOT(ISERROR(SEARCH("Dec",D378)))</formula>
    </cfRule>
    <cfRule type="containsText" dxfId="4641" priority="4610" operator="containsText" text="Inc">
      <formula>NOT(ISERROR(SEARCH("Inc",D378)))</formula>
    </cfRule>
  </conditionalFormatting>
  <conditionalFormatting sqref="F378:F379">
    <cfRule type="cellIs" dxfId="4640" priority="4607" operator="equal">
      <formula>"Unlocked"</formula>
    </cfRule>
    <cfRule type="cellIs" dxfId="4639" priority="4608" operator="equal">
      <formula>"Locked"</formula>
    </cfRule>
  </conditionalFormatting>
  <conditionalFormatting sqref="G378:G379">
    <cfRule type="containsText" dxfId="4638" priority="4606" operator="containsText" text="Param">
      <formula>NOT(ISERROR(SEARCH("Param",G378)))</formula>
    </cfRule>
  </conditionalFormatting>
  <conditionalFormatting sqref="I378:I379">
    <cfRule type="cellIs" dxfId="4637" priority="4605" operator="lessThan">
      <formula>0</formula>
    </cfRule>
  </conditionalFormatting>
  <conditionalFormatting sqref="D378:D379">
    <cfRule type="containsText" dxfId="4636" priority="4603" operator="containsText" text="Dec">
      <formula>NOT(ISERROR(SEARCH("Dec",D378)))</formula>
    </cfRule>
    <cfRule type="containsText" dxfId="4635" priority="4604" operator="containsText" text="Inc">
      <formula>NOT(ISERROR(SEARCH("Inc",D378)))</formula>
    </cfRule>
  </conditionalFormatting>
  <conditionalFormatting sqref="F378:F379">
    <cfRule type="cellIs" dxfId="4634" priority="4601" operator="equal">
      <formula>"Unlocked"</formula>
    </cfRule>
    <cfRule type="cellIs" dxfId="4633" priority="4602" operator="equal">
      <formula>"Locked"</formula>
    </cfRule>
  </conditionalFormatting>
  <conditionalFormatting sqref="G378:G379">
    <cfRule type="containsText" dxfId="4632" priority="4600" operator="containsText" text="Param">
      <formula>NOT(ISERROR(SEARCH("Param",G378)))</formula>
    </cfRule>
  </conditionalFormatting>
  <conditionalFormatting sqref="I378:I379">
    <cfRule type="cellIs" dxfId="4631" priority="4599" operator="lessThan">
      <formula>0</formula>
    </cfRule>
  </conditionalFormatting>
  <conditionalFormatting sqref="D378:D379">
    <cfRule type="containsText" dxfId="4630" priority="4597" operator="containsText" text="Dec">
      <formula>NOT(ISERROR(SEARCH("Dec",D378)))</formula>
    </cfRule>
    <cfRule type="containsText" dxfId="4629" priority="4598" operator="containsText" text="Inc">
      <formula>NOT(ISERROR(SEARCH("Inc",D378)))</formula>
    </cfRule>
  </conditionalFormatting>
  <conditionalFormatting sqref="F378:F379">
    <cfRule type="cellIs" dxfId="4628" priority="4595" operator="equal">
      <formula>"Unlocked"</formula>
    </cfRule>
    <cfRule type="cellIs" dxfId="4627" priority="4596" operator="equal">
      <formula>"Locked"</formula>
    </cfRule>
  </conditionalFormatting>
  <conditionalFormatting sqref="G378:G379">
    <cfRule type="containsText" dxfId="4626" priority="4594" operator="containsText" text="Param">
      <formula>NOT(ISERROR(SEARCH("Param",G378)))</formula>
    </cfRule>
  </conditionalFormatting>
  <conditionalFormatting sqref="I378:I379">
    <cfRule type="cellIs" dxfId="4625" priority="4593" operator="lessThan">
      <formula>0</formula>
    </cfRule>
  </conditionalFormatting>
  <conditionalFormatting sqref="D378:D379">
    <cfRule type="containsText" dxfId="4624" priority="4591" operator="containsText" text="Dec">
      <formula>NOT(ISERROR(SEARCH("Dec",D378)))</formula>
    </cfRule>
    <cfRule type="containsText" dxfId="4623" priority="4592" operator="containsText" text="Inc">
      <formula>NOT(ISERROR(SEARCH("Inc",D378)))</formula>
    </cfRule>
  </conditionalFormatting>
  <conditionalFormatting sqref="F378:F379">
    <cfRule type="cellIs" dxfId="4622" priority="4589" operator="equal">
      <formula>"Unlocked"</formula>
    </cfRule>
    <cfRule type="cellIs" dxfId="4621" priority="4590" operator="equal">
      <formula>"Locked"</formula>
    </cfRule>
  </conditionalFormatting>
  <conditionalFormatting sqref="G378:G379">
    <cfRule type="containsText" dxfId="4620" priority="4588" operator="containsText" text="Param">
      <formula>NOT(ISERROR(SEARCH("Param",G378)))</formula>
    </cfRule>
  </conditionalFormatting>
  <conditionalFormatting sqref="I378:I379">
    <cfRule type="cellIs" dxfId="4619" priority="4587" operator="lessThan">
      <formula>0</formula>
    </cfRule>
  </conditionalFormatting>
  <conditionalFormatting sqref="D378:D379">
    <cfRule type="containsText" dxfId="4618" priority="4585" operator="containsText" text="Dec">
      <formula>NOT(ISERROR(SEARCH("Dec",D378)))</formula>
    </cfRule>
    <cfRule type="containsText" dxfId="4617" priority="4586" operator="containsText" text="Inc">
      <formula>NOT(ISERROR(SEARCH("Inc",D378)))</formula>
    </cfRule>
  </conditionalFormatting>
  <conditionalFormatting sqref="F378:F379">
    <cfRule type="cellIs" dxfId="4616" priority="4583" operator="equal">
      <formula>"Unlocked"</formula>
    </cfRule>
    <cfRule type="cellIs" dxfId="4615" priority="4584" operator="equal">
      <formula>"Locked"</formula>
    </cfRule>
  </conditionalFormatting>
  <conditionalFormatting sqref="G378:G379">
    <cfRule type="containsText" dxfId="4614" priority="4582" operator="containsText" text="Param">
      <formula>NOT(ISERROR(SEARCH("Param",G378)))</formula>
    </cfRule>
  </conditionalFormatting>
  <conditionalFormatting sqref="I378:I379">
    <cfRule type="cellIs" dxfId="4613" priority="4581" operator="lessThan">
      <formula>0</formula>
    </cfRule>
  </conditionalFormatting>
  <conditionalFormatting sqref="D378:D379">
    <cfRule type="containsText" dxfId="4612" priority="4579" operator="containsText" text="Dec">
      <formula>NOT(ISERROR(SEARCH("Dec",D378)))</formula>
    </cfRule>
    <cfRule type="containsText" dxfId="4611" priority="4580" operator="containsText" text="Inc">
      <formula>NOT(ISERROR(SEARCH("Inc",D378)))</formula>
    </cfRule>
  </conditionalFormatting>
  <conditionalFormatting sqref="F378:F379">
    <cfRule type="cellIs" dxfId="4610" priority="4577" operator="equal">
      <formula>"Unlocked"</formula>
    </cfRule>
    <cfRule type="cellIs" dxfId="4609" priority="4578" operator="equal">
      <formula>"Locked"</formula>
    </cfRule>
  </conditionalFormatting>
  <conditionalFormatting sqref="G378:G379">
    <cfRule type="containsText" dxfId="4608" priority="4576" operator="containsText" text="Param">
      <formula>NOT(ISERROR(SEARCH("Param",G378)))</formula>
    </cfRule>
  </conditionalFormatting>
  <conditionalFormatting sqref="I378:I379">
    <cfRule type="cellIs" dxfId="4607" priority="4575" operator="lessThan">
      <formula>0</formula>
    </cfRule>
  </conditionalFormatting>
  <conditionalFormatting sqref="D378:D379">
    <cfRule type="containsText" dxfId="4606" priority="4573" operator="containsText" text="Dec">
      <formula>NOT(ISERROR(SEARCH("Dec",D378)))</formula>
    </cfRule>
    <cfRule type="containsText" dxfId="4605" priority="4574" operator="containsText" text="Inc">
      <formula>NOT(ISERROR(SEARCH("Inc",D378)))</formula>
    </cfRule>
  </conditionalFormatting>
  <conditionalFormatting sqref="F378:F379">
    <cfRule type="cellIs" dxfId="4604" priority="4571" operator="equal">
      <formula>"Unlocked"</formula>
    </cfRule>
    <cfRule type="cellIs" dxfId="4603" priority="4572" operator="equal">
      <formula>"Locked"</formula>
    </cfRule>
  </conditionalFormatting>
  <conditionalFormatting sqref="G378:G379">
    <cfRule type="containsText" dxfId="4602" priority="4570" operator="containsText" text="Param">
      <formula>NOT(ISERROR(SEARCH("Param",G378)))</formula>
    </cfRule>
  </conditionalFormatting>
  <conditionalFormatting sqref="I378:I379">
    <cfRule type="cellIs" dxfId="4601" priority="4569" operator="lessThan">
      <formula>0</formula>
    </cfRule>
  </conditionalFormatting>
  <conditionalFormatting sqref="D378:D379">
    <cfRule type="containsText" dxfId="4600" priority="4567" operator="containsText" text="Dec">
      <formula>NOT(ISERROR(SEARCH("Dec",D378)))</formula>
    </cfRule>
    <cfRule type="containsText" dxfId="4599" priority="4568" operator="containsText" text="Inc">
      <formula>NOT(ISERROR(SEARCH("Inc",D378)))</formula>
    </cfRule>
  </conditionalFormatting>
  <conditionalFormatting sqref="F378:F379">
    <cfRule type="cellIs" dxfId="4598" priority="4565" operator="equal">
      <formula>"Unlocked"</formula>
    </cfRule>
    <cfRule type="cellIs" dxfId="4597" priority="4566" operator="equal">
      <formula>"Locked"</formula>
    </cfRule>
  </conditionalFormatting>
  <conditionalFormatting sqref="G378:G379">
    <cfRule type="containsText" dxfId="4596" priority="4564" operator="containsText" text="Param">
      <formula>NOT(ISERROR(SEARCH("Param",G378)))</formula>
    </cfRule>
  </conditionalFormatting>
  <conditionalFormatting sqref="I378:I379">
    <cfRule type="cellIs" dxfId="4595" priority="4563" operator="lessThan">
      <formula>0</formula>
    </cfRule>
  </conditionalFormatting>
  <conditionalFormatting sqref="D378:D379">
    <cfRule type="containsText" dxfId="4594" priority="4561" operator="containsText" text="Dec">
      <formula>NOT(ISERROR(SEARCH("Dec",D378)))</formula>
    </cfRule>
    <cfRule type="containsText" dxfId="4593" priority="4562" operator="containsText" text="Inc">
      <formula>NOT(ISERROR(SEARCH("Inc",D378)))</formula>
    </cfRule>
  </conditionalFormatting>
  <conditionalFormatting sqref="F380">
    <cfRule type="cellIs" dxfId="4592" priority="4559" operator="equal">
      <formula>"Unlocked"</formula>
    </cfRule>
    <cfRule type="cellIs" dxfId="4591" priority="4560" operator="equal">
      <formula>"Locked"</formula>
    </cfRule>
  </conditionalFormatting>
  <conditionalFormatting sqref="G380">
    <cfRule type="containsText" dxfId="4590" priority="4558" operator="containsText" text="Param">
      <formula>NOT(ISERROR(SEARCH("Param",G380)))</formula>
    </cfRule>
  </conditionalFormatting>
  <conditionalFormatting sqref="I380">
    <cfRule type="cellIs" dxfId="4589" priority="4557" operator="lessThan">
      <formula>0</formula>
    </cfRule>
  </conditionalFormatting>
  <conditionalFormatting sqref="D380">
    <cfRule type="containsText" dxfId="4588" priority="4555" operator="containsText" text="Dec">
      <formula>NOT(ISERROR(SEARCH("Dec",D380)))</formula>
    </cfRule>
    <cfRule type="containsText" dxfId="4587" priority="4556" operator="containsText" text="Inc">
      <formula>NOT(ISERROR(SEARCH("Inc",D380)))</formula>
    </cfRule>
  </conditionalFormatting>
  <conditionalFormatting sqref="F380">
    <cfRule type="cellIs" dxfId="4586" priority="4553" operator="equal">
      <formula>"Unlocked"</formula>
    </cfRule>
    <cfRule type="cellIs" dxfId="4585" priority="4554" operator="equal">
      <formula>"Locked"</formula>
    </cfRule>
  </conditionalFormatting>
  <conditionalFormatting sqref="G380">
    <cfRule type="containsText" dxfId="4584" priority="4552" operator="containsText" text="Param">
      <formula>NOT(ISERROR(SEARCH("Param",G380)))</formula>
    </cfRule>
  </conditionalFormatting>
  <conditionalFormatting sqref="I380">
    <cfRule type="cellIs" dxfId="4583" priority="4551" operator="lessThan">
      <formula>0</formula>
    </cfRule>
  </conditionalFormatting>
  <conditionalFormatting sqref="D380">
    <cfRule type="containsText" dxfId="4582" priority="4549" operator="containsText" text="Dec">
      <formula>NOT(ISERROR(SEARCH("Dec",D380)))</formula>
    </cfRule>
    <cfRule type="containsText" dxfId="4581" priority="4550" operator="containsText" text="Inc">
      <formula>NOT(ISERROR(SEARCH("Inc",D380)))</formula>
    </cfRule>
  </conditionalFormatting>
  <conditionalFormatting sqref="F380">
    <cfRule type="cellIs" dxfId="4580" priority="4547" operator="equal">
      <formula>"Unlocked"</formula>
    </cfRule>
    <cfRule type="cellIs" dxfId="4579" priority="4548" operator="equal">
      <formula>"Locked"</formula>
    </cfRule>
  </conditionalFormatting>
  <conditionalFormatting sqref="G380">
    <cfRule type="containsText" dxfId="4578" priority="4546" operator="containsText" text="Param">
      <formula>NOT(ISERROR(SEARCH("Param",G380)))</formula>
    </cfRule>
  </conditionalFormatting>
  <conditionalFormatting sqref="I380">
    <cfRule type="cellIs" dxfId="4577" priority="4545" operator="lessThan">
      <formula>0</formula>
    </cfRule>
  </conditionalFormatting>
  <conditionalFormatting sqref="D380">
    <cfRule type="containsText" dxfId="4576" priority="4543" operator="containsText" text="Dec">
      <formula>NOT(ISERROR(SEARCH("Dec",D380)))</formula>
    </cfRule>
    <cfRule type="containsText" dxfId="4575" priority="4544" operator="containsText" text="Inc">
      <formula>NOT(ISERROR(SEARCH("Inc",D380)))</formula>
    </cfRule>
  </conditionalFormatting>
  <conditionalFormatting sqref="F380">
    <cfRule type="cellIs" dxfId="4574" priority="4541" operator="equal">
      <formula>"Unlocked"</formula>
    </cfRule>
    <cfRule type="cellIs" dxfId="4573" priority="4542" operator="equal">
      <formula>"Locked"</formula>
    </cfRule>
  </conditionalFormatting>
  <conditionalFormatting sqref="G380">
    <cfRule type="containsText" dxfId="4572" priority="4540" operator="containsText" text="Param">
      <formula>NOT(ISERROR(SEARCH("Param",G380)))</formula>
    </cfRule>
  </conditionalFormatting>
  <conditionalFormatting sqref="I380">
    <cfRule type="cellIs" dxfId="4571" priority="4539" operator="lessThan">
      <formula>0</formula>
    </cfRule>
  </conditionalFormatting>
  <conditionalFormatting sqref="D380">
    <cfRule type="containsText" dxfId="4570" priority="4537" operator="containsText" text="Dec">
      <formula>NOT(ISERROR(SEARCH("Dec",D380)))</formula>
    </cfRule>
    <cfRule type="containsText" dxfId="4569" priority="4538" operator="containsText" text="Inc">
      <formula>NOT(ISERROR(SEARCH("Inc",D380)))</formula>
    </cfRule>
  </conditionalFormatting>
  <conditionalFormatting sqref="F380">
    <cfRule type="cellIs" dxfId="4568" priority="4535" operator="equal">
      <formula>"Unlocked"</formula>
    </cfRule>
    <cfRule type="cellIs" dxfId="4567" priority="4536" operator="equal">
      <formula>"Locked"</formula>
    </cfRule>
  </conditionalFormatting>
  <conditionalFormatting sqref="G380">
    <cfRule type="containsText" dxfId="4566" priority="4534" operator="containsText" text="Param">
      <formula>NOT(ISERROR(SEARCH("Param",G380)))</formula>
    </cfRule>
  </conditionalFormatting>
  <conditionalFormatting sqref="I380">
    <cfRule type="cellIs" dxfId="4565" priority="4533" operator="lessThan">
      <formula>0</formula>
    </cfRule>
  </conditionalFormatting>
  <conditionalFormatting sqref="D380">
    <cfRule type="containsText" dxfId="4564" priority="4531" operator="containsText" text="Dec">
      <formula>NOT(ISERROR(SEARCH("Dec",D380)))</formula>
    </cfRule>
    <cfRule type="containsText" dxfId="4563" priority="4532" operator="containsText" text="Inc">
      <formula>NOT(ISERROR(SEARCH("Inc",D380)))</formula>
    </cfRule>
  </conditionalFormatting>
  <conditionalFormatting sqref="F380">
    <cfRule type="cellIs" dxfId="4562" priority="4529" operator="equal">
      <formula>"Unlocked"</formula>
    </cfRule>
    <cfRule type="cellIs" dxfId="4561" priority="4530" operator="equal">
      <formula>"Locked"</formula>
    </cfRule>
  </conditionalFormatting>
  <conditionalFormatting sqref="G380">
    <cfRule type="containsText" dxfId="4560" priority="4528" operator="containsText" text="Param">
      <formula>NOT(ISERROR(SEARCH("Param",G380)))</formula>
    </cfRule>
  </conditionalFormatting>
  <conditionalFormatting sqref="I380">
    <cfRule type="cellIs" dxfId="4559" priority="4527" operator="lessThan">
      <formula>0</formula>
    </cfRule>
  </conditionalFormatting>
  <conditionalFormatting sqref="D380">
    <cfRule type="containsText" dxfId="4558" priority="4525" operator="containsText" text="Dec">
      <formula>NOT(ISERROR(SEARCH("Dec",D380)))</formula>
    </cfRule>
    <cfRule type="containsText" dxfId="4557" priority="4526" operator="containsText" text="Inc">
      <formula>NOT(ISERROR(SEARCH("Inc",D380)))</formula>
    </cfRule>
  </conditionalFormatting>
  <conditionalFormatting sqref="F380">
    <cfRule type="cellIs" dxfId="4556" priority="4523" operator="equal">
      <formula>"Unlocked"</formula>
    </cfRule>
    <cfRule type="cellIs" dxfId="4555" priority="4524" operator="equal">
      <formula>"Locked"</formula>
    </cfRule>
  </conditionalFormatting>
  <conditionalFormatting sqref="G380">
    <cfRule type="containsText" dxfId="4554" priority="4522" operator="containsText" text="Param">
      <formula>NOT(ISERROR(SEARCH("Param",G380)))</formula>
    </cfRule>
  </conditionalFormatting>
  <conditionalFormatting sqref="I380">
    <cfRule type="cellIs" dxfId="4553" priority="4521" operator="lessThan">
      <formula>0</formula>
    </cfRule>
  </conditionalFormatting>
  <conditionalFormatting sqref="D380">
    <cfRule type="containsText" dxfId="4552" priority="4519" operator="containsText" text="Dec">
      <formula>NOT(ISERROR(SEARCH("Dec",D380)))</formula>
    </cfRule>
    <cfRule type="containsText" dxfId="4551" priority="4520" operator="containsText" text="Inc">
      <formula>NOT(ISERROR(SEARCH("Inc",D380)))</formula>
    </cfRule>
  </conditionalFormatting>
  <conditionalFormatting sqref="F380">
    <cfRule type="cellIs" dxfId="4550" priority="4517" operator="equal">
      <formula>"Unlocked"</formula>
    </cfRule>
    <cfRule type="cellIs" dxfId="4549" priority="4518" operator="equal">
      <formula>"Locked"</formula>
    </cfRule>
  </conditionalFormatting>
  <conditionalFormatting sqref="G380">
    <cfRule type="containsText" dxfId="4548" priority="4516" operator="containsText" text="Param">
      <formula>NOT(ISERROR(SEARCH("Param",G380)))</formula>
    </cfRule>
  </conditionalFormatting>
  <conditionalFormatting sqref="I380">
    <cfRule type="cellIs" dxfId="4547" priority="4515" operator="lessThan">
      <formula>0</formula>
    </cfRule>
  </conditionalFormatting>
  <conditionalFormatting sqref="D380">
    <cfRule type="containsText" dxfId="4546" priority="4513" operator="containsText" text="Dec">
      <formula>NOT(ISERROR(SEARCH("Dec",D380)))</formula>
    </cfRule>
    <cfRule type="containsText" dxfId="4545" priority="4514" operator="containsText" text="Inc">
      <formula>NOT(ISERROR(SEARCH("Inc",D380)))</formula>
    </cfRule>
  </conditionalFormatting>
  <conditionalFormatting sqref="F380">
    <cfRule type="cellIs" dxfId="4544" priority="4511" operator="equal">
      <formula>"Unlocked"</formula>
    </cfRule>
    <cfRule type="cellIs" dxfId="4543" priority="4512" operator="equal">
      <formula>"Locked"</formula>
    </cfRule>
  </conditionalFormatting>
  <conditionalFormatting sqref="G380">
    <cfRule type="containsText" dxfId="4542" priority="4510" operator="containsText" text="Param">
      <formula>NOT(ISERROR(SEARCH("Param",G380)))</formula>
    </cfRule>
  </conditionalFormatting>
  <conditionalFormatting sqref="I380">
    <cfRule type="cellIs" dxfId="4541" priority="4509" operator="lessThan">
      <formula>0</formula>
    </cfRule>
  </conditionalFormatting>
  <conditionalFormatting sqref="D380">
    <cfRule type="containsText" dxfId="4540" priority="4507" operator="containsText" text="Dec">
      <formula>NOT(ISERROR(SEARCH("Dec",D380)))</formula>
    </cfRule>
    <cfRule type="containsText" dxfId="4539" priority="4508" operator="containsText" text="Inc">
      <formula>NOT(ISERROR(SEARCH("Inc",D380)))</formula>
    </cfRule>
  </conditionalFormatting>
  <conditionalFormatting sqref="F380">
    <cfRule type="cellIs" dxfId="4538" priority="4505" operator="equal">
      <formula>"Unlocked"</formula>
    </cfRule>
    <cfRule type="cellIs" dxfId="4537" priority="4506" operator="equal">
      <formula>"Locked"</formula>
    </cfRule>
  </conditionalFormatting>
  <conditionalFormatting sqref="G380">
    <cfRule type="containsText" dxfId="4536" priority="4504" operator="containsText" text="Param">
      <formula>NOT(ISERROR(SEARCH("Param",G380)))</formula>
    </cfRule>
  </conditionalFormatting>
  <conditionalFormatting sqref="I380">
    <cfRule type="cellIs" dxfId="4535" priority="4503" operator="lessThan">
      <formula>0</formula>
    </cfRule>
  </conditionalFormatting>
  <conditionalFormatting sqref="D380">
    <cfRule type="containsText" dxfId="4534" priority="4501" operator="containsText" text="Dec">
      <formula>NOT(ISERROR(SEARCH("Dec",D380)))</formula>
    </cfRule>
    <cfRule type="containsText" dxfId="4533" priority="4502" operator="containsText" text="Inc">
      <formula>NOT(ISERROR(SEARCH("Inc",D380)))</formula>
    </cfRule>
  </conditionalFormatting>
  <conditionalFormatting sqref="F380">
    <cfRule type="cellIs" dxfId="4532" priority="4499" operator="equal">
      <formula>"Unlocked"</formula>
    </cfRule>
    <cfRule type="cellIs" dxfId="4531" priority="4500" operator="equal">
      <formula>"Locked"</formula>
    </cfRule>
  </conditionalFormatting>
  <conditionalFormatting sqref="G380">
    <cfRule type="containsText" dxfId="4530" priority="4498" operator="containsText" text="Param">
      <formula>NOT(ISERROR(SEARCH("Param",G380)))</formula>
    </cfRule>
  </conditionalFormatting>
  <conditionalFormatting sqref="I380">
    <cfRule type="cellIs" dxfId="4529" priority="4497" operator="lessThan">
      <formula>0</formula>
    </cfRule>
  </conditionalFormatting>
  <conditionalFormatting sqref="D380">
    <cfRule type="containsText" dxfId="4528" priority="4495" operator="containsText" text="Dec">
      <formula>NOT(ISERROR(SEARCH("Dec",D380)))</formula>
    </cfRule>
    <cfRule type="containsText" dxfId="4527" priority="4496" operator="containsText" text="Inc">
      <formula>NOT(ISERROR(SEARCH("Inc",D380)))</formula>
    </cfRule>
  </conditionalFormatting>
  <conditionalFormatting sqref="F380">
    <cfRule type="cellIs" dxfId="4526" priority="4493" operator="equal">
      <formula>"Unlocked"</formula>
    </cfRule>
    <cfRule type="cellIs" dxfId="4525" priority="4494" operator="equal">
      <formula>"Locked"</formula>
    </cfRule>
  </conditionalFormatting>
  <conditionalFormatting sqref="G380">
    <cfRule type="containsText" dxfId="4524" priority="4492" operator="containsText" text="Param">
      <formula>NOT(ISERROR(SEARCH("Param",G380)))</formula>
    </cfRule>
  </conditionalFormatting>
  <conditionalFormatting sqref="I380">
    <cfRule type="cellIs" dxfId="4523" priority="4491" operator="lessThan">
      <formula>0</formula>
    </cfRule>
  </conditionalFormatting>
  <conditionalFormatting sqref="D380">
    <cfRule type="containsText" dxfId="4522" priority="4489" operator="containsText" text="Dec">
      <formula>NOT(ISERROR(SEARCH("Dec",D380)))</formula>
    </cfRule>
    <cfRule type="containsText" dxfId="4521" priority="4490" operator="containsText" text="Inc">
      <formula>NOT(ISERROR(SEARCH("Inc",D380)))</formula>
    </cfRule>
  </conditionalFormatting>
  <conditionalFormatting sqref="F380">
    <cfRule type="cellIs" dxfId="4520" priority="4487" operator="equal">
      <formula>"Unlocked"</formula>
    </cfRule>
    <cfRule type="cellIs" dxfId="4519" priority="4488" operator="equal">
      <formula>"Locked"</formula>
    </cfRule>
  </conditionalFormatting>
  <conditionalFormatting sqref="G380">
    <cfRule type="containsText" dxfId="4518" priority="4486" operator="containsText" text="Param">
      <formula>NOT(ISERROR(SEARCH("Param",G380)))</formula>
    </cfRule>
  </conditionalFormatting>
  <conditionalFormatting sqref="I380">
    <cfRule type="cellIs" dxfId="4517" priority="4485" operator="lessThan">
      <formula>0</formula>
    </cfRule>
  </conditionalFormatting>
  <conditionalFormatting sqref="D380">
    <cfRule type="containsText" dxfId="4516" priority="4483" operator="containsText" text="Dec">
      <formula>NOT(ISERROR(SEARCH("Dec",D380)))</formula>
    </cfRule>
    <cfRule type="containsText" dxfId="4515" priority="4484" operator="containsText" text="Inc">
      <formula>NOT(ISERROR(SEARCH("Inc",D380)))</formula>
    </cfRule>
  </conditionalFormatting>
  <conditionalFormatting sqref="F380">
    <cfRule type="cellIs" dxfId="4514" priority="4481" operator="equal">
      <formula>"Unlocked"</formula>
    </cfRule>
    <cfRule type="cellIs" dxfId="4513" priority="4482" operator="equal">
      <formula>"Locked"</formula>
    </cfRule>
  </conditionalFormatting>
  <conditionalFormatting sqref="G380">
    <cfRule type="containsText" dxfId="4512" priority="4480" operator="containsText" text="Param">
      <formula>NOT(ISERROR(SEARCH("Param",G380)))</formula>
    </cfRule>
  </conditionalFormatting>
  <conditionalFormatting sqref="I380">
    <cfRule type="cellIs" dxfId="4511" priority="4479" operator="lessThan">
      <formula>0</formula>
    </cfRule>
  </conditionalFormatting>
  <conditionalFormatting sqref="D380">
    <cfRule type="containsText" dxfId="4510" priority="4477" operator="containsText" text="Dec">
      <formula>NOT(ISERROR(SEARCH("Dec",D380)))</formula>
    </cfRule>
    <cfRule type="containsText" dxfId="4509" priority="4478" operator="containsText" text="Inc">
      <formula>NOT(ISERROR(SEARCH("Inc",D380)))</formula>
    </cfRule>
  </conditionalFormatting>
  <conditionalFormatting sqref="F380">
    <cfRule type="cellIs" dxfId="4508" priority="4475" operator="equal">
      <formula>"Unlocked"</formula>
    </cfRule>
    <cfRule type="cellIs" dxfId="4507" priority="4476" operator="equal">
      <formula>"Locked"</formula>
    </cfRule>
  </conditionalFormatting>
  <conditionalFormatting sqref="G380">
    <cfRule type="containsText" dxfId="4506" priority="4474" operator="containsText" text="Param">
      <formula>NOT(ISERROR(SEARCH("Param",G380)))</formula>
    </cfRule>
  </conditionalFormatting>
  <conditionalFormatting sqref="I380">
    <cfRule type="cellIs" dxfId="4505" priority="4473" operator="lessThan">
      <formula>0</formula>
    </cfRule>
  </conditionalFormatting>
  <conditionalFormatting sqref="D380">
    <cfRule type="containsText" dxfId="4504" priority="4471" operator="containsText" text="Dec">
      <formula>NOT(ISERROR(SEARCH("Dec",D380)))</formula>
    </cfRule>
    <cfRule type="containsText" dxfId="4503" priority="4472" operator="containsText" text="Inc">
      <formula>NOT(ISERROR(SEARCH("Inc",D380)))</formula>
    </cfRule>
  </conditionalFormatting>
  <conditionalFormatting sqref="F380">
    <cfRule type="cellIs" dxfId="4502" priority="4469" operator="equal">
      <formula>"Unlocked"</formula>
    </cfRule>
    <cfRule type="cellIs" dxfId="4501" priority="4470" operator="equal">
      <formula>"Locked"</formula>
    </cfRule>
  </conditionalFormatting>
  <conditionalFormatting sqref="G380">
    <cfRule type="containsText" dxfId="4500" priority="4468" operator="containsText" text="Param">
      <formula>NOT(ISERROR(SEARCH("Param",G380)))</formula>
    </cfRule>
  </conditionalFormatting>
  <conditionalFormatting sqref="I380">
    <cfRule type="cellIs" dxfId="4499" priority="4467" operator="lessThan">
      <formula>0</formula>
    </cfRule>
  </conditionalFormatting>
  <conditionalFormatting sqref="D380">
    <cfRule type="containsText" dxfId="4498" priority="4465" operator="containsText" text="Dec">
      <formula>NOT(ISERROR(SEARCH("Dec",D380)))</formula>
    </cfRule>
    <cfRule type="containsText" dxfId="4497" priority="4466" operator="containsText" text="Inc">
      <formula>NOT(ISERROR(SEARCH("Inc",D380)))</formula>
    </cfRule>
  </conditionalFormatting>
  <conditionalFormatting sqref="F380">
    <cfRule type="cellIs" dxfId="4496" priority="4463" operator="equal">
      <formula>"Unlocked"</formula>
    </cfRule>
    <cfRule type="cellIs" dxfId="4495" priority="4464" operator="equal">
      <formula>"Locked"</formula>
    </cfRule>
  </conditionalFormatting>
  <conditionalFormatting sqref="G380">
    <cfRule type="containsText" dxfId="4494" priority="4462" operator="containsText" text="Param">
      <formula>NOT(ISERROR(SEARCH("Param",G380)))</formula>
    </cfRule>
  </conditionalFormatting>
  <conditionalFormatting sqref="I380">
    <cfRule type="cellIs" dxfId="4493" priority="4461" operator="lessThan">
      <formula>0</formula>
    </cfRule>
  </conditionalFormatting>
  <conditionalFormatting sqref="D380">
    <cfRule type="containsText" dxfId="4492" priority="4459" operator="containsText" text="Dec">
      <formula>NOT(ISERROR(SEARCH("Dec",D380)))</formula>
    </cfRule>
    <cfRule type="containsText" dxfId="4491" priority="4460" operator="containsText" text="Inc">
      <formula>NOT(ISERROR(SEARCH("Inc",D380)))</formula>
    </cfRule>
  </conditionalFormatting>
  <conditionalFormatting sqref="F380">
    <cfRule type="cellIs" dxfId="4490" priority="4457" operator="equal">
      <formula>"Unlocked"</formula>
    </cfRule>
    <cfRule type="cellIs" dxfId="4489" priority="4458" operator="equal">
      <formula>"Locked"</formula>
    </cfRule>
  </conditionalFormatting>
  <conditionalFormatting sqref="G380">
    <cfRule type="containsText" dxfId="4488" priority="4456" operator="containsText" text="Param">
      <formula>NOT(ISERROR(SEARCH("Param",G380)))</formula>
    </cfRule>
  </conditionalFormatting>
  <conditionalFormatting sqref="I380">
    <cfRule type="cellIs" dxfId="4487" priority="4455" operator="lessThan">
      <formula>0</formula>
    </cfRule>
  </conditionalFormatting>
  <conditionalFormatting sqref="D380">
    <cfRule type="containsText" dxfId="4486" priority="4453" operator="containsText" text="Dec">
      <formula>NOT(ISERROR(SEARCH("Dec",D380)))</formula>
    </cfRule>
    <cfRule type="containsText" dxfId="4485" priority="4454" operator="containsText" text="Inc">
      <formula>NOT(ISERROR(SEARCH("Inc",D380)))</formula>
    </cfRule>
  </conditionalFormatting>
  <conditionalFormatting sqref="F380">
    <cfRule type="cellIs" dxfId="4484" priority="4451" operator="equal">
      <formula>"Unlocked"</formula>
    </cfRule>
    <cfRule type="cellIs" dxfId="4483" priority="4452" operator="equal">
      <formula>"Locked"</formula>
    </cfRule>
  </conditionalFormatting>
  <conditionalFormatting sqref="G380">
    <cfRule type="containsText" dxfId="4482" priority="4450" operator="containsText" text="Param">
      <formula>NOT(ISERROR(SEARCH("Param",G380)))</formula>
    </cfRule>
  </conditionalFormatting>
  <conditionalFormatting sqref="I380">
    <cfRule type="cellIs" dxfId="4481" priority="4449" operator="lessThan">
      <formula>0</formula>
    </cfRule>
  </conditionalFormatting>
  <conditionalFormatting sqref="D380">
    <cfRule type="containsText" dxfId="4480" priority="4447" operator="containsText" text="Dec">
      <formula>NOT(ISERROR(SEARCH("Dec",D380)))</formula>
    </cfRule>
    <cfRule type="containsText" dxfId="4479" priority="4448" operator="containsText" text="Inc">
      <formula>NOT(ISERROR(SEARCH("Inc",D380)))</formula>
    </cfRule>
  </conditionalFormatting>
  <conditionalFormatting sqref="F381:F383">
    <cfRule type="cellIs" dxfId="4478" priority="4445" operator="equal">
      <formula>"Unlocked"</formula>
    </cfRule>
    <cfRule type="cellIs" dxfId="4477" priority="4446" operator="equal">
      <formula>"Locked"</formula>
    </cfRule>
  </conditionalFormatting>
  <conditionalFormatting sqref="G381:G383">
    <cfRule type="containsText" dxfId="4476" priority="4444" operator="containsText" text="Param">
      <formula>NOT(ISERROR(SEARCH("Param",G381)))</formula>
    </cfRule>
  </conditionalFormatting>
  <conditionalFormatting sqref="I381:I383">
    <cfRule type="cellIs" dxfId="4475" priority="4443" operator="lessThan">
      <formula>0</formula>
    </cfRule>
  </conditionalFormatting>
  <conditionalFormatting sqref="D381:D383">
    <cfRule type="containsText" dxfId="4474" priority="4441" operator="containsText" text="Dec">
      <formula>NOT(ISERROR(SEARCH("Dec",D381)))</formula>
    </cfRule>
    <cfRule type="containsText" dxfId="4473" priority="4442" operator="containsText" text="Inc">
      <formula>NOT(ISERROR(SEARCH("Inc",D381)))</formula>
    </cfRule>
  </conditionalFormatting>
  <conditionalFormatting sqref="F381:F383">
    <cfRule type="cellIs" dxfId="4472" priority="4439" operator="equal">
      <formula>"Unlocked"</formula>
    </cfRule>
    <cfRule type="cellIs" dxfId="4471" priority="4440" operator="equal">
      <formula>"Locked"</formula>
    </cfRule>
  </conditionalFormatting>
  <conditionalFormatting sqref="G381:G383">
    <cfRule type="containsText" dxfId="4470" priority="4438" operator="containsText" text="Param">
      <formula>NOT(ISERROR(SEARCH("Param",G381)))</formula>
    </cfRule>
  </conditionalFormatting>
  <conditionalFormatting sqref="I381:I383">
    <cfRule type="cellIs" dxfId="4469" priority="4437" operator="lessThan">
      <formula>0</formula>
    </cfRule>
  </conditionalFormatting>
  <conditionalFormatting sqref="D381:D383">
    <cfRule type="containsText" dxfId="4468" priority="4435" operator="containsText" text="Dec">
      <formula>NOT(ISERROR(SEARCH("Dec",D381)))</formula>
    </cfRule>
    <cfRule type="containsText" dxfId="4467" priority="4436" operator="containsText" text="Inc">
      <formula>NOT(ISERROR(SEARCH("Inc",D381)))</formula>
    </cfRule>
  </conditionalFormatting>
  <conditionalFormatting sqref="F381:F383">
    <cfRule type="cellIs" dxfId="4466" priority="4433" operator="equal">
      <formula>"Unlocked"</formula>
    </cfRule>
    <cfRule type="cellIs" dxfId="4465" priority="4434" operator="equal">
      <formula>"Locked"</formula>
    </cfRule>
  </conditionalFormatting>
  <conditionalFormatting sqref="G381:G383">
    <cfRule type="containsText" dxfId="4464" priority="4432" operator="containsText" text="Param">
      <formula>NOT(ISERROR(SEARCH("Param",G381)))</formula>
    </cfRule>
  </conditionalFormatting>
  <conditionalFormatting sqref="I381:I383">
    <cfRule type="cellIs" dxfId="4463" priority="4431" operator="lessThan">
      <formula>0</formula>
    </cfRule>
  </conditionalFormatting>
  <conditionalFormatting sqref="D381:D383">
    <cfRule type="containsText" dxfId="4462" priority="4429" operator="containsText" text="Dec">
      <formula>NOT(ISERROR(SEARCH("Dec",D381)))</formula>
    </cfRule>
    <cfRule type="containsText" dxfId="4461" priority="4430" operator="containsText" text="Inc">
      <formula>NOT(ISERROR(SEARCH("Inc",D381)))</formula>
    </cfRule>
  </conditionalFormatting>
  <conditionalFormatting sqref="F381">
    <cfRule type="cellIs" dxfId="4460" priority="4427" operator="equal">
      <formula>"Unlocked"</formula>
    </cfRule>
    <cfRule type="cellIs" dxfId="4459" priority="4428" operator="equal">
      <formula>"Locked"</formula>
    </cfRule>
  </conditionalFormatting>
  <conditionalFormatting sqref="G381">
    <cfRule type="containsText" dxfId="4458" priority="4426" operator="containsText" text="Param">
      <formula>NOT(ISERROR(SEARCH("Param",G381)))</formula>
    </cfRule>
  </conditionalFormatting>
  <conditionalFormatting sqref="I381">
    <cfRule type="cellIs" dxfId="4457" priority="4425" operator="lessThan">
      <formula>0</formula>
    </cfRule>
  </conditionalFormatting>
  <conditionalFormatting sqref="D381">
    <cfRule type="containsText" dxfId="4456" priority="4423" operator="containsText" text="Dec">
      <formula>NOT(ISERROR(SEARCH("Dec",D381)))</formula>
    </cfRule>
    <cfRule type="containsText" dxfId="4455" priority="4424" operator="containsText" text="Inc">
      <formula>NOT(ISERROR(SEARCH("Inc",D381)))</formula>
    </cfRule>
  </conditionalFormatting>
  <conditionalFormatting sqref="F382:F383">
    <cfRule type="cellIs" dxfId="4454" priority="4421" operator="equal">
      <formula>"Unlocked"</formula>
    </cfRule>
    <cfRule type="cellIs" dxfId="4453" priority="4422" operator="equal">
      <formula>"Locked"</formula>
    </cfRule>
  </conditionalFormatting>
  <conditionalFormatting sqref="G382:G383">
    <cfRule type="containsText" dxfId="4452" priority="4420" operator="containsText" text="Param">
      <formula>NOT(ISERROR(SEARCH("Param",G382)))</formula>
    </cfRule>
  </conditionalFormatting>
  <conditionalFormatting sqref="I382:I383">
    <cfRule type="cellIs" dxfId="4451" priority="4419" operator="lessThan">
      <formula>0</formula>
    </cfRule>
  </conditionalFormatting>
  <conditionalFormatting sqref="D382:D383">
    <cfRule type="containsText" dxfId="4450" priority="4417" operator="containsText" text="Dec">
      <formula>NOT(ISERROR(SEARCH("Dec",D382)))</formula>
    </cfRule>
    <cfRule type="containsText" dxfId="4449" priority="4418" operator="containsText" text="Inc">
      <formula>NOT(ISERROR(SEARCH("Inc",D382)))</formula>
    </cfRule>
  </conditionalFormatting>
  <conditionalFormatting sqref="F384:F386">
    <cfRule type="cellIs" dxfId="4448" priority="4415" operator="equal">
      <formula>"Unlocked"</formula>
    </cfRule>
    <cfRule type="cellIs" dxfId="4447" priority="4416" operator="equal">
      <formula>"Locked"</formula>
    </cfRule>
  </conditionalFormatting>
  <conditionalFormatting sqref="G384:G386">
    <cfRule type="containsText" dxfId="4446" priority="4414" operator="containsText" text="Param">
      <formula>NOT(ISERROR(SEARCH("Param",G384)))</formula>
    </cfRule>
  </conditionalFormatting>
  <conditionalFormatting sqref="I384:I386">
    <cfRule type="cellIs" dxfId="4445" priority="4413" operator="lessThan">
      <formula>0</formula>
    </cfRule>
  </conditionalFormatting>
  <conditionalFormatting sqref="D384:D386">
    <cfRule type="containsText" dxfId="4444" priority="4411" operator="containsText" text="Dec">
      <formula>NOT(ISERROR(SEARCH("Dec",D384)))</formula>
    </cfRule>
    <cfRule type="containsText" dxfId="4443" priority="4412" operator="containsText" text="Inc">
      <formula>NOT(ISERROR(SEARCH("Inc",D384)))</formula>
    </cfRule>
  </conditionalFormatting>
  <conditionalFormatting sqref="F384:F386">
    <cfRule type="cellIs" dxfId="4442" priority="4409" operator="equal">
      <formula>"Unlocked"</formula>
    </cfRule>
    <cfRule type="cellIs" dxfId="4441" priority="4410" operator="equal">
      <formula>"Locked"</formula>
    </cfRule>
  </conditionalFormatting>
  <conditionalFormatting sqref="G384:G386">
    <cfRule type="containsText" dxfId="4440" priority="4408" operator="containsText" text="Param">
      <formula>NOT(ISERROR(SEARCH("Param",G384)))</formula>
    </cfRule>
  </conditionalFormatting>
  <conditionalFormatting sqref="I384:I386">
    <cfRule type="cellIs" dxfId="4439" priority="4407" operator="lessThan">
      <formula>0</formula>
    </cfRule>
  </conditionalFormatting>
  <conditionalFormatting sqref="D384:D386">
    <cfRule type="containsText" dxfId="4438" priority="4405" operator="containsText" text="Dec">
      <formula>NOT(ISERROR(SEARCH("Dec",D384)))</formula>
    </cfRule>
    <cfRule type="containsText" dxfId="4437" priority="4406" operator="containsText" text="Inc">
      <formula>NOT(ISERROR(SEARCH("Inc",D384)))</formula>
    </cfRule>
  </conditionalFormatting>
  <conditionalFormatting sqref="F384:F386">
    <cfRule type="cellIs" dxfId="4436" priority="4403" operator="equal">
      <formula>"Unlocked"</formula>
    </cfRule>
    <cfRule type="cellIs" dxfId="4435" priority="4404" operator="equal">
      <formula>"Locked"</formula>
    </cfRule>
  </conditionalFormatting>
  <conditionalFormatting sqref="G384:G386">
    <cfRule type="containsText" dxfId="4434" priority="4402" operator="containsText" text="Param">
      <formula>NOT(ISERROR(SEARCH("Param",G384)))</formula>
    </cfRule>
  </conditionalFormatting>
  <conditionalFormatting sqref="I384:I386">
    <cfRule type="cellIs" dxfId="4433" priority="4401" operator="lessThan">
      <formula>0</formula>
    </cfRule>
  </conditionalFormatting>
  <conditionalFormatting sqref="D384:D386">
    <cfRule type="containsText" dxfId="4432" priority="4399" operator="containsText" text="Dec">
      <formula>NOT(ISERROR(SEARCH("Dec",D384)))</formula>
    </cfRule>
    <cfRule type="containsText" dxfId="4431" priority="4400" operator="containsText" text="Inc">
      <formula>NOT(ISERROR(SEARCH("Inc",D384)))</formula>
    </cfRule>
  </conditionalFormatting>
  <conditionalFormatting sqref="F384:F386">
    <cfRule type="cellIs" dxfId="4430" priority="4397" operator="equal">
      <formula>"Unlocked"</formula>
    </cfRule>
    <cfRule type="cellIs" dxfId="4429" priority="4398" operator="equal">
      <formula>"Locked"</formula>
    </cfRule>
  </conditionalFormatting>
  <conditionalFormatting sqref="G384:G386">
    <cfRule type="containsText" dxfId="4428" priority="4396" operator="containsText" text="Param">
      <formula>NOT(ISERROR(SEARCH("Param",G384)))</formula>
    </cfRule>
  </conditionalFormatting>
  <conditionalFormatting sqref="I384:I386">
    <cfRule type="cellIs" dxfId="4427" priority="4395" operator="lessThan">
      <formula>0</formula>
    </cfRule>
  </conditionalFormatting>
  <conditionalFormatting sqref="D384:D386">
    <cfRule type="containsText" dxfId="4426" priority="4393" operator="containsText" text="Dec">
      <formula>NOT(ISERROR(SEARCH("Dec",D384)))</formula>
    </cfRule>
    <cfRule type="containsText" dxfId="4425" priority="4394" operator="containsText" text="Inc">
      <formula>NOT(ISERROR(SEARCH("Inc",D384)))</formula>
    </cfRule>
  </conditionalFormatting>
  <conditionalFormatting sqref="F384:F385">
    <cfRule type="cellIs" dxfId="4424" priority="4391" operator="equal">
      <formula>"Unlocked"</formula>
    </cfRule>
    <cfRule type="cellIs" dxfId="4423" priority="4392" operator="equal">
      <formula>"Locked"</formula>
    </cfRule>
  </conditionalFormatting>
  <conditionalFormatting sqref="G384:G385">
    <cfRule type="containsText" dxfId="4422" priority="4390" operator="containsText" text="Param">
      <formula>NOT(ISERROR(SEARCH("Param",G384)))</formula>
    </cfRule>
  </conditionalFormatting>
  <conditionalFormatting sqref="I384:I385">
    <cfRule type="cellIs" dxfId="4421" priority="4389" operator="lessThan">
      <formula>0</formula>
    </cfRule>
  </conditionalFormatting>
  <conditionalFormatting sqref="D384:D385">
    <cfRule type="containsText" dxfId="4420" priority="4387" operator="containsText" text="Dec">
      <formula>NOT(ISERROR(SEARCH("Dec",D384)))</formula>
    </cfRule>
    <cfRule type="containsText" dxfId="4419" priority="4388" operator="containsText" text="Inc">
      <formula>NOT(ISERROR(SEARCH("Inc",D384)))</formula>
    </cfRule>
  </conditionalFormatting>
  <conditionalFormatting sqref="F384:F385">
    <cfRule type="cellIs" dxfId="4418" priority="4385" operator="equal">
      <formula>"Unlocked"</formula>
    </cfRule>
    <cfRule type="cellIs" dxfId="4417" priority="4386" operator="equal">
      <formula>"Locked"</formula>
    </cfRule>
  </conditionalFormatting>
  <conditionalFormatting sqref="G384:G385">
    <cfRule type="containsText" dxfId="4416" priority="4384" operator="containsText" text="Param">
      <formula>NOT(ISERROR(SEARCH("Param",G384)))</formula>
    </cfRule>
  </conditionalFormatting>
  <conditionalFormatting sqref="I384:I385">
    <cfRule type="cellIs" dxfId="4415" priority="4383" operator="lessThan">
      <formula>0</formula>
    </cfRule>
  </conditionalFormatting>
  <conditionalFormatting sqref="D384:D385">
    <cfRule type="containsText" dxfId="4414" priority="4381" operator="containsText" text="Dec">
      <formula>NOT(ISERROR(SEARCH("Dec",D384)))</formula>
    </cfRule>
    <cfRule type="containsText" dxfId="4413" priority="4382" operator="containsText" text="Inc">
      <formula>NOT(ISERROR(SEARCH("Inc",D384)))</formula>
    </cfRule>
  </conditionalFormatting>
  <conditionalFormatting sqref="F384:F385">
    <cfRule type="cellIs" dxfId="4412" priority="4379" operator="equal">
      <formula>"Unlocked"</formula>
    </cfRule>
    <cfRule type="cellIs" dxfId="4411" priority="4380" operator="equal">
      <formula>"Locked"</formula>
    </cfRule>
  </conditionalFormatting>
  <conditionalFormatting sqref="G384:G385">
    <cfRule type="containsText" dxfId="4410" priority="4378" operator="containsText" text="Param">
      <formula>NOT(ISERROR(SEARCH("Param",G384)))</formula>
    </cfRule>
  </conditionalFormatting>
  <conditionalFormatting sqref="I384:I385">
    <cfRule type="cellIs" dxfId="4409" priority="4377" operator="lessThan">
      <formula>0</formula>
    </cfRule>
  </conditionalFormatting>
  <conditionalFormatting sqref="D384:D385">
    <cfRule type="containsText" dxfId="4408" priority="4375" operator="containsText" text="Dec">
      <formula>NOT(ISERROR(SEARCH("Dec",D384)))</formula>
    </cfRule>
    <cfRule type="containsText" dxfId="4407" priority="4376" operator="containsText" text="Inc">
      <formula>NOT(ISERROR(SEARCH("Inc",D384)))</formula>
    </cfRule>
  </conditionalFormatting>
  <conditionalFormatting sqref="F384:F385">
    <cfRule type="cellIs" dxfId="4406" priority="4373" operator="equal">
      <formula>"Unlocked"</formula>
    </cfRule>
    <cfRule type="cellIs" dxfId="4405" priority="4374" operator="equal">
      <formula>"Locked"</formula>
    </cfRule>
  </conditionalFormatting>
  <conditionalFormatting sqref="G384:G385">
    <cfRule type="containsText" dxfId="4404" priority="4372" operator="containsText" text="Param">
      <formula>NOT(ISERROR(SEARCH("Param",G384)))</formula>
    </cfRule>
  </conditionalFormatting>
  <conditionalFormatting sqref="I384:I385">
    <cfRule type="cellIs" dxfId="4403" priority="4371" operator="lessThan">
      <formula>0</formula>
    </cfRule>
  </conditionalFormatting>
  <conditionalFormatting sqref="D384:D385">
    <cfRule type="containsText" dxfId="4402" priority="4369" operator="containsText" text="Dec">
      <formula>NOT(ISERROR(SEARCH("Dec",D384)))</formula>
    </cfRule>
    <cfRule type="containsText" dxfId="4401" priority="4370" operator="containsText" text="Inc">
      <formula>NOT(ISERROR(SEARCH("Inc",D384)))</formula>
    </cfRule>
  </conditionalFormatting>
  <conditionalFormatting sqref="F384:F385">
    <cfRule type="cellIs" dxfId="4400" priority="4367" operator="equal">
      <formula>"Unlocked"</formula>
    </cfRule>
    <cfRule type="cellIs" dxfId="4399" priority="4368" operator="equal">
      <formula>"Locked"</formula>
    </cfRule>
  </conditionalFormatting>
  <conditionalFormatting sqref="G384:G385">
    <cfRule type="containsText" dxfId="4398" priority="4366" operator="containsText" text="Param">
      <formula>NOT(ISERROR(SEARCH("Param",G384)))</formula>
    </cfRule>
  </conditionalFormatting>
  <conditionalFormatting sqref="I384:I385">
    <cfRule type="cellIs" dxfId="4397" priority="4365" operator="lessThan">
      <formula>0</formula>
    </cfRule>
  </conditionalFormatting>
  <conditionalFormatting sqref="D384:D385">
    <cfRule type="containsText" dxfId="4396" priority="4363" operator="containsText" text="Dec">
      <formula>NOT(ISERROR(SEARCH("Dec",D384)))</formula>
    </cfRule>
    <cfRule type="containsText" dxfId="4395" priority="4364" operator="containsText" text="Inc">
      <formula>NOT(ISERROR(SEARCH("Inc",D384)))</formula>
    </cfRule>
  </conditionalFormatting>
  <conditionalFormatting sqref="F384:F385">
    <cfRule type="cellIs" dxfId="4394" priority="4361" operator="equal">
      <formula>"Unlocked"</formula>
    </cfRule>
    <cfRule type="cellIs" dxfId="4393" priority="4362" operator="equal">
      <formula>"Locked"</formula>
    </cfRule>
  </conditionalFormatting>
  <conditionalFormatting sqref="G384:G385">
    <cfRule type="containsText" dxfId="4392" priority="4360" operator="containsText" text="Param">
      <formula>NOT(ISERROR(SEARCH("Param",G384)))</formula>
    </cfRule>
  </conditionalFormatting>
  <conditionalFormatting sqref="I384:I385">
    <cfRule type="cellIs" dxfId="4391" priority="4359" operator="lessThan">
      <formula>0</formula>
    </cfRule>
  </conditionalFormatting>
  <conditionalFormatting sqref="D384:D385">
    <cfRule type="containsText" dxfId="4390" priority="4357" operator="containsText" text="Dec">
      <formula>NOT(ISERROR(SEARCH("Dec",D384)))</formula>
    </cfRule>
    <cfRule type="containsText" dxfId="4389" priority="4358" operator="containsText" text="Inc">
      <formula>NOT(ISERROR(SEARCH("Inc",D384)))</formula>
    </cfRule>
  </conditionalFormatting>
  <conditionalFormatting sqref="F384:F385">
    <cfRule type="cellIs" dxfId="4388" priority="4355" operator="equal">
      <formula>"Unlocked"</formula>
    </cfRule>
    <cfRule type="cellIs" dxfId="4387" priority="4356" operator="equal">
      <formula>"Locked"</formula>
    </cfRule>
  </conditionalFormatting>
  <conditionalFormatting sqref="G384:G385">
    <cfRule type="containsText" dxfId="4386" priority="4354" operator="containsText" text="Param">
      <formula>NOT(ISERROR(SEARCH("Param",G384)))</formula>
    </cfRule>
  </conditionalFormatting>
  <conditionalFormatting sqref="I384:I385">
    <cfRule type="cellIs" dxfId="4385" priority="4353" operator="lessThan">
      <formula>0</formula>
    </cfRule>
  </conditionalFormatting>
  <conditionalFormatting sqref="D384:D385">
    <cfRule type="containsText" dxfId="4384" priority="4351" operator="containsText" text="Dec">
      <formula>NOT(ISERROR(SEARCH("Dec",D384)))</formula>
    </cfRule>
    <cfRule type="containsText" dxfId="4383" priority="4352" operator="containsText" text="Inc">
      <formula>NOT(ISERROR(SEARCH("Inc",D384)))</formula>
    </cfRule>
  </conditionalFormatting>
  <conditionalFormatting sqref="F384:F385">
    <cfRule type="cellIs" dxfId="4382" priority="4349" operator="equal">
      <formula>"Unlocked"</formula>
    </cfRule>
    <cfRule type="cellIs" dxfId="4381" priority="4350" operator="equal">
      <formula>"Locked"</formula>
    </cfRule>
  </conditionalFormatting>
  <conditionalFormatting sqref="G384:G385">
    <cfRule type="containsText" dxfId="4380" priority="4348" operator="containsText" text="Param">
      <formula>NOT(ISERROR(SEARCH("Param",G384)))</formula>
    </cfRule>
  </conditionalFormatting>
  <conditionalFormatting sqref="I384:I385">
    <cfRule type="cellIs" dxfId="4379" priority="4347" operator="lessThan">
      <formula>0</formula>
    </cfRule>
  </conditionalFormatting>
  <conditionalFormatting sqref="D384:D385">
    <cfRule type="containsText" dxfId="4378" priority="4345" operator="containsText" text="Dec">
      <formula>NOT(ISERROR(SEARCH("Dec",D384)))</formula>
    </cfRule>
    <cfRule type="containsText" dxfId="4377" priority="4346" operator="containsText" text="Inc">
      <formula>NOT(ISERROR(SEARCH("Inc",D384)))</formula>
    </cfRule>
  </conditionalFormatting>
  <conditionalFormatting sqref="F384:F385">
    <cfRule type="cellIs" dxfId="4376" priority="4343" operator="equal">
      <formula>"Unlocked"</formula>
    </cfRule>
    <cfRule type="cellIs" dxfId="4375" priority="4344" operator="equal">
      <formula>"Locked"</formula>
    </cfRule>
  </conditionalFormatting>
  <conditionalFormatting sqref="G384:G385">
    <cfRule type="containsText" dxfId="4374" priority="4342" operator="containsText" text="Param">
      <formula>NOT(ISERROR(SEARCH("Param",G384)))</formula>
    </cfRule>
  </conditionalFormatting>
  <conditionalFormatting sqref="I384:I385">
    <cfRule type="cellIs" dxfId="4373" priority="4341" operator="lessThan">
      <formula>0</formula>
    </cfRule>
  </conditionalFormatting>
  <conditionalFormatting sqref="D384:D385">
    <cfRule type="containsText" dxfId="4372" priority="4339" operator="containsText" text="Dec">
      <formula>NOT(ISERROR(SEARCH("Dec",D384)))</formula>
    </cfRule>
    <cfRule type="containsText" dxfId="4371" priority="4340" operator="containsText" text="Inc">
      <formula>NOT(ISERROR(SEARCH("Inc",D384)))</formula>
    </cfRule>
  </conditionalFormatting>
  <conditionalFormatting sqref="F384:F385">
    <cfRule type="cellIs" dxfId="4370" priority="4337" operator="equal">
      <formula>"Unlocked"</formula>
    </cfRule>
    <cfRule type="cellIs" dxfId="4369" priority="4338" operator="equal">
      <formula>"Locked"</formula>
    </cfRule>
  </conditionalFormatting>
  <conditionalFormatting sqref="G384:G385">
    <cfRule type="containsText" dxfId="4368" priority="4336" operator="containsText" text="Param">
      <formula>NOT(ISERROR(SEARCH("Param",G384)))</formula>
    </cfRule>
  </conditionalFormatting>
  <conditionalFormatting sqref="I384:I385">
    <cfRule type="cellIs" dxfId="4367" priority="4335" operator="lessThan">
      <formula>0</formula>
    </cfRule>
  </conditionalFormatting>
  <conditionalFormatting sqref="D384:D385">
    <cfRule type="containsText" dxfId="4366" priority="4333" operator="containsText" text="Dec">
      <formula>NOT(ISERROR(SEARCH("Dec",D384)))</formula>
    </cfRule>
    <cfRule type="containsText" dxfId="4365" priority="4334" operator="containsText" text="Inc">
      <formula>NOT(ISERROR(SEARCH("Inc",D384)))</formula>
    </cfRule>
  </conditionalFormatting>
  <conditionalFormatting sqref="F384:F385">
    <cfRule type="cellIs" dxfId="4364" priority="4331" operator="equal">
      <formula>"Unlocked"</formula>
    </cfRule>
    <cfRule type="cellIs" dxfId="4363" priority="4332" operator="equal">
      <formula>"Locked"</formula>
    </cfRule>
  </conditionalFormatting>
  <conditionalFormatting sqref="G384:G385">
    <cfRule type="containsText" dxfId="4362" priority="4330" operator="containsText" text="Param">
      <formula>NOT(ISERROR(SEARCH("Param",G384)))</formula>
    </cfRule>
  </conditionalFormatting>
  <conditionalFormatting sqref="I384:I385">
    <cfRule type="cellIs" dxfId="4361" priority="4329" operator="lessThan">
      <formula>0</formula>
    </cfRule>
  </conditionalFormatting>
  <conditionalFormatting sqref="D384:D385">
    <cfRule type="containsText" dxfId="4360" priority="4327" operator="containsText" text="Dec">
      <formula>NOT(ISERROR(SEARCH("Dec",D384)))</formula>
    </cfRule>
    <cfRule type="containsText" dxfId="4359" priority="4328" operator="containsText" text="Inc">
      <formula>NOT(ISERROR(SEARCH("Inc",D384)))</formula>
    </cfRule>
  </conditionalFormatting>
  <conditionalFormatting sqref="F384:F385">
    <cfRule type="cellIs" dxfId="4358" priority="4325" operator="equal">
      <formula>"Unlocked"</formula>
    </cfRule>
    <cfRule type="cellIs" dxfId="4357" priority="4326" operator="equal">
      <formula>"Locked"</formula>
    </cfRule>
  </conditionalFormatting>
  <conditionalFormatting sqref="G384:G385">
    <cfRule type="containsText" dxfId="4356" priority="4324" operator="containsText" text="Param">
      <formula>NOT(ISERROR(SEARCH("Param",G384)))</formula>
    </cfRule>
  </conditionalFormatting>
  <conditionalFormatting sqref="I384:I385">
    <cfRule type="cellIs" dxfId="4355" priority="4323" operator="lessThan">
      <formula>0</formula>
    </cfRule>
  </conditionalFormatting>
  <conditionalFormatting sqref="D384:D385">
    <cfRule type="containsText" dxfId="4354" priority="4321" operator="containsText" text="Dec">
      <formula>NOT(ISERROR(SEARCH("Dec",D384)))</formula>
    </cfRule>
    <cfRule type="containsText" dxfId="4353" priority="4322" operator="containsText" text="Inc">
      <formula>NOT(ISERROR(SEARCH("Inc",D384)))</formula>
    </cfRule>
  </conditionalFormatting>
  <conditionalFormatting sqref="F384:F385">
    <cfRule type="cellIs" dxfId="4352" priority="4319" operator="equal">
      <formula>"Unlocked"</formula>
    </cfRule>
    <cfRule type="cellIs" dxfId="4351" priority="4320" operator="equal">
      <formula>"Locked"</formula>
    </cfRule>
  </conditionalFormatting>
  <conditionalFormatting sqref="G384:G385">
    <cfRule type="containsText" dxfId="4350" priority="4318" operator="containsText" text="Param">
      <formula>NOT(ISERROR(SEARCH("Param",G384)))</formula>
    </cfRule>
  </conditionalFormatting>
  <conditionalFormatting sqref="I384:I385">
    <cfRule type="cellIs" dxfId="4349" priority="4317" operator="lessThan">
      <formula>0</formula>
    </cfRule>
  </conditionalFormatting>
  <conditionalFormatting sqref="D384:D385">
    <cfRule type="containsText" dxfId="4348" priority="4315" operator="containsText" text="Dec">
      <formula>NOT(ISERROR(SEARCH("Dec",D384)))</formula>
    </cfRule>
    <cfRule type="containsText" dxfId="4347" priority="4316" operator="containsText" text="Inc">
      <formula>NOT(ISERROR(SEARCH("Inc",D384)))</formula>
    </cfRule>
  </conditionalFormatting>
  <conditionalFormatting sqref="F384:F385">
    <cfRule type="cellIs" dxfId="4346" priority="4313" operator="equal">
      <formula>"Unlocked"</formula>
    </cfRule>
    <cfRule type="cellIs" dxfId="4345" priority="4314" operator="equal">
      <formula>"Locked"</formula>
    </cfRule>
  </conditionalFormatting>
  <conditionalFormatting sqref="G384:G385">
    <cfRule type="containsText" dxfId="4344" priority="4312" operator="containsText" text="Param">
      <formula>NOT(ISERROR(SEARCH("Param",G384)))</formula>
    </cfRule>
  </conditionalFormatting>
  <conditionalFormatting sqref="I384:I385">
    <cfRule type="cellIs" dxfId="4343" priority="4311" operator="lessThan">
      <formula>0</formula>
    </cfRule>
  </conditionalFormatting>
  <conditionalFormatting sqref="D384:D385">
    <cfRule type="containsText" dxfId="4342" priority="4309" operator="containsText" text="Dec">
      <formula>NOT(ISERROR(SEARCH("Dec",D384)))</formula>
    </cfRule>
    <cfRule type="containsText" dxfId="4341" priority="4310" operator="containsText" text="Inc">
      <formula>NOT(ISERROR(SEARCH("Inc",D384)))</formula>
    </cfRule>
  </conditionalFormatting>
  <conditionalFormatting sqref="F384:F385">
    <cfRule type="cellIs" dxfId="4340" priority="4307" operator="equal">
      <formula>"Unlocked"</formula>
    </cfRule>
    <cfRule type="cellIs" dxfId="4339" priority="4308" operator="equal">
      <formula>"Locked"</formula>
    </cfRule>
  </conditionalFormatting>
  <conditionalFormatting sqref="G384:G385">
    <cfRule type="containsText" dxfId="4338" priority="4306" operator="containsText" text="Param">
      <formula>NOT(ISERROR(SEARCH("Param",G384)))</formula>
    </cfRule>
  </conditionalFormatting>
  <conditionalFormatting sqref="I384:I385">
    <cfRule type="cellIs" dxfId="4337" priority="4305" operator="lessThan">
      <formula>0</formula>
    </cfRule>
  </conditionalFormatting>
  <conditionalFormatting sqref="D384:D385">
    <cfRule type="containsText" dxfId="4336" priority="4303" operator="containsText" text="Dec">
      <formula>NOT(ISERROR(SEARCH("Dec",D384)))</formula>
    </cfRule>
    <cfRule type="containsText" dxfId="4335" priority="4304" operator="containsText" text="Inc">
      <formula>NOT(ISERROR(SEARCH("Inc",D384)))</formula>
    </cfRule>
  </conditionalFormatting>
  <conditionalFormatting sqref="F384:F385">
    <cfRule type="cellIs" dxfId="4334" priority="4301" operator="equal">
      <formula>"Unlocked"</formula>
    </cfRule>
    <cfRule type="cellIs" dxfId="4333" priority="4302" operator="equal">
      <formula>"Locked"</formula>
    </cfRule>
  </conditionalFormatting>
  <conditionalFormatting sqref="G384:G385">
    <cfRule type="containsText" dxfId="4332" priority="4300" operator="containsText" text="Param">
      <formula>NOT(ISERROR(SEARCH("Param",G384)))</formula>
    </cfRule>
  </conditionalFormatting>
  <conditionalFormatting sqref="I384:I385">
    <cfRule type="cellIs" dxfId="4331" priority="4299" operator="lessThan">
      <formula>0</formula>
    </cfRule>
  </conditionalFormatting>
  <conditionalFormatting sqref="D384:D385">
    <cfRule type="containsText" dxfId="4330" priority="4297" operator="containsText" text="Dec">
      <formula>NOT(ISERROR(SEARCH("Dec",D384)))</formula>
    </cfRule>
    <cfRule type="containsText" dxfId="4329" priority="4298" operator="containsText" text="Inc">
      <formula>NOT(ISERROR(SEARCH("Inc",D384)))</formula>
    </cfRule>
  </conditionalFormatting>
  <conditionalFormatting sqref="F384:F385">
    <cfRule type="cellIs" dxfId="4328" priority="4295" operator="equal">
      <formula>"Unlocked"</formula>
    </cfRule>
    <cfRule type="cellIs" dxfId="4327" priority="4296" operator="equal">
      <formula>"Locked"</formula>
    </cfRule>
  </conditionalFormatting>
  <conditionalFormatting sqref="G384:G385">
    <cfRule type="containsText" dxfId="4326" priority="4294" operator="containsText" text="Param">
      <formula>NOT(ISERROR(SEARCH("Param",G384)))</formula>
    </cfRule>
  </conditionalFormatting>
  <conditionalFormatting sqref="I384:I385">
    <cfRule type="cellIs" dxfId="4325" priority="4293" operator="lessThan">
      <formula>0</formula>
    </cfRule>
  </conditionalFormatting>
  <conditionalFormatting sqref="D384:D385">
    <cfRule type="containsText" dxfId="4324" priority="4291" operator="containsText" text="Dec">
      <formula>NOT(ISERROR(SEARCH("Dec",D384)))</formula>
    </cfRule>
    <cfRule type="containsText" dxfId="4323" priority="4292" operator="containsText" text="Inc">
      <formula>NOT(ISERROR(SEARCH("Inc",D384)))</formula>
    </cfRule>
  </conditionalFormatting>
  <conditionalFormatting sqref="F384:F385">
    <cfRule type="cellIs" dxfId="4322" priority="4289" operator="equal">
      <formula>"Unlocked"</formula>
    </cfRule>
    <cfRule type="cellIs" dxfId="4321" priority="4290" operator="equal">
      <formula>"Locked"</formula>
    </cfRule>
  </conditionalFormatting>
  <conditionalFormatting sqref="G384:G385">
    <cfRule type="containsText" dxfId="4320" priority="4288" operator="containsText" text="Param">
      <formula>NOT(ISERROR(SEARCH("Param",G384)))</formula>
    </cfRule>
  </conditionalFormatting>
  <conditionalFormatting sqref="I384:I385">
    <cfRule type="cellIs" dxfId="4319" priority="4287" operator="lessThan">
      <formula>0</formula>
    </cfRule>
  </conditionalFormatting>
  <conditionalFormatting sqref="D384:D385">
    <cfRule type="containsText" dxfId="4318" priority="4285" operator="containsText" text="Dec">
      <formula>NOT(ISERROR(SEARCH("Dec",D384)))</formula>
    </cfRule>
    <cfRule type="containsText" dxfId="4317" priority="4286" operator="containsText" text="Inc">
      <formula>NOT(ISERROR(SEARCH("Inc",D384)))</formula>
    </cfRule>
  </conditionalFormatting>
  <conditionalFormatting sqref="F384:F385">
    <cfRule type="cellIs" dxfId="4316" priority="4283" operator="equal">
      <formula>"Unlocked"</formula>
    </cfRule>
    <cfRule type="cellIs" dxfId="4315" priority="4284" operator="equal">
      <formula>"Locked"</formula>
    </cfRule>
  </conditionalFormatting>
  <conditionalFormatting sqref="G384:G385">
    <cfRule type="containsText" dxfId="4314" priority="4282" operator="containsText" text="Param">
      <formula>NOT(ISERROR(SEARCH("Param",G384)))</formula>
    </cfRule>
  </conditionalFormatting>
  <conditionalFormatting sqref="I384:I385">
    <cfRule type="cellIs" dxfId="4313" priority="4281" operator="lessThan">
      <formula>0</formula>
    </cfRule>
  </conditionalFormatting>
  <conditionalFormatting sqref="D384:D385">
    <cfRule type="containsText" dxfId="4312" priority="4279" operator="containsText" text="Dec">
      <formula>NOT(ISERROR(SEARCH("Dec",D384)))</formula>
    </cfRule>
    <cfRule type="containsText" dxfId="4311" priority="4280" operator="containsText" text="Inc">
      <formula>NOT(ISERROR(SEARCH("Inc",D384)))</formula>
    </cfRule>
  </conditionalFormatting>
  <conditionalFormatting sqref="F386">
    <cfRule type="cellIs" dxfId="4310" priority="4277" operator="equal">
      <formula>"Unlocked"</formula>
    </cfRule>
    <cfRule type="cellIs" dxfId="4309" priority="4278" operator="equal">
      <formula>"Locked"</formula>
    </cfRule>
  </conditionalFormatting>
  <conditionalFormatting sqref="G386">
    <cfRule type="containsText" dxfId="4308" priority="4276" operator="containsText" text="Param">
      <formula>NOT(ISERROR(SEARCH("Param",G386)))</formula>
    </cfRule>
  </conditionalFormatting>
  <conditionalFormatting sqref="I386">
    <cfRule type="cellIs" dxfId="4307" priority="4275" operator="lessThan">
      <formula>0</formula>
    </cfRule>
  </conditionalFormatting>
  <conditionalFormatting sqref="D386">
    <cfRule type="containsText" dxfId="4306" priority="4273" operator="containsText" text="Dec">
      <formula>NOT(ISERROR(SEARCH("Dec",D386)))</formula>
    </cfRule>
    <cfRule type="containsText" dxfId="4305" priority="4274" operator="containsText" text="Inc">
      <formula>NOT(ISERROR(SEARCH("Inc",D386)))</formula>
    </cfRule>
  </conditionalFormatting>
  <conditionalFormatting sqref="F386">
    <cfRule type="cellIs" dxfId="4304" priority="4271" operator="equal">
      <formula>"Unlocked"</formula>
    </cfRule>
    <cfRule type="cellIs" dxfId="4303" priority="4272" operator="equal">
      <formula>"Locked"</formula>
    </cfRule>
  </conditionalFormatting>
  <conditionalFormatting sqref="G386">
    <cfRule type="containsText" dxfId="4302" priority="4270" operator="containsText" text="Param">
      <formula>NOT(ISERROR(SEARCH("Param",G386)))</formula>
    </cfRule>
  </conditionalFormatting>
  <conditionalFormatting sqref="I386">
    <cfRule type="cellIs" dxfId="4301" priority="4269" operator="lessThan">
      <formula>0</formula>
    </cfRule>
  </conditionalFormatting>
  <conditionalFormatting sqref="D386">
    <cfRule type="containsText" dxfId="4300" priority="4267" operator="containsText" text="Dec">
      <formula>NOT(ISERROR(SEARCH("Dec",D386)))</formula>
    </cfRule>
    <cfRule type="containsText" dxfId="4299" priority="4268" operator="containsText" text="Inc">
      <formula>NOT(ISERROR(SEARCH("Inc",D386)))</formula>
    </cfRule>
  </conditionalFormatting>
  <conditionalFormatting sqref="F386">
    <cfRule type="cellIs" dxfId="4298" priority="4265" operator="equal">
      <formula>"Unlocked"</formula>
    </cfRule>
    <cfRule type="cellIs" dxfId="4297" priority="4266" operator="equal">
      <formula>"Locked"</formula>
    </cfRule>
  </conditionalFormatting>
  <conditionalFormatting sqref="G386">
    <cfRule type="containsText" dxfId="4296" priority="4264" operator="containsText" text="Param">
      <formula>NOT(ISERROR(SEARCH("Param",G386)))</formula>
    </cfRule>
  </conditionalFormatting>
  <conditionalFormatting sqref="I386">
    <cfRule type="cellIs" dxfId="4295" priority="4263" operator="lessThan">
      <formula>0</formula>
    </cfRule>
  </conditionalFormatting>
  <conditionalFormatting sqref="D386">
    <cfRule type="containsText" dxfId="4294" priority="4261" operator="containsText" text="Dec">
      <formula>NOT(ISERROR(SEARCH("Dec",D386)))</formula>
    </cfRule>
    <cfRule type="containsText" dxfId="4293" priority="4262" operator="containsText" text="Inc">
      <formula>NOT(ISERROR(SEARCH("Inc",D386)))</formula>
    </cfRule>
  </conditionalFormatting>
  <conditionalFormatting sqref="F386">
    <cfRule type="cellIs" dxfId="4292" priority="4259" operator="equal">
      <formula>"Unlocked"</formula>
    </cfRule>
    <cfRule type="cellIs" dxfId="4291" priority="4260" operator="equal">
      <formula>"Locked"</formula>
    </cfRule>
  </conditionalFormatting>
  <conditionalFormatting sqref="G386">
    <cfRule type="containsText" dxfId="4290" priority="4258" operator="containsText" text="Param">
      <formula>NOT(ISERROR(SEARCH("Param",G386)))</formula>
    </cfRule>
  </conditionalFormatting>
  <conditionalFormatting sqref="I386">
    <cfRule type="cellIs" dxfId="4289" priority="4257" operator="lessThan">
      <formula>0</formula>
    </cfRule>
  </conditionalFormatting>
  <conditionalFormatting sqref="D386">
    <cfRule type="containsText" dxfId="4288" priority="4255" operator="containsText" text="Dec">
      <formula>NOT(ISERROR(SEARCH("Dec",D386)))</formula>
    </cfRule>
    <cfRule type="containsText" dxfId="4287" priority="4256" operator="containsText" text="Inc">
      <formula>NOT(ISERROR(SEARCH("Inc",D386)))</formula>
    </cfRule>
  </conditionalFormatting>
  <conditionalFormatting sqref="F386">
    <cfRule type="cellIs" dxfId="4286" priority="4253" operator="equal">
      <formula>"Unlocked"</formula>
    </cfRule>
    <cfRule type="cellIs" dxfId="4285" priority="4254" operator="equal">
      <formula>"Locked"</formula>
    </cfRule>
  </conditionalFormatting>
  <conditionalFormatting sqref="G386">
    <cfRule type="containsText" dxfId="4284" priority="4252" operator="containsText" text="Param">
      <formula>NOT(ISERROR(SEARCH("Param",G386)))</formula>
    </cfRule>
  </conditionalFormatting>
  <conditionalFormatting sqref="I386">
    <cfRule type="cellIs" dxfId="4283" priority="4251" operator="lessThan">
      <formula>0</formula>
    </cfRule>
  </conditionalFormatting>
  <conditionalFormatting sqref="D386">
    <cfRule type="containsText" dxfId="4282" priority="4249" operator="containsText" text="Dec">
      <formula>NOT(ISERROR(SEARCH("Dec",D386)))</formula>
    </cfRule>
    <cfRule type="containsText" dxfId="4281" priority="4250" operator="containsText" text="Inc">
      <formula>NOT(ISERROR(SEARCH("Inc",D386)))</formula>
    </cfRule>
  </conditionalFormatting>
  <conditionalFormatting sqref="F386">
    <cfRule type="cellIs" dxfId="4280" priority="4247" operator="equal">
      <formula>"Unlocked"</formula>
    </cfRule>
    <cfRule type="cellIs" dxfId="4279" priority="4248" operator="equal">
      <formula>"Locked"</formula>
    </cfRule>
  </conditionalFormatting>
  <conditionalFormatting sqref="G386">
    <cfRule type="containsText" dxfId="4278" priority="4246" operator="containsText" text="Param">
      <formula>NOT(ISERROR(SEARCH("Param",G386)))</formula>
    </cfRule>
  </conditionalFormatting>
  <conditionalFormatting sqref="I386">
    <cfRule type="cellIs" dxfId="4277" priority="4245" operator="lessThan">
      <formula>0</formula>
    </cfRule>
  </conditionalFormatting>
  <conditionalFormatting sqref="D386">
    <cfRule type="containsText" dxfId="4276" priority="4243" operator="containsText" text="Dec">
      <formula>NOT(ISERROR(SEARCH("Dec",D386)))</formula>
    </cfRule>
    <cfRule type="containsText" dxfId="4275" priority="4244" operator="containsText" text="Inc">
      <formula>NOT(ISERROR(SEARCH("Inc",D386)))</formula>
    </cfRule>
  </conditionalFormatting>
  <conditionalFormatting sqref="F386">
    <cfRule type="cellIs" dxfId="4274" priority="4241" operator="equal">
      <formula>"Unlocked"</formula>
    </cfRule>
    <cfRule type="cellIs" dxfId="4273" priority="4242" operator="equal">
      <formula>"Locked"</formula>
    </cfRule>
  </conditionalFormatting>
  <conditionalFormatting sqref="G386">
    <cfRule type="containsText" dxfId="4272" priority="4240" operator="containsText" text="Param">
      <formula>NOT(ISERROR(SEARCH("Param",G386)))</formula>
    </cfRule>
  </conditionalFormatting>
  <conditionalFormatting sqref="I386">
    <cfRule type="cellIs" dxfId="4271" priority="4239" operator="lessThan">
      <formula>0</formula>
    </cfRule>
  </conditionalFormatting>
  <conditionalFormatting sqref="D386">
    <cfRule type="containsText" dxfId="4270" priority="4237" operator="containsText" text="Dec">
      <formula>NOT(ISERROR(SEARCH("Dec",D386)))</formula>
    </cfRule>
    <cfRule type="containsText" dxfId="4269" priority="4238" operator="containsText" text="Inc">
      <formula>NOT(ISERROR(SEARCH("Inc",D386)))</formula>
    </cfRule>
  </conditionalFormatting>
  <conditionalFormatting sqref="F386">
    <cfRule type="cellIs" dxfId="4268" priority="4235" operator="equal">
      <formula>"Unlocked"</formula>
    </cfRule>
    <cfRule type="cellIs" dxfId="4267" priority="4236" operator="equal">
      <formula>"Locked"</formula>
    </cfRule>
  </conditionalFormatting>
  <conditionalFormatting sqref="G386">
    <cfRule type="containsText" dxfId="4266" priority="4234" operator="containsText" text="Param">
      <formula>NOT(ISERROR(SEARCH("Param",G386)))</formula>
    </cfRule>
  </conditionalFormatting>
  <conditionalFormatting sqref="I386">
    <cfRule type="cellIs" dxfId="4265" priority="4233" operator="lessThan">
      <formula>0</formula>
    </cfRule>
  </conditionalFormatting>
  <conditionalFormatting sqref="D386">
    <cfRule type="containsText" dxfId="4264" priority="4231" operator="containsText" text="Dec">
      <formula>NOT(ISERROR(SEARCH("Dec",D386)))</formula>
    </cfRule>
    <cfRule type="containsText" dxfId="4263" priority="4232" operator="containsText" text="Inc">
      <formula>NOT(ISERROR(SEARCH("Inc",D386)))</formula>
    </cfRule>
  </conditionalFormatting>
  <conditionalFormatting sqref="F386">
    <cfRule type="cellIs" dxfId="4262" priority="4229" operator="equal">
      <formula>"Unlocked"</formula>
    </cfRule>
    <cfRule type="cellIs" dxfId="4261" priority="4230" operator="equal">
      <formula>"Locked"</formula>
    </cfRule>
  </conditionalFormatting>
  <conditionalFormatting sqref="G386">
    <cfRule type="containsText" dxfId="4260" priority="4228" operator="containsText" text="Param">
      <formula>NOT(ISERROR(SEARCH("Param",G386)))</formula>
    </cfRule>
  </conditionalFormatting>
  <conditionalFormatting sqref="I386">
    <cfRule type="cellIs" dxfId="4259" priority="4227" operator="lessThan">
      <formula>0</formula>
    </cfRule>
  </conditionalFormatting>
  <conditionalFormatting sqref="D386">
    <cfRule type="containsText" dxfId="4258" priority="4225" operator="containsText" text="Dec">
      <formula>NOT(ISERROR(SEARCH("Dec",D386)))</formula>
    </cfRule>
    <cfRule type="containsText" dxfId="4257" priority="4226" operator="containsText" text="Inc">
      <formula>NOT(ISERROR(SEARCH("Inc",D386)))</formula>
    </cfRule>
  </conditionalFormatting>
  <conditionalFormatting sqref="F386">
    <cfRule type="cellIs" dxfId="4256" priority="4223" operator="equal">
      <formula>"Unlocked"</formula>
    </cfRule>
    <cfRule type="cellIs" dxfId="4255" priority="4224" operator="equal">
      <formula>"Locked"</formula>
    </cfRule>
  </conditionalFormatting>
  <conditionalFormatting sqref="G386">
    <cfRule type="containsText" dxfId="4254" priority="4222" operator="containsText" text="Param">
      <formula>NOT(ISERROR(SEARCH("Param",G386)))</formula>
    </cfRule>
  </conditionalFormatting>
  <conditionalFormatting sqref="I386">
    <cfRule type="cellIs" dxfId="4253" priority="4221" operator="lessThan">
      <formula>0</formula>
    </cfRule>
  </conditionalFormatting>
  <conditionalFormatting sqref="D386">
    <cfRule type="containsText" dxfId="4252" priority="4219" operator="containsText" text="Dec">
      <formula>NOT(ISERROR(SEARCH("Dec",D386)))</formula>
    </cfRule>
    <cfRule type="containsText" dxfId="4251" priority="4220" operator="containsText" text="Inc">
      <formula>NOT(ISERROR(SEARCH("Inc",D386)))</formula>
    </cfRule>
  </conditionalFormatting>
  <conditionalFormatting sqref="F386">
    <cfRule type="cellIs" dxfId="4250" priority="4217" operator="equal">
      <formula>"Unlocked"</formula>
    </cfRule>
    <cfRule type="cellIs" dxfId="4249" priority="4218" operator="equal">
      <formula>"Locked"</formula>
    </cfRule>
  </conditionalFormatting>
  <conditionalFormatting sqref="G386">
    <cfRule type="containsText" dxfId="4248" priority="4216" operator="containsText" text="Param">
      <formula>NOT(ISERROR(SEARCH("Param",G386)))</formula>
    </cfRule>
  </conditionalFormatting>
  <conditionalFormatting sqref="I386">
    <cfRule type="cellIs" dxfId="4247" priority="4215" operator="lessThan">
      <formula>0</formula>
    </cfRule>
  </conditionalFormatting>
  <conditionalFormatting sqref="D386">
    <cfRule type="containsText" dxfId="4246" priority="4213" operator="containsText" text="Dec">
      <formula>NOT(ISERROR(SEARCH("Dec",D386)))</formula>
    </cfRule>
    <cfRule type="containsText" dxfId="4245" priority="4214" operator="containsText" text="Inc">
      <formula>NOT(ISERROR(SEARCH("Inc",D386)))</formula>
    </cfRule>
  </conditionalFormatting>
  <conditionalFormatting sqref="F386">
    <cfRule type="cellIs" dxfId="4244" priority="4211" operator="equal">
      <formula>"Unlocked"</formula>
    </cfRule>
    <cfRule type="cellIs" dxfId="4243" priority="4212" operator="equal">
      <formula>"Locked"</formula>
    </cfRule>
  </conditionalFormatting>
  <conditionalFormatting sqref="G386">
    <cfRule type="containsText" dxfId="4242" priority="4210" operator="containsText" text="Param">
      <formula>NOT(ISERROR(SEARCH("Param",G386)))</formula>
    </cfRule>
  </conditionalFormatting>
  <conditionalFormatting sqref="I386">
    <cfRule type="cellIs" dxfId="4241" priority="4209" operator="lessThan">
      <formula>0</formula>
    </cfRule>
  </conditionalFormatting>
  <conditionalFormatting sqref="D386">
    <cfRule type="containsText" dxfId="4240" priority="4207" operator="containsText" text="Dec">
      <formula>NOT(ISERROR(SEARCH("Dec",D386)))</formula>
    </cfRule>
    <cfRule type="containsText" dxfId="4239" priority="4208" operator="containsText" text="Inc">
      <formula>NOT(ISERROR(SEARCH("Inc",D386)))</formula>
    </cfRule>
  </conditionalFormatting>
  <conditionalFormatting sqref="F386">
    <cfRule type="cellIs" dxfId="4238" priority="4205" operator="equal">
      <formula>"Unlocked"</formula>
    </cfRule>
    <cfRule type="cellIs" dxfId="4237" priority="4206" operator="equal">
      <formula>"Locked"</formula>
    </cfRule>
  </conditionalFormatting>
  <conditionalFormatting sqref="G386">
    <cfRule type="containsText" dxfId="4236" priority="4204" operator="containsText" text="Param">
      <formula>NOT(ISERROR(SEARCH("Param",G386)))</formula>
    </cfRule>
  </conditionalFormatting>
  <conditionalFormatting sqref="I386">
    <cfRule type="cellIs" dxfId="4235" priority="4203" operator="lessThan">
      <formula>0</formula>
    </cfRule>
  </conditionalFormatting>
  <conditionalFormatting sqref="D386">
    <cfRule type="containsText" dxfId="4234" priority="4201" operator="containsText" text="Dec">
      <formula>NOT(ISERROR(SEARCH("Dec",D386)))</formula>
    </cfRule>
    <cfRule type="containsText" dxfId="4233" priority="4202" operator="containsText" text="Inc">
      <formula>NOT(ISERROR(SEARCH("Inc",D386)))</formula>
    </cfRule>
  </conditionalFormatting>
  <conditionalFormatting sqref="F386">
    <cfRule type="cellIs" dxfId="4232" priority="4199" operator="equal">
      <formula>"Unlocked"</formula>
    </cfRule>
    <cfRule type="cellIs" dxfId="4231" priority="4200" operator="equal">
      <formula>"Locked"</formula>
    </cfRule>
  </conditionalFormatting>
  <conditionalFormatting sqref="G386">
    <cfRule type="containsText" dxfId="4230" priority="4198" operator="containsText" text="Param">
      <formula>NOT(ISERROR(SEARCH("Param",G386)))</formula>
    </cfRule>
  </conditionalFormatting>
  <conditionalFormatting sqref="I386">
    <cfRule type="cellIs" dxfId="4229" priority="4197" operator="lessThan">
      <formula>0</formula>
    </cfRule>
  </conditionalFormatting>
  <conditionalFormatting sqref="D386">
    <cfRule type="containsText" dxfId="4228" priority="4195" operator="containsText" text="Dec">
      <formula>NOT(ISERROR(SEARCH("Dec",D386)))</formula>
    </cfRule>
    <cfRule type="containsText" dxfId="4227" priority="4196" operator="containsText" text="Inc">
      <formula>NOT(ISERROR(SEARCH("Inc",D386)))</formula>
    </cfRule>
  </conditionalFormatting>
  <conditionalFormatting sqref="F386">
    <cfRule type="cellIs" dxfId="4226" priority="4193" operator="equal">
      <formula>"Unlocked"</formula>
    </cfRule>
    <cfRule type="cellIs" dxfId="4225" priority="4194" operator="equal">
      <formula>"Locked"</formula>
    </cfRule>
  </conditionalFormatting>
  <conditionalFormatting sqref="G386">
    <cfRule type="containsText" dxfId="4224" priority="4192" operator="containsText" text="Param">
      <formula>NOT(ISERROR(SEARCH("Param",G386)))</formula>
    </cfRule>
  </conditionalFormatting>
  <conditionalFormatting sqref="I386">
    <cfRule type="cellIs" dxfId="4223" priority="4191" operator="lessThan">
      <formula>0</formula>
    </cfRule>
  </conditionalFormatting>
  <conditionalFormatting sqref="D386">
    <cfRule type="containsText" dxfId="4222" priority="4189" operator="containsText" text="Dec">
      <formula>NOT(ISERROR(SEARCH("Dec",D386)))</formula>
    </cfRule>
    <cfRule type="containsText" dxfId="4221" priority="4190" operator="containsText" text="Inc">
      <formula>NOT(ISERROR(SEARCH("Inc",D386)))</formula>
    </cfRule>
  </conditionalFormatting>
  <conditionalFormatting sqref="F386">
    <cfRule type="cellIs" dxfId="4220" priority="4187" operator="equal">
      <formula>"Unlocked"</formula>
    </cfRule>
    <cfRule type="cellIs" dxfId="4219" priority="4188" operator="equal">
      <formula>"Locked"</formula>
    </cfRule>
  </conditionalFormatting>
  <conditionalFormatting sqref="G386">
    <cfRule type="containsText" dxfId="4218" priority="4186" operator="containsText" text="Param">
      <formula>NOT(ISERROR(SEARCH("Param",G386)))</formula>
    </cfRule>
  </conditionalFormatting>
  <conditionalFormatting sqref="I386">
    <cfRule type="cellIs" dxfId="4217" priority="4185" operator="lessThan">
      <formula>0</formula>
    </cfRule>
  </conditionalFormatting>
  <conditionalFormatting sqref="D386">
    <cfRule type="containsText" dxfId="4216" priority="4183" operator="containsText" text="Dec">
      <formula>NOT(ISERROR(SEARCH("Dec",D386)))</formula>
    </cfRule>
    <cfRule type="containsText" dxfId="4215" priority="4184" operator="containsText" text="Inc">
      <formula>NOT(ISERROR(SEARCH("Inc",D386)))</formula>
    </cfRule>
  </conditionalFormatting>
  <conditionalFormatting sqref="F386">
    <cfRule type="cellIs" dxfId="4214" priority="4181" operator="equal">
      <formula>"Unlocked"</formula>
    </cfRule>
    <cfRule type="cellIs" dxfId="4213" priority="4182" operator="equal">
      <formula>"Locked"</formula>
    </cfRule>
  </conditionalFormatting>
  <conditionalFormatting sqref="G386">
    <cfRule type="containsText" dxfId="4212" priority="4180" operator="containsText" text="Param">
      <formula>NOT(ISERROR(SEARCH("Param",G386)))</formula>
    </cfRule>
  </conditionalFormatting>
  <conditionalFormatting sqref="I386">
    <cfRule type="cellIs" dxfId="4211" priority="4179" operator="lessThan">
      <formula>0</formula>
    </cfRule>
  </conditionalFormatting>
  <conditionalFormatting sqref="D386">
    <cfRule type="containsText" dxfId="4210" priority="4177" operator="containsText" text="Dec">
      <formula>NOT(ISERROR(SEARCH("Dec",D386)))</formula>
    </cfRule>
    <cfRule type="containsText" dxfId="4209" priority="4178" operator="containsText" text="Inc">
      <formula>NOT(ISERROR(SEARCH("Inc",D386)))</formula>
    </cfRule>
  </conditionalFormatting>
  <conditionalFormatting sqref="F386">
    <cfRule type="cellIs" dxfId="4208" priority="4175" operator="equal">
      <formula>"Unlocked"</formula>
    </cfRule>
    <cfRule type="cellIs" dxfId="4207" priority="4176" operator="equal">
      <formula>"Locked"</formula>
    </cfRule>
  </conditionalFormatting>
  <conditionalFormatting sqref="G386">
    <cfRule type="containsText" dxfId="4206" priority="4174" operator="containsText" text="Param">
      <formula>NOT(ISERROR(SEARCH("Param",G386)))</formula>
    </cfRule>
  </conditionalFormatting>
  <conditionalFormatting sqref="I386">
    <cfRule type="cellIs" dxfId="4205" priority="4173" operator="lessThan">
      <formula>0</formula>
    </cfRule>
  </conditionalFormatting>
  <conditionalFormatting sqref="D386">
    <cfRule type="containsText" dxfId="4204" priority="4171" operator="containsText" text="Dec">
      <formula>NOT(ISERROR(SEARCH("Dec",D386)))</formula>
    </cfRule>
    <cfRule type="containsText" dxfId="4203" priority="4172" operator="containsText" text="Inc">
      <formula>NOT(ISERROR(SEARCH("Inc",D386)))</formula>
    </cfRule>
  </conditionalFormatting>
  <conditionalFormatting sqref="F386">
    <cfRule type="cellIs" dxfId="4202" priority="4169" operator="equal">
      <formula>"Unlocked"</formula>
    </cfRule>
    <cfRule type="cellIs" dxfId="4201" priority="4170" operator="equal">
      <formula>"Locked"</formula>
    </cfRule>
  </conditionalFormatting>
  <conditionalFormatting sqref="G386">
    <cfRule type="containsText" dxfId="4200" priority="4168" operator="containsText" text="Param">
      <formula>NOT(ISERROR(SEARCH("Param",G386)))</formula>
    </cfRule>
  </conditionalFormatting>
  <conditionalFormatting sqref="I386">
    <cfRule type="cellIs" dxfId="4199" priority="4167" operator="lessThan">
      <formula>0</formula>
    </cfRule>
  </conditionalFormatting>
  <conditionalFormatting sqref="D386">
    <cfRule type="containsText" dxfId="4198" priority="4165" operator="containsText" text="Dec">
      <formula>NOT(ISERROR(SEARCH("Dec",D386)))</formula>
    </cfRule>
    <cfRule type="containsText" dxfId="4197" priority="4166" operator="containsText" text="Inc">
      <formula>NOT(ISERROR(SEARCH("Inc",D386)))</formula>
    </cfRule>
  </conditionalFormatting>
  <conditionalFormatting sqref="F387:F389">
    <cfRule type="cellIs" dxfId="4196" priority="4163" operator="equal">
      <formula>"Unlocked"</formula>
    </cfRule>
    <cfRule type="cellIs" dxfId="4195" priority="4164" operator="equal">
      <formula>"Locked"</formula>
    </cfRule>
  </conditionalFormatting>
  <conditionalFormatting sqref="G387:G389">
    <cfRule type="containsText" dxfId="4194" priority="4162" operator="containsText" text="Param">
      <formula>NOT(ISERROR(SEARCH("Param",G387)))</formula>
    </cfRule>
  </conditionalFormatting>
  <conditionalFormatting sqref="I387:I389">
    <cfRule type="cellIs" dxfId="4193" priority="4161" operator="lessThan">
      <formula>0</formula>
    </cfRule>
  </conditionalFormatting>
  <conditionalFormatting sqref="D387:D389">
    <cfRule type="containsText" dxfId="4192" priority="4159" operator="containsText" text="Dec">
      <formula>NOT(ISERROR(SEARCH("Dec",D387)))</formula>
    </cfRule>
    <cfRule type="containsText" dxfId="4191" priority="4160" operator="containsText" text="Inc">
      <formula>NOT(ISERROR(SEARCH("Inc",D387)))</formula>
    </cfRule>
  </conditionalFormatting>
  <conditionalFormatting sqref="F387:F389">
    <cfRule type="cellIs" dxfId="4190" priority="4157" operator="equal">
      <formula>"Unlocked"</formula>
    </cfRule>
    <cfRule type="cellIs" dxfId="4189" priority="4158" operator="equal">
      <formula>"Locked"</formula>
    </cfRule>
  </conditionalFormatting>
  <conditionalFormatting sqref="G387:G389">
    <cfRule type="containsText" dxfId="4188" priority="4156" operator="containsText" text="Param">
      <formula>NOT(ISERROR(SEARCH("Param",G387)))</formula>
    </cfRule>
  </conditionalFormatting>
  <conditionalFormatting sqref="I387:I389">
    <cfRule type="cellIs" dxfId="4187" priority="4155" operator="lessThan">
      <formula>0</formula>
    </cfRule>
  </conditionalFormatting>
  <conditionalFormatting sqref="D387:D389">
    <cfRule type="containsText" dxfId="4186" priority="4153" operator="containsText" text="Dec">
      <formula>NOT(ISERROR(SEARCH("Dec",D387)))</formula>
    </cfRule>
    <cfRule type="containsText" dxfId="4185" priority="4154" operator="containsText" text="Inc">
      <formula>NOT(ISERROR(SEARCH("Inc",D387)))</formula>
    </cfRule>
  </conditionalFormatting>
  <conditionalFormatting sqref="F387:F389">
    <cfRule type="cellIs" dxfId="4184" priority="4151" operator="equal">
      <formula>"Unlocked"</formula>
    </cfRule>
    <cfRule type="cellIs" dxfId="4183" priority="4152" operator="equal">
      <formula>"Locked"</formula>
    </cfRule>
  </conditionalFormatting>
  <conditionalFormatting sqref="G387:G389">
    <cfRule type="containsText" dxfId="4182" priority="4150" operator="containsText" text="Param">
      <formula>NOT(ISERROR(SEARCH("Param",G387)))</formula>
    </cfRule>
  </conditionalFormatting>
  <conditionalFormatting sqref="I387:I389">
    <cfRule type="cellIs" dxfId="4181" priority="4149" operator="lessThan">
      <formula>0</formula>
    </cfRule>
  </conditionalFormatting>
  <conditionalFormatting sqref="D387:D389">
    <cfRule type="containsText" dxfId="4180" priority="4147" operator="containsText" text="Dec">
      <formula>NOT(ISERROR(SEARCH("Dec",D387)))</formula>
    </cfRule>
    <cfRule type="containsText" dxfId="4179" priority="4148" operator="containsText" text="Inc">
      <formula>NOT(ISERROR(SEARCH("Inc",D387)))</formula>
    </cfRule>
  </conditionalFormatting>
  <conditionalFormatting sqref="F387:F389">
    <cfRule type="cellIs" dxfId="4178" priority="4145" operator="equal">
      <formula>"Unlocked"</formula>
    </cfRule>
    <cfRule type="cellIs" dxfId="4177" priority="4146" operator="equal">
      <formula>"Locked"</formula>
    </cfRule>
  </conditionalFormatting>
  <conditionalFormatting sqref="G387:G389">
    <cfRule type="containsText" dxfId="4176" priority="4144" operator="containsText" text="Param">
      <formula>NOT(ISERROR(SEARCH("Param",G387)))</formula>
    </cfRule>
  </conditionalFormatting>
  <conditionalFormatting sqref="I387:I389">
    <cfRule type="cellIs" dxfId="4175" priority="4143" operator="lessThan">
      <formula>0</formula>
    </cfRule>
  </conditionalFormatting>
  <conditionalFormatting sqref="D387:D389">
    <cfRule type="containsText" dxfId="4174" priority="4141" operator="containsText" text="Dec">
      <formula>NOT(ISERROR(SEARCH("Dec",D387)))</formula>
    </cfRule>
    <cfRule type="containsText" dxfId="4173" priority="4142" operator="containsText" text="Inc">
      <formula>NOT(ISERROR(SEARCH("Inc",D387)))</formula>
    </cfRule>
  </conditionalFormatting>
  <conditionalFormatting sqref="F387">
    <cfRule type="cellIs" dxfId="4172" priority="4139" operator="equal">
      <formula>"Unlocked"</formula>
    </cfRule>
    <cfRule type="cellIs" dxfId="4171" priority="4140" operator="equal">
      <formula>"Locked"</formula>
    </cfRule>
  </conditionalFormatting>
  <conditionalFormatting sqref="G387">
    <cfRule type="containsText" dxfId="4170" priority="4138" operator="containsText" text="Param">
      <formula>NOT(ISERROR(SEARCH("Param",G387)))</formula>
    </cfRule>
  </conditionalFormatting>
  <conditionalFormatting sqref="I387">
    <cfRule type="cellIs" dxfId="4169" priority="4137" operator="lessThan">
      <formula>0</formula>
    </cfRule>
  </conditionalFormatting>
  <conditionalFormatting sqref="D387">
    <cfRule type="containsText" dxfId="4168" priority="4135" operator="containsText" text="Dec">
      <formula>NOT(ISERROR(SEARCH("Dec",D387)))</formula>
    </cfRule>
    <cfRule type="containsText" dxfId="4167" priority="4136" operator="containsText" text="Inc">
      <formula>NOT(ISERROR(SEARCH("Inc",D387)))</formula>
    </cfRule>
  </conditionalFormatting>
  <conditionalFormatting sqref="F388:F389">
    <cfRule type="cellIs" dxfId="4166" priority="4133" operator="equal">
      <formula>"Unlocked"</formula>
    </cfRule>
    <cfRule type="cellIs" dxfId="4165" priority="4134" operator="equal">
      <formula>"Locked"</formula>
    </cfRule>
  </conditionalFormatting>
  <conditionalFormatting sqref="G388:G389">
    <cfRule type="containsText" dxfId="4164" priority="4132" operator="containsText" text="Param">
      <formula>NOT(ISERROR(SEARCH("Param",G388)))</formula>
    </cfRule>
  </conditionalFormatting>
  <conditionalFormatting sqref="I388:I389">
    <cfRule type="cellIs" dxfId="4163" priority="4131" operator="lessThan">
      <formula>0</formula>
    </cfRule>
  </conditionalFormatting>
  <conditionalFormatting sqref="D388:D389">
    <cfRule type="containsText" dxfId="4162" priority="4129" operator="containsText" text="Dec">
      <formula>NOT(ISERROR(SEARCH("Dec",D388)))</formula>
    </cfRule>
    <cfRule type="containsText" dxfId="4161" priority="4130" operator="containsText" text="Inc">
      <formula>NOT(ISERROR(SEARCH("Inc",D388)))</formula>
    </cfRule>
  </conditionalFormatting>
  <conditionalFormatting sqref="F390:F392">
    <cfRule type="cellIs" dxfId="4160" priority="4127" operator="equal">
      <formula>"Unlocked"</formula>
    </cfRule>
    <cfRule type="cellIs" dxfId="4159" priority="4128" operator="equal">
      <formula>"Locked"</formula>
    </cfRule>
  </conditionalFormatting>
  <conditionalFormatting sqref="G390:G392">
    <cfRule type="containsText" dxfId="4158" priority="4126" operator="containsText" text="Param">
      <formula>NOT(ISERROR(SEARCH("Param",G390)))</formula>
    </cfRule>
  </conditionalFormatting>
  <conditionalFormatting sqref="I390:I392">
    <cfRule type="cellIs" dxfId="4157" priority="4125" operator="lessThan">
      <formula>0</formula>
    </cfRule>
  </conditionalFormatting>
  <conditionalFormatting sqref="D390:D392">
    <cfRule type="containsText" dxfId="4156" priority="4123" operator="containsText" text="Dec">
      <formula>NOT(ISERROR(SEARCH("Dec",D390)))</formula>
    </cfRule>
    <cfRule type="containsText" dxfId="4155" priority="4124" operator="containsText" text="Inc">
      <formula>NOT(ISERROR(SEARCH("Inc",D390)))</formula>
    </cfRule>
  </conditionalFormatting>
  <conditionalFormatting sqref="F390:F392">
    <cfRule type="cellIs" dxfId="4154" priority="4121" operator="equal">
      <formula>"Unlocked"</formula>
    </cfRule>
    <cfRule type="cellIs" dxfId="4153" priority="4122" operator="equal">
      <formula>"Locked"</formula>
    </cfRule>
  </conditionalFormatting>
  <conditionalFormatting sqref="G390:G392">
    <cfRule type="containsText" dxfId="4152" priority="4120" operator="containsText" text="Param">
      <formula>NOT(ISERROR(SEARCH("Param",G390)))</formula>
    </cfRule>
  </conditionalFormatting>
  <conditionalFormatting sqref="I390:I392">
    <cfRule type="cellIs" dxfId="4151" priority="4119" operator="lessThan">
      <formula>0</formula>
    </cfRule>
  </conditionalFormatting>
  <conditionalFormatting sqref="D390:D392">
    <cfRule type="containsText" dxfId="4150" priority="4117" operator="containsText" text="Dec">
      <formula>NOT(ISERROR(SEARCH("Dec",D390)))</formula>
    </cfRule>
    <cfRule type="containsText" dxfId="4149" priority="4118" operator="containsText" text="Inc">
      <formula>NOT(ISERROR(SEARCH("Inc",D390)))</formula>
    </cfRule>
  </conditionalFormatting>
  <conditionalFormatting sqref="F390:F392">
    <cfRule type="cellIs" dxfId="4148" priority="4115" operator="equal">
      <formula>"Unlocked"</formula>
    </cfRule>
    <cfRule type="cellIs" dxfId="4147" priority="4116" operator="equal">
      <formula>"Locked"</formula>
    </cfRule>
  </conditionalFormatting>
  <conditionalFormatting sqref="G390:G392">
    <cfRule type="containsText" dxfId="4146" priority="4114" operator="containsText" text="Param">
      <formula>NOT(ISERROR(SEARCH("Param",G390)))</formula>
    </cfRule>
  </conditionalFormatting>
  <conditionalFormatting sqref="I390:I392">
    <cfRule type="cellIs" dxfId="4145" priority="4113" operator="lessThan">
      <formula>0</formula>
    </cfRule>
  </conditionalFormatting>
  <conditionalFormatting sqref="D390:D392">
    <cfRule type="containsText" dxfId="4144" priority="4111" operator="containsText" text="Dec">
      <formula>NOT(ISERROR(SEARCH("Dec",D390)))</formula>
    </cfRule>
    <cfRule type="containsText" dxfId="4143" priority="4112" operator="containsText" text="Inc">
      <formula>NOT(ISERROR(SEARCH("Inc",D390)))</formula>
    </cfRule>
  </conditionalFormatting>
  <conditionalFormatting sqref="F390:F392">
    <cfRule type="cellIs" dxfId="4142" priority="4109" operator="equal">
      <formula>"Unlocked"</formula>
    </cfRule>
    <cfRule type="cellIs" dxfId="4141" priority="4110" operator="equal">
      <formula>"Locked"</formula>
    </cfRule>
  </conditionalFormatting>
  <conditionalFormatting sqref="G390:G392">
    <cfRule type="containsText" dxfId="4140" priority="4108" operator="containsText" text="Param">
      <formula>NOT(ISERROR(SEARCH("Param",G390)))</formula>
    </cfRule>
  </conditionalFormatting>
  <conditionalFormatting sqref="I390:I392">
    <cfRule type="cellIs" dxfId="4139" priority="4107" operator="lessThan">
      <formula>0</formula>
    </cfRule>
  </conditionalFormatting>
  <conditionalFormatting sqref="D390:D392">
    <cfRule type="containsText" dxfId="4138" priority="4105" operator="containsText" text="Dec">
      <formula>NOT(ISERROR(SEARCH("Dec",D390)))</formula>
    </cfRule>
    <cfRule type="containsText" dxfId="4137" priority="4106" operator="containsText" text="Inc">
      <formula>NOT(ISERROR(SEARCH("Inc",D390)))</formula>
    </cfRule>
  </conditionalFormatting>
  <conditionalFormatting sqref="F390:F392">
    <cfRule type="cellIs" dxfId="4136" priority="4103" operator="equal">
      <formula>"Unlocked"</formula>
    </cfRule>
    <cfRule type="cellIs" dxfId="4135" priority="4104" operator="equal">
      <formula>"Locked"</formula>
    </cfRule>
  </conditionalFormatting>
  <conditionalFormatting sqref="G390:G392">
    <cfRule type="containsText" dxfId="4134" priority="4102" operator="containsText" text="Param">
      <formula>NOT(ISERROR(SEARCH("Param",G390)))</formula>
    </cfRule>
  </conditionalFormatting>
  <conditionalFormatting sqref="I390:I392">
    <cfRule type="cellIs" dxfId="4133" priority="4101" operator="lessThan">
      <formula>0</formula>
    </cfRule>
  </conditionalFormatting>
  <conditionalFormatting sqref="D390:D392">
    <cfRule type="containsText" dxfId="4132" priority="4099" operator="containsText" text="Dec">
      <formula>NOT(ISERROR(SEARCH("Dec",D390)))</formula>
    </cfRule>
    <cfRule type="containsText" dxfId="4131" priority="4100" operator="containsText" text="Inc">
      <formula>NOT(ISERROR(SEARCH("Inc",D390)))</formula>
    </cfRule>
  </conditionalFormatting>
  <conditionalFormatting sqref="F390:F391">
    <cfRule type="cellIs" dxfId="4130" priority="4097" operator="equal">
      <formula>"Unlocked"</formula>
    </cfRule>
    <cfRule type="cellIs" dxfId="4129" priority="4098" operator="equal">
      <formula>"Locked"</formula>
    </cfRule>
  </conditionalFormatting>
  <conditionalFormatting sqref="G390:G391">
    <cfRule type="containsText" dxfId="4128" priority="4096" operator="containsText" text="Param">
      <formula>NOT(ISERROR(SEARCH("Param",G390)))</formula>
    </cfRule>
  </conditionalFormatting>
  <conditionalFormatting sqref="I390:I391">
    <cfRule type="cellIs" dxfId="4127" priority="4095" operator="lessThan">
      <formula>0</formula>
    </cfRule>
  </conditionalFormatting>
  <conditionalFormatting sqref="D390:D391">
    <cfRule type="containsText" dxfId="4126" priority="4093" operator="containsText" text="Dec">
      <formula>NOT(ISERROR(SEARCH("Dec",D390)))</formula>
    </cfRule>
    <cfRule type="containsText" dxfId="4125" priority="4094" operator="containsText" text="Inc">
      <formula>NOT(ISERROR(SEARCH("Inc",D390)))</formula>
    </cfRule>
  </conditionalFormatting>
  <conditionalFormatting sqref="F390:F391">
    <cfRule type="cellIs" dxfId="4124" priority="4091" operator="equal">
      <formula>"Unlocked"</formula>
    </cfRule>
    <cfRule type="cellIs" dxfId="4123" priority="4092" operator="equal">
      <formula>"Locked"</formula>
    </cfRule>
  </conditionalFormatting>
  <conditionalFormatting sqref="G390:G391">
    <cfRule type="containsText" dxfId="4122" priority="4090" operator="containsText" text="Param">
      <formula>NOT(ISERROR(SEARCH("Param",G390)))</formula>
    </cfRule>
  </conditionalFormatting>
  <conditionalFormatting sqref="I390:I391">
    <cfRule type="cellIs" dxfId="4121" priority="4089" operator="lessThan">
      <formula>0</formula>
    </cfRule>
  </conditionalFormatting>
  <conditionalFormatting sqref="D390:D391">
    <cfRule type="containsText" dxfId="4120" priority="4087" operator="containsText" text="Dec">
      <formula>NOT(ISERROR(SEARCH("Dec",D390)))</formula>
    </cfRule>
    <cfRule type="containsText" dxfId="4119" priority="4088" operator="containsText" text="Inc">
      <formula>NOT(ISERROR(SEARCH("Inc",D390)))</formula>
    </cfRule>
  </conditionalFormatting>
  <conditionalFormatting sqref="F390:F391">
    <cfRule type="cellIs" dxfId="4118" priority="4085" operator="equal">
      <formula>"Unlocked"</formula>
    </cfRule>
    <cfRule type="cellIs" dxfId="4117" priority="4086" operator="equal">
      <formula>"Locked"</formula>
    </cfRule>
  </conditionalFormatting>
  <conditionalFormatting sqref="G390:G391">
    <cfRule type="containsText" dxfId="4116" priority="4084" operator="containsText" text="Param">
      <formula>NOT(ISERROR(SEARCH("Param",G390)))</formula>
    </cfRule>
  </conditionalFormatting>
  <conditionalFormatting sqref="I390:I391">
    <cfRule type="cellIs" dxfId="4115" priority="4083" operator="lessThan">
      <formula>0</formula>
    </cfRule>
  </conditionalFormatting>
  <conditionalFormatting sqref="D390:D391">
    <cfRule type="containsText" dxfId="4114" priority="4081" operator="containsText" text="Dec">
      <formula>NOT(ISERROR(SEARCH("Dec",D390)))</formula>
    </cfRule>
    <cfRule type="containsText" dxfId="4113" priority="4082" operator="containsText" text="Inc">
      <formula>NOT(ISERROR(SEARCH("Inc",D390)))</formula>
    </cfRule>
  </conditionalFormatting>
  <conditionalFormatting sqref="F390:F391">
    <cfRule type="cellIs" dxfId="4112" priority="4079" operator="equal">
      <formula>"Unlocked"</formula>
    </cfRule>
    <cfRule type="cellIs" dxfId="4111" priority="4080" operator="equal">
      <formula>"Locked"</formula>
    </cfRule>
  </conditionalFormatting>
  <conditionalFormatting sqref="G390:G391">
    <cfRule type="containsText" dxfId="4110" priority="4078" operator="containsText" text="Param">
      <formula>NOT(ISERROR(SEARCH("Param",G390)))</formula>
    </cfRule>
  </conditionalFormatting>
  <conditionalFormatting sqref="I390:I391">
    <cfRule type="cellIs" dxfId="4109" priority="4077" operator="lessThan">
      <formula>0</formula>
    </cfRule>
  </conditionalFormatting>
  <conditionalFormatting sqref="D390:D391">
    <cfRule type="containsText" dxfId="4108" priority="4075" operator="containsText" text="Dec">
      <formula>NOT(ISERROR(SEARCH("Dec",D390)))</formula>
    </cfRule>
    <cfRule type="containsText" dxfId="4107" priority="4076" operator="containsText" text="Inc">
      <formula>NOT(ISERROR(SEARCH("Inc",D390)))</formula>
    </cfRule>
  </conditionalFormatting>
  <conditionalFormatting sqref="F390:F391">
    <cfRule type="cellIs" dxfId="4106" priority="4073" operator="equal">
      <formula>"Unlocked"</formula>
    </cfRule>
    <cfRule type="cellIs" dxfId="4105" priority="4074" operator="equal">
      <formula>"Locked"</formula>
    </cfRule>
  </conditionalFormatting>
  <conditionalFormatting sqref="G390:G391">
    <cfRule type="containsText" dxfId="4104" priority="4072" operator="containsText" text="Param">
      <formula>NOT(ISERROR(SEARCH("Param",G390)))</formula>
    </cfRule>
  </conditionalFormatting>
  <conditionalFormatting sqref="I390:I391">
    <cfRule type="cellIs" dxfId="4103" priority="4071" operator="lessThan">
      <formula>0</formula>
    </cfRule>
  </conditionalFormatting>
  <conditionalFormatting sqref="D390:D391">
    <cfRule type="containsText" dxfId="4102" priority="4069" operator="containsText" text="Dec">
      <formula>NOT(ISERROR(SEARCH("Dec",D390)))</formula>
    </cfRule>
    <cfRule type="containsText" dxfId="4101" priority="4070" operator="containsText" text="Inc">
      <formula>NOT(ISERROR(SEARCH("Inc",D390)))</formula>
    </cfRule>
  </conditionalFormatting>
  <conditionalFormatting sqref="F390:F391">
    <cfRule type="cellIs" dxfId="4100" priority="4067" operator="equal">
      <formula>"Unlocked"</formula>
    </cfRule>
    <cfRule type="cellIs" dxfId="4099" priority="4068" operator="equal">
      <formula>"Locked"</formula>
    </cfRule>
  </conditionalFormatting>
  <conditionalFormatting sqref="G390:G391">
    <cfRule type="containsText" dxfId="4098" priority="4066" operator="containsText" text="Param">
      <formula>NOT(ISERROR(SEARCH("Param",G390)))</formula>
    </cfRule>
  </conditionalFormatting>
  <conditionalFormatting sqref="I390:I391">
    <cfRule type="cellIs" dxfId="4097" priority="4065" operator="lessThan">
      <formula>0</formula>
    </cfRule>
  </conditionalFormatting>
  <conditionalFormatting sqref="D390:D391">
    <cfRule type="containsText" dxfId="4096" priority="4063" operator="containsText" text="Dec">
      <formula>NOT(ISERROR(SEARCH("Dec",D390)))</formula>
    </cfRule>
    <cfRule type="containsText" dxfId="4095" priority="4064" operator="containsText" text="Inc">
      <formula>NOT(ISERROR(SEARCH("Inc",D390)))</formula>
    </cfRule>
  </conditionalFormatting>
  <conditionalFormatting sqref="F390:F391">
    <cfRule type="cellIs" dxfId="4094" priority="4061" operator="equal">
      <formula>"Unlocked"</formula>
    </cfRule>
    <cfRule type="cellIs" dxfId="4093" priority="4062" operator="equal">
      <formula>"Locked"</formula>
    </cfRule>
  </conditionalFormatting>
  <conditionalFormatting sqref="G390:G391">
    <cfRule type="containsText" dxfId="4092" priority="4060" operator="containsText" text="Param">
      <formula>NOT(ISERROR(SEARCH("Param",G390)))</formula>
    </cfRule>
  </conditionalFormatting>
  <conditionalFormatting sqref="I390:I391">
    <cfRule type="cellIs" dxfId="4091" priority="4059" operator="lessThan">
      <formula>0</formula>
    </cfRule>
  </conditionalFormatting>
  <conditionalFormatting sqref="D390:D391">
    <cfRule type="containsText" dxfId="4090" priority="4057" operator="containsText" text="Dec">
      <formula>NOT(ISERROR(SEARCH("Dec",D390)))</formula>
    </cfRule>
    <cfRule type="containsText" dxfId="4089" priority="4058" operator="containsText" text="Inc">
      <formula>NOT(ISERROR(SEARCH("Inc",D390)))</formula>
    </cfRule>
  </conditionalFormatting>
  <conditionalFormatting sqref="F390:F391">
    <cfRule type="cellIs" dxfId="4088" priority="4055" operator="equal">
      <formula>"Unlocked"</formula>
    </cfRule>
    <cfRule type="cellIs" dxfId="4087" priority="4056" operator="equal">
      <formula>"Locked"</formula>
    </cfRule>
  </conditionalFormatting>
  <conditionalFormatting sqref="G390:G391">
    <cfRule type="containsText" dxfId="4086" priority="4054" operator="containsText" text="Param">
      <formula>NOT(ISERROR(SEARCH("Param",G390)))</formula>
    </cfRule>
  </conditionalFormatting>
  <conditionalFormatting sqref="I390:I391">
    <cfRule type="cellIs" dxfId="4085" priority="4053" operator="lessThan">
      <formula>0</formula>
    </cfRule>
  </conditionalFormatting>
  <conditionalFormatting sqref="D390:D391">
    <cfRule type="containsText" dxfId="4084" priority="4051" operator="containsText" text="Dec">
      <formula>NOT(ISERROR(SEARCH("Dec",D390)))</formula>
    </cfRule>
    <cfRule type="containsText" dxfId="4083" priority="4052" operator="containsText" text="Inc">
      <formula>NOT(ISERROR(SEARCH("Inc",D390)))</formula>
    </cfRule>
  </conditionalFormatting>
  <conditionalFormatting sqref="F390:F391">
    <cfRule type="cellIs" dxfId="4082" priority="4049" operator="equal">
      <formula>"Unlocked"</formula>
    </cfRule>
    <cfRule type="cellIs" dxfId="4081" priority="4050" operator="equal">
      <formula>"Locked"</formula>
    </cfRule>
  </conditionalFormatting>
  <conditionalFormatting sqref="G390:G391">
    <cfRule type="containsText" dxfId="4080" priority="4048" operator="containsText" text="Param">
      <formula>NOT(ISERROR(SEARCH("Param",G390)))</formula>
    </cfRule>
  </conditionalFormatting>
  <conditionalFormatting sqref="I390:I391">
    <cfRule type="cellIs" dxfId="4079" priority="4047" operator="lessThan">
      <formula>0</formula>
    </cfRule>
  </conditionalFormatting>
  <conditionalFormatting sqref="D390:D391">
    <cfRule type="containsText" dxfId="4078" priority="4045" operator="containsText" text="Dec">
      <formula>NOT(ISERROR(SEARCH("Dec",D390)))</formula>
    </cfRule>
    <cfRule type="containsText" dxfId="4077" priority="4046" operator="containsText" text="Inc">
      <formula>NOT(ISERROR(SEARCH("Inc",D390)))</formula>
    </cfRule>
  </conditionalFormatting>
  <conditionalFormatting sqref="F390:F391">
    <cfRule type="cellIs" dxfId="4076" priority="4043" operator="equal">
      <formula>"Unlocked"</formula>
    </cfRule>
    <cfRule type="cellIs" dxfId="4075" priority="4044" operator="equal">
      <formula>"Locked"</formula>
    </cfRule>
  </conditionalFormatting>
  <conditionalFormatting sqref="G390:G391">
    <cfRule type="containsText" dxfId="4074" priority="4042" operator="containsText" text="Param">
      <formula>NOT(ISERROR(SEARCH("Param",G390)))</formula>
    </cfRule>
  </conditionalFormatting>
  <conditionalFormatting sqref="I390:I391">
    <cfRule type="cellIs" dxfId="4073" priority="4041" operator="lessThan">
      <formula>0</formula>
    </cfRule>
  </conditionalFormatting>
  <conditionalFormatting sqref="D390:D391">
    <cfRule type="containsText" dxfId="4072" priority="4039" operator="containsText" text="Dec">
      <formula>NOT(ISERROR(SEARCH("Dec",D390)))</formula>
    </cfRule>
    <cfRule type="containsText" dxfId="4071" priority="4040" operator="containsText" text="Inc">
      <formula>NOT(ISERROR(SEARCH("Inc",D390)))</formula>
    </cfRule>
  </conditionalFormatting>
  <conditionalFormatting sqref="F390:F391">
    <cfRule type="cellIs" dxfId="4070" priority="4037" operator="equal">
      <formula>"Unlocked"</formula>
    </cfRule>
    <cfRule type="cellIs" dxfId="4069" priority="4038" operator="equal">
      <formula>"Locked"</formula>
    </cfRule>
  </conditionalFormatting>
  <conditionalFormatting sqref="G390:G391">
    <cfRule type="containsText" dxfId="4068" priority="4036" operator="containsText" text="Param">
      <formula>NOT(ISERROR(SEARCH("Param",G390)))</formula>
    </cfRule>
  </conditionalFormatting>
  <conditionalFormatting sqref="I390:I391">
    <cfRule type="cellIs" dxfId="4067" priority="4035" operator="lessThan">
      <formula>0</formula>
    </cfRule>
  </conditionalFormatting>
  <conditionalFormatting sqref="D390:D391">
    <cfRule type="containsText" dxfId="4066" priority="4033" operator="containsText" text="Dec">
      <formula>NOT(ISERROR(SEARCH("Dec",D390)))</formula>
    </cfRule>
    <cfRule type="containsText" dxfId="4065" priority="4034" operator="containsText" text="Inc">
      <formula>NOT(ISERROR(SEARCH("Inc",D390)))</formula>
    </cfRule>
  </conditionalFormatting>
  <conditionalFormatting sqref="F390:F391">
    <cfRule type="cellIs" dxfId="4064" priority="4031" operator="equal">
      <formula>"Unlocked"</formula>
    </cfRule>
    <cfRule type="cellIs" dxfId="4063" priority="4032" operator="equal">
      <formula>"Locked"</formula>
    </cfRule>
  </conditionalFormatting>
  <conditionalFormatting sqref="G390:G391">
    <cfRule type="containsText" dxfId="4062" priority="4030" operator="containsText" text="Param">
      <formula>NOT(ISERROR(SEARCH("Param",G390)))</formula>
    </cfRule>
  </conditionalFormatting>
  <conditionalFormatting sqref="I390:I391">
    <cfRule type="cellIs" dxfId="4061" priority="4029" operator="lessThan">
      <formula>0</formula>
    </cfRule>
  </conditionalFormatting>
  <conditionalFormatting sqref="D390:D391">
    <cfRule type="containsText" dxfId="4060" priority="4027" operator="containsText" text="Dec">
      <formula>NOT(ISERROR(SEARCH("Dec",D390)))</formula>
    </cfRule>
    <cfRule type="containsText" dxfId="4059" priority="4028" operator="containsText" text="Inc">
      <formula>NOT(ISERROR(SEARCH("Inc",D390)))</formula>
    </cfRule>
  </conditionalFormatting>
  <conditionalFormatting sqref="F390:F391">
    <cfRule type="cellIs" dxfId="4058" priority="4025" operator="equal">
      <formula>"Unlocked"</formula>
    </cfRule>
    <cfRule type="cellIs" dxfId="4057" priority="4026" operator="equal">
      <formula>"Locked"</formula>
    </cfRule>
  </conditionalFormatting>
  <conditionalFormatting sqref="G390:G391">
    <cfRule type="containsText" dxfId="4056" priority="4024" operator="containsText" text="Param">
      <formula>NOT(ISERROR(SEARCH("Param",G390)))</formula>
    </cfRule>
  </conditionalFormatting>
  <conditionalFormatting sqref="I390:I391">
    <cfRule type="cellIs" dxfId="4055" priority="4023" operator="lessThan">
      <formula>0</formula>
    </cfRule>
  </conditionalFormatting>
  <conditionalFormatting sqref="D390:D391">
    <cfRule type="containsText" dxfId="4054" priority="4021" operator="containsText" text="Dec">
      <formula>NOT(ISERROR(SEARCH("Dec",D390)))</formula>
    </cfRule>
    <cfRule type="containsText" dxfId="4053" priority="4022" operator="containsText" text="Inc">
      <formula>NOT(ISERROR(SEARCH("Inc",D390)))</formula>
    </cfRule>
  </conditionalFormatting>
  <conditionalFormatting sqref="F390:F391">
    <cfRule type="cellIs" dxfId="4052" priority="4019" operator="equal">
      <formula>"Unlocked"</formula>
    </cfRule>
    <cfRule type="cellIs" dxfId="4051" priority="4020" operator="equal">
      <formula>"Locked"</formula>
    </cfRule>
  </conditionalFormatting>
  <conditionalFormatting sqref="G390:G391">
    <cfRule type="containsText" dxfId="4050" priority="4018" operator="containsText" text="Param">
      <formula>NOT(ISERROR(SEARCH("Param",G390)))</formula>
    </cfRule>
  </conditionalFormatting>
  <conditionalFormatting sqref="I390:I391">
    <cfRule type="cellIs" dxfId="4049" priority="4017" operator="lessThan">
      <formula>0</formula>
    </cfRule>
  </conditionalFormatting>
  <conditionalFormatting sqref="D390:D391">
    <cfRule type="containsText" dxfId="4048" priority="4015" operator="containsText" text="Dec">
      <formula>NOT(ISERROR(SEARCH("Dec",D390)))</formula>
    </cfRule>
    <cfRule type="containsText" dxfId="4047" priority="4016" operator="containsText" text="Inc">
      <formula>NOT(ISERROR(SEARCH("Inc",D390)))</formula>
    </cfRule>
  </conditionalFormatting>
  <conditionalFormatting sqref="F390:F391">
    <cfRule type="cellIs" dxfId="4046" priority="4013" operator="equal">
      <formula>"Unlocked"</formula>
    </cfRule>
    <cfRule type="cellIs" dxfId="4045" priority="4014" operator="equal">
      <formula>"Locked"</formula>
    </cfRule>
  </conditionalFormatting>
  <conditionalFormatting sqref="G390:G391">
    <cfRule type="containsText" dxfId="4044" priority="4012" operator="containsText" text="Param">
      <formula>NOT(ISERROR(SEARCH("Param",G390)))</formula>
    </cfRule>
  </conditionalFormatting>
  <conditionalFormatting sqref="I390:I391">
    <cfRule type="cellIs" dxfId="4043" priority="4011" operator="lessThan">
      <formula>0</formula>
    </cfRule>
  </conditionalFormatting>
  <conditionalFormatting sqref="D390:D391">
    <cfRule type="containsText" dxfId="4042" priority="4009" operator="containsText" text="Dec">
      <formula>NOT(ISERROR(SEARCH("Dec",D390)))</formula>
    </cfRule>
    <cfRule type="containsText" dxfId="4041" priority="4010" operator="containsText" text="Inc">
      <formula>NOT(ISERROR(SEARCH("Inc",D390)))</formula>
    </cfRule>
  </conditionalFormatting>
  <conditionalFormatting sqref="F390:F391">
    <cfRule type="cellIs" dxfId="4040" priority="4007" operator="equal">
      <formula>"Unlocked"</formula>
    </cfRule>
    <cfRule type="cellIs" dxfId="4039" priority="4008" operator="equal">
      <formula>"Locked"</formula>
    </cfRule>
  </conditionalFormatting>
  <conditionalFormatting sqref="G390:G391">
    <cfRule type="containsText" dxfId="4038" priority="4006" operator="containsText" text="Param">
      <formula>NOT(ISERROR(SEARCH("Param",G390)))</formula>
    </cfRule>
  </conditionalFormatting>
  <conditionalFormatting sqref="I390:I391">
    <cfRule type="cellIs" dxfId="4037" priority="4005" operator="lessThan">
      <formula>0</formula>
    </cfRule>
  </conditionalFormatting>
  <conditionalFormatting sqref="D390:D391">
    <cfRule type="containsText" dxfId="4036" priority="4003" operator="containsText" text="Dec">
      <formula>NOT(ISERROR(SEARCH("Dec",D390)))</formula>
    </cfRule>
    <cfRule type="containsText" dxfId="4035" priority="4004" operator="containsText" text="Inc">
      <formula>NOT(ISERROR(SEARCH("Inc",D390)))</formula>
    </cfRule>
  </conditionalFormatting>
  <conditionalFormatting sqref="F390:F391">
    <cfRule type="cellIs" dxfId="4034" priority="4001" operator="equal">
      <formula>"Unlocked"</formula>
    </cfRule>
    <cfRule type="cellIs" dxfId="4033" priority="4002" operator="equal">
      <formula>"Locked"</formula>
    </cfRule>
  </conditionalFormatting>
  <conditionalFormatting sqref="G390:G391">
    <cfRule type="containsText" dxfId="4032" priority="4000" operator="containsText" text="Param">
      <formula>NOT(ISERROR(SEARCH("Param",G390)))</formula>
    </cfRule>
  </conditionalFormatting>
  <conditionalFormatting sqref="I390:I391">
    <cfRule type="cellIs" dxfId="4031" priority="3999" operator="lessThan">
      <formula>0</formula>
    </cfRule>
  </conditionalFormatting>
  <conditionalFormatting sqref="D390:D391">
    <cfRule type="containsText" dxfId="4030" priority="3997" operator="containsText" text="Dec">
      <formula>NOT(ISERROR(SEARCH("Dec",D390)))</formula>
    </cfRule>
    <cfRule type="containsText" dxfId="4029" priority="3998" operator="containsText" text="Inc">
      <formula>NOT(ISERROR(SEARCH("Inc",D390)))</formula>
    </cfRule>
  </conditionalFormatting>
  <conditionalFormatting sqref="F390:F391">
    <cfRule type="cellIs" dxfId="4028" priority="3995" operator="equal">
      <formula>"Unlocked"</formula>
    </cfRule>
    <cfRule type="cellIs" dxfId="4027" priority="3996" operator="equal">
      <formula>"Locked"</formula>
    </cfRule>
  </conditionalFormatting>
  <conditionalFormatting sqref="G390:G391">
    <cfRule type="containsText" dxfId="4026" priority="3994" operator="containsText" text="Param">
      <formula>NOT(ISERROR(SEARCH("Param",G390)))</formula>
    </cfRule>
  </conditionalFormatting>
  <conditionalFormatting sqref="I390:I391">
    <cfRule type="cellIs" dxfId="4025" priority="3993" operator="lessThan">
      <formula>0</formula>
    </cfRule>
  </conditionalFormatting>
  <conditionalFormatting sqref="D390:D391">
    <cfRule type="containsText" dxfId="4024" priority="3991" operator="containsText" text="Dec">
      <formula>NOT(ISERROR(SEARCH("Dec",D390)))</formula>
    </cfRule>
    <cfRule type="containsText" dxfId="4023" priority="3992" operator="containsText" text="Inc">
      <formula>NOT(ISERROR(SEARCH("Inc",D390)))</formula>
    </cfRule>
  </conditionalFormatting>
  <conditionalFormatting sqref="F390:F391">
    <cfRule type="cellIs" dxfId="4022" priority="3989" operator="equal">
      <formula>"Unlocked"</formula>
    </cfRule>
    <cfRule type="cellIs" dxfId="4021" priority="3990" operator="equal">
      <formula>"Locked"</formula>
    </cfRule>
  </conditionalFormatting>
  <conditionalFormatting sqref="G390:G391">
    <cfRule type="containsText" dxfId="4020" priority="3988" operator="containsText" text="Param">
      <formula>NOT(ISERROR(SEARCH("Param",G390)))</formula>
    </cfRule>
  </conditionalFormatting>
  <conditionalFormatting sqref="I390:I391">
    <cfRule type="cellIs" dxfId="4019" priority="3987" operator="lessThan">
      <formula>0</formula>
    </cfRule>
  </conditionalFormatting>
  <conditionalFormatting sqref="D390:D391">
    <cfRule type="containsText" dxfId="4018" priority="3985" operator="containsText" text="Dec">
      <formula>NOT(ISERROR(SEARCH("Dec",D390)))</formula>
    </cfRule>
    <cfRule type="containsText" dxfId="4017" priority="3986" operator="containsText" text="Inc">
      <formula>NOT(ISERROR(SEARCH("Inc",D390)))</formula>
    </cfRule>
  </conditionalFormatting>
  <conditionalFormatting sqref="F392">
    <cfRule type="cellIs" dxfId="4016" priority="3983" operator="equal">
      <formula>"Unlocked"</formula>
    </cfRule>
    <cfRule type="cellIs" dxfId="4015" priority="3984" operator="equal">
      <formula>"Locked"</formula>
    </cfRule>
  </conditionalFormatting>
  <conditionalFormatting sqref="G392">
    <cfRule type="containsText" dxfId="4014" priority="3982" operator="containsText" text="Param">
      <formula>NOT(ISERROR(SEARCH("Param",G392)))</formula>
    </cfRule>
  </conditionalFormatting>
  <conditionalFormatting sqref="I392">
    <cfRule type="cellIs" dxfId="4013" priority="3981" operator="lessThan">
      <formula>0</formula>
    </cfRule>
  </conditionalFormatting>
  <conditionalFormatting sqref="D392">
    <cfRule type="containsText" dxfId="4012" priority="3979" operator="containsText" text="Dec">
      <formula>NOT(ISERROR(SEARCH("Dec",D392)))</formula>
    </cfRule>
    <cfRule type="containsText" dxfId="4011" priority="3980" operator="containsText" text="Inc">
      <formula>NOT(ISERROR(SEARCH("Inc",D392)))</formula>
    </cfRule>
  </conditionalFormatting>
  <conditionalFormatting sqref="F392">
    <cfRule type="cellIs" dxfId="4010" priority="3977" operator="equal">
      <formula>"Unlocked"</formula>
    </cfRule>
    <cfRule type="cellIs" dxfId="4009" priority="3978" operator="equal">
      <formula>"Locked"</formula>
    </cfRule>
  </conditionalFormatting>
  <conditionalFormatting sqref="G392">
    <cfRule type="containsText" dxfId="4008" priority="3976" operator="containsText" text="Param">
      <formula>NOT(ISERROR(SEARCH("Param",G392)))</formula>
    </cfRule>
  </conditionalFormatting>
  <conditionalFormatting sqref="I392">
    <cfRule type="cellIs" dxfId="4007" priority="3975" operator="lessThan">
      <formula>0</formula>
    </cfRule>
  </conditionalFormatting>
  <conditionalFormatting sqref="D392">
    <cfRule type="containsText" dxfId="4006" priority="3973" operator="containsText" text="Dec">
      <formula>NOT(ISERROR(SEARCH("Dec",D392)))</formula>
    </cfRule>
    <cfRule type="containsText" dxfId="4005" priority="3974" operator="containsText" text="Inc">
      <formula>NOT(ISERROR(SEARCH("Inc",D392)))</formula>
    </cfRule>
  </conditionalFormatting>
  <conditionalFormatting sqref="F392">
    <cfRule type="cellIs" dxfId="4004" priority="3971" operator="equal">
      <formula>"Unlocked"</formula>
    </cfRule>
    <cfRule type="cellIs" dxfId="4003" priority="3972" operator="equal">
      <formula>"Locked"</formula>
    </cfRule>
  </conditionalFormatting>
  <conditionalFormatting sqref="G392">
    <cfRule type="containsText" dxfId="4002" priority="3970" operator="containsText" text="Param">
      <formula>NOT(ISERROR(SEARCH("Param",G392)))</formula>
    </cfRule>
  </conditionalFormatting>
  <conditionalFormatting sqref="I392">
    <cfRule type="cellIs" dxfId="4001" priority="3969" operator="lessThan">
      <formula>0</formula>
    </cfRule>
  </conditionalFormatting>
  <conditionalFormatting sqref="D392">
    <cfRule type="containsText" dxfId="4000" priority="3967" operator="containsText" text="Dec">
      <formula>NOT(ISERROR(SEARCH("Dec",D392)))</formula>
    </cfRule>
    <cfRule type="containsText" dxfId="3999" priority="3968" operator="containsText" text="Inc">
      <formula>NOT(ISERROR(SEARCH("Inc",D392)))</formula>
    </cfRule>
  </conditionalFormatting>
  <conditionalFormatting sqref="F392">
    <cfRule type="cellIs" dxfId="3998" priority="3965" operator="equal">
      <formula>"Unlocked"</formula>
    </cfRule>
    <cfRule type="cellIs" dxfId="3997" priority="3966" operator="equal">
      <formula>"Locked"</formula>
    </cfRule>
  </conditionalFormatting>
  <conditionalFormatting sqref="G392">
    <cfRule type="containsText" dxfId="3996" priority="3964" operator="containsText" text="Param">
      <formula>NOT(ISERROR(SEARCH("Param",G392)))</formula>
    </cfRule>
  </conditionalFormatting>
  <conditionalFormatting sqref="I392">
    <cfRule type="cellIs" dxfId="3995" priority="3963" operator="lessThan">
      <formula>0</formula>
    </cfRule>
  </conditionalFormatting>
  <conditionalFormatting sqref="D392">
    <cfRule type="containsText" dxfId="3994" priority="3961" operator="containsText" text="Dec">
      <formula>NOT(ISERROR(SEARCH("Dec",D392)))</formula>
    </cfRule>
    <cfRule type="containsText" dxfId="3993" priority="3962" operator="containsText" text="Inc">
      <formula>NOT(ISERROR(SEARCH("Inc",D392)))</formula>
    </cfRule>
  </conditionalFormatting>
  <conditionalFormatting sqref="F392">
    <cfRule type="cellIs" dxfId="3992" priority="3959" operator="equal">
      <formula>"Unlocked"</formula>
    </cfRule>
    <cfRule type="cellIs" dxfId="3991" priority="3960" operator="equal">
      <formula>"Locked"</formula>
    </cfRule>
  </conditionalFormatting>
  <conditionalFormatting sqref="G392">
    <cfRule type="containsText" dxfId="3990" priority="3958" operator="containsText" text="Param">
      <formula>NOT(ISERROR(SEARCH("Param",G392)))</formula>
    </cfRule>
  </conditionalFormatting>
  <conditionalFormatting sqref="I392">
    <cfRule type="cellIs" dxfId="3989" priority="3957" operator="lessThan">
      <formula>0</formula>
    </cfRule>
  </conditionalFormatting>
  <conditionalFormatting sqref="D392">
    <cfRule type="containsText" dxfId="3988" priority="3955" operator="containsText" text="Dec">
      <formula>NOT(ISERROR(SEARCH("Dec",D392)))</formula>
    </cfRule>
    <cfRule type="containsText" dxfId="3987" priority="3956" operator="containsText" text="Inc">
      <formula>NOT(ISERROR(SEARCH("Inc",D392)))</formula>
    </cfRule>
  </conditionalFormatting>
  <conditionalFormatting sqref="F392">
    <cfRule type="cellIs" dxfId="3986" priority="3953" operator="equal">
      <formula>"Unlocked"</formula>
    </cfRule>
    <cfRule type="cellIs" dxfId="3985" priority="3954" operator="equal">
      <formula>"Locked"</formula>
    </cfRule>
  </conditionalFormatting>
  <conditionalFormatting sqref="G392">
    <cfRule type="containsText" dxfId="3984" priority="3952" operator="containsText" text="Param">
      <formula>NOT(ISERROR(SEARCH("Param",G392)))</formula>
    </cfRule>
  </conditionalFormatting>
  <conditionalFormatting sqref="I392">
    <cfRule type="cellIs" dxfId="3983" priority="3951" operator="lessThan">
      <formula>0</formula>
    </cfRule>
  </conditionalFormatting>
  <conditionalFormatting sqref="D392">
    <cfRule type="containsText" dxfId="3982" priority="3949" operator="containsText" text="Dec">
      <formula>NOT(ISERROR(SEARCH("Dec",D392)))</formula>
    </cfRule>
    <cfRule type="containsText" dxfId="3981" priority="3950" operator="containsText" text="Inc">
      <formula>NOT(ISERROR(SEARCH("Inc",D392)))</formula>
    </cfRule>
  </conditionalFormatting>
  <conditionalFormatting sqref="F392">
    <cfRule type="cellIs" dxfId="3980" priority="3947" operator="equal">
      <formula>"Unlocked"</formula>
    </cfRule>
    <cfRule type="cellIs" dxfId="3979" priority="3948" operator="equal">
      <formula>"Locked"</formula>
    </cfRule>
  </conditionalFormatting>
  <conditionalFormatting sqref="G392">
    <cfRule type="containsText" dxfId="3978" priority="3946" operator="containsText" text="Param">
      <formula>NOT(ISERROR(SEARCH("Param",G392)))</formula>
    </cfRule>
  </conditionalFormatting>
  <conditionalFormatting sqref="I392">
    <cfRule type="cellIs" dxfId="3977" priority="3945" operator="lessThan">
      <formula>0</formula>
    </cfRule>
  </conditionalFormatting>
  <conditionalFormatting sqref="D392">
    <cfRule type="containsText" dxfId="3976" priority="3943" operator="containsText" text="Dec">
      <formula>NOT(ISERROR(SEARCH("Dec",D392)))</formula>
    </cfRule>
    <cfRule type="containsText" dxfId="3975" priority="3944" operator="containsText" text="Inc">
      <formula>NOT(ISERROR(SEARCH("Inc",D392)))</formula>
    </cfRule>
  </conditionalFormatting>
  <conditionalFormatting sqref="F392">
    <cfRule type="cellIs" dxfId="3974" priority="3941" operator="equal">
      <formula>"Unlocked"</formula>
    </cfRule>
    <cfRule type="cellIs" dxfId="3973" priority="3942" operator="equal">
      <formula>"Locked"</formula>
    </cfRule>
  </conditionalFormatting>
  <conditionalFormatting sqref="G392">
    <cfRule type="containsText" dxfId="3972" priority="3940" operator="containsText" text="Param">
      <formula>NOT(ISERROR(SEARCH("Param",G392)))</formula>
    </cfRule>
  </conditionalFormatting>
  <conditionalFormatting sqref="I392">
    <cfRule type="cellIs" dxfId="3971" priority="3939" operator="lessThan">
      <formula>0</formula>
    </cfRule>
  </conditionalFormatting>
  <conditionalFormatting sqref="D392">
    <cfRule type="containsText" dxfId="3970" priority="3937" operator="containsText" text="Dec">
      <formula>NOT(ISERROR(SEARCH("Dec",D392)))</formula>
    </cfRule>
    <cfRule type="containsText" dxfId="3969" priority="3938" operator="containsText" text="Inc">
      <formula>NOT(ISERROR(SEARCH("Inc",D392)))</formula>
    </cfRule>
  </conditionalFormatting>
  <conditionalFormatting sqref="F392">
    <cfRule type="cellIs" dxfId="3968" priority="3935" operator="equal">
      <formula>"Unlocked"</formula>
    </cfRule>
    <cfRule type="cellIs" dxfId="3967" priority="3936" operator="equal">
      <formula>"Locked"</formula>
    </cfRule>
  </conditionalFormatting>
  <conditionalFormatting sqref="G392">
    <cfRule type="containsText" dxfId="3966" priority="3934" operator="containsText" text="Param">
      <formula>NOT(ISERROR(SEARCH("Param",G392)))</formula>
    </cfRule>
  </conditionalFormatting>
  <conditionalFormatting sqref="I392">
    <cfRule type="cellIs" dxfId="3965" priority="3933" operator="lessThan">
      <formula>0</formula>
    </cfRule>
  </conditionalFormatting>
  <conditionalFormatting sqref="D392">
    <cfRule type="containsText" dxfId="3964" priority="3931" operator="containsText" text="Dec">
      <formula>NOT(ISERROR(SEARCH("Dec",D392)))</formula>
    </cfRule>
    <cfRule type="containsText" dxfId="3963" priority="3932" operator="containsText" text="Inc">
      <formula>NOT(ISERROR(SEARCH("Inc",D392)))</formula>
    </cfRule>
  </conditionalFormatting>
  <conditionalFormatting sqref="F392">
    <cfRule type="cellIs" dxfId="3962" priority="3929" operator="equal">
      <formula>"Unlocked"</formula>
    </cfRule>
    <cfRule type="cellIs" dxfId="3961" priority="3930" operator="equal">
      <formula>"Locked"</formula>
    </cfRule>
  </conditionalFormatting>
  <conditionalFormatting sqref="G392">
    <cfRule type="containsText" dxfId="3960" priority="3928" operator="containsText" text="Param">
      <formula>NOT(ISERROR(SEARCH("Param",G392)))</formula>
    </cfRule>
  </conditionalFormatting>
  <conditionalFormatting sqref="I392">
    <cfRule type="cellIs" dxfId="3959" priority="3927" operator="lessThan">
      <formula>0</formula>
    </cfRule>
  </conditionalFormatting>
  <conditionalFormatting sqref="D392">
    <cfRule type="containsText" dxfId="3958" priority="3925" operator="containsText" text="Dec">
      <formula>NOT(ISERROR(SEARCH("Dec",D392)))</formula>
    </cfRule>
    <cfRule type="containsText" dxfId="3957" priority="3926" operator="containsText" text="Inc">
      <formula>NOT(ISERROR(SEARCH("Inc",D392)))</formula>
    </cfRule>
  </conditionalFormatting>
  <conditionalFormatting sqref="F392">
    <cfRule type="cellIs" dxfId="3956" priority="3923" operator="equal">
      <formula>"Unlocked"</formula>
    </cfRule>
    <cfRule type="cellIs" dxfId="3955" priority="3924" operator="equal">
      <formula>"Locked"</formula>
    </cfRule>
  </conditionalFormatting>
  <conditionalFormatting sqref="G392">
    <cfRule type="containsText" dxfId="3954" priority="3922" operator="containsText" text="Param">
      <formula>NOT(ISERROR(SEARCH("Param",G392)))</formula>
    </cfRule>
  </conditionalFormatting>
  <conditionalFormatting sqref="I392">
    <cfRule type="cellIs" dxfId="3953" priority="3921" operator="lessThan">
      <formula>0</formula>
    </cfRule>
  </conditionalFormatting>
  <conditionalFormatting sqref="D392">
    <cfRule type="containsText" dxfId="3952" priority="3919" operator="containsText" text="Dec">
      <formula>NOT(ISERROR(SEARCH("Dec",D392)))</formula>
    </cfRule>
    <cfRule type="containsText" dxfId="3951" priority="3920" operator="containsText" text="Inc">
      <formula>NOT(ISERROR(SEARCH("Inc",D392)))</formula>
    </cfRule>
  </conditionalFormatting>
  <conditionalFormatting sqref="F392">
    <cfRule type="cellIs" dxfId="3950" priority="3917" operator="equal">
      <formula>"Unlocked"</formula>
    </cfRule>
    <cfRule type="cellIs" dxfId="3949" priority="3918" operator="equal">
      <formula>"Locked"</formula>
    </cfRule>
  </conditionalFormatting>
  <conditionalFormatting sqref="G392">
    <cfRule type="containsText" dxfId="3948" priority="3916" operator="containsText" text="Param">
      <formula>NOT(ISERROR(SEARCH("Param",G392)))</formula>
    </cfRule>
  </conditionalFormatting>
  <conditionalFormatting sqref="I392">
    <cfRule type="cellIs" dxfId="3947" priority="3915" operator="lessThan">
      <formula>0</formula>
    </cfRule>
  </conditionalFormatting>
  <conditionalFormatting sqref="D392">
    <cfRule type="containsText" dxfId="3946" priority="3913" operator="containsText" text="Dec">
      <formula>NOT(ISERROR(SEARCH("Dec",D392)))</formula>
    </cfRule>
    <cfRule type="containsText" dxfId="3945" priority="3914" operator="containsText" text="Inc">
      <formula>NOT(ISERROR(SEARCH("Inc",D392)))</formula>
    </cfRule>
  </conditionalFormatting>
  <conditionalFormatting sqref="F392">
    <cfRule type="cellIs" dxfId="3944" priority="3911" operator="equal">
      <formula>"Unlocked"</formula>
    </cfRule>
    <cfRule type="cellIs" dxfId="3943" priority="3912" operator="equal">
      <formula>"Locked"</formula>
    </cfRule>
  </conditionalFormatting>
  <conditionalFormatting sqref="G392">
    <cfRule type="containsText" dxfId="3942" priority="3910" operator="containsText" text="Param">
      <formula>NOT(ISERROR(SEARCH("Param",G392)))</formula>
    </cfRule>
  </conditionalFormatting>
  <conditionalFormatting sqref="I392">
    <cfRule type="cellIs" dxfId="3941" priority="3909" operator="lessThan">
      <formula>0</formula>
    </cfRule>
  </conditionalFormatting>
  <conditionalFormatting sqref="D392">
    <cfRule type="containsText" dxfId="3940" priority="3907" operator="containsText" text="Dec">
      <formula>NOT(ISERROR(SEARCH("Dec",D392)))</formula>
    </cfRule>
    <cfRule type="containsText" dxfId="3939" priority="3908" operator="containsText" text="Inc">
      <formula>NOT(ISERROR(SEARCH("Inc",D392)))</formula>
    </cfRule>
  </conditionalFormatting>
  <conditionalFormatting sqref="F392">
    <cfRule type="cellIs" dxfId="3938" priority="3905" operator="equal">
      <formula>"Unlocked"</formula>
    </cfRule>
    <cfRule type="cellIs" dxfId="3937" priority="3906" operator="equal">
      <formula>"Locked"</formula>
    </cfRule>
  </conditionalFormatting>
  <conditionalFormatting sqref="G392">
    <cfRule type="containsText" dxfId="3936" priority="3904" operator="containsText" text="Param">
      <formula>NOT(ISERROR(SEARCH("Param",G392)))</formula>
    </cfRule>
  </conditionalFormatting>
  <conditionalFormatting sqref="I392">
    <cfRule type="cellIs" dxfId="3935" priority="3903" operator="lessThan">
      <formula>0</formula>
    </cfRule>
  </conditionalFormatting>
  <conditionalFormatting sqref="D392">
    <cfRule type="containsText" dxfId="3934" priority="3901" operator="containsText" text="Dec">
      <formula>NOT(ISERROR(SEARCH("Dec",D392)))</formula>
    </cfRule>
    <cfRule type="containsText" dxfId="3933" priority="3902" operator="containsText" text="Inc">
      <formula>NOT(ISERROR(SEARCH("Inc",D392)))</formula>
    </cfRule>
  </conditionalFormatting>
  <conditionalFormatting sqref="F392">
    <cfRule type="cellIs" dxfId="3932" priority="3899" operator="equal">
      <formula>"Unlocked"</formula>
    </cfRule>
    <cfRule type="cellIs" dxfId="3931" priority="3900" operator="equal">
      <formula>"Locked"</formula>
    </cfRule>
  </conditionalFormatting>
  <conditionalFormatting sqref="G392">
    <cfRule type="containsText" dxfId="3930" priority="3898" operator="containsText" text="Param">
      <formula>NOT(ISERROR(SEARCH("Param",G392)))</formula>
    </cfRule>
  </conditionalFormatting>
  <conditionalFormatting sqref="I392">
    <cfRule type="cellIs" dxfId="3929" priority="3897" operator="lessThan">
      <formula>0</formula>
    </cfRule>
  </conditionalFormatting>
  <conditionalFormatting sqref="D392">
    <cfRule type="containsText" dxfId="3928" priority="3895" operator="containsText" text="Dec">
      <formula>NOT(ISERROR(SEARCH("Dec",D392)))</formula>
    </cfRule>
    <cfRule type="containsText" dxfId="3927" priority="3896" operator="containsText" text="Inc">
      <formula>NOT(ISERROR(SEARCH("Inc",D392)))</formula>
    </cfRule>
  </conditionalFormatting>
  <conditionalFormatting sqref="F392">
    <cfRule type="cellIs" dxfId="3926" priority="3893" operator="equal">
      <formula>"Unlocked"</formula>
    </cfRule>
    <cfRule type="cellIs" dxfId="3925" priority="3894" operator="equal">
      <formula>"Locked"</formula>
    </cfRule>
  </conditionalFormatting>
  <conditionalFormatting sqref="G392">
    <cfRule type="containsText" dxfId="3924" priority="3892" operator="containsText" text="Param">
      <formula>NOT(ISERROR(SEARCH("Param",G392)))</formula>
    </cfRule>
  </conditionalFormatting>
  <conditionalFormatting sqref="I392">
    <cfRule type="cellIs" dxfId="3923" priority="3891" operator="lessThan">
      <formula>0</formula>
    </cfRule>
  </conditionalFormatting>
  <conditionalFormatting sqref="D392">
    <cfRule type="containsText" dxfId="3922" priority="3889" operator="containsText" text="Dec">
      <formula>NOT(ISERROR(SEARCH("Dec",D392)))</formula>
    </cfRule>
    <cfRule type="containsText" dxfId="3921" priority="3890" operator="containsText" text="Inc">
      <formula>NOT(ISERROR(SEARCH("Inc",D392)))</formula>
    </cfRule>
  </conditionalFormatting>
  <conditionalFormatting sqref="F392">
    <cfRule type="cellIs" dxfId="3920" priority="3887" operator="equal">
      <formula>"Unlocked"</formula>
    </cfRule>
    <cfRule type="cellIs" dxfId="3919" priority="3888" operator="equal">
      <formula>"Locked"</formula>
    </cfRule>
  </conditionalFormatting>
  <conditionalFormatting sqref="G392">
    <cfRule type="containsText" dxfId="3918" priority="3886" operator="containsText" text="Param">
      <formula>NOT(ISERROR(SEARCH("Param",G392)))</formula>
    </cfRule>
  </conditionalFormatting>
  <conditionalFormatting sqref="I392">
    <cfRule type="cellIs" dxfId="3917" priority="3885" operator="lessThan">
      <formula>0</formula>
    </cfRule>
  </conditionalFormatting>
  <conditionalFormatting sqref="D392">
    <cfRule type="containsText" dxfId="3916" priority="3883" operator="containsText" text="Dec">
      <formula>NOT(ISERROR(SEARCH("Dec",D392)))</formula>
    </cfRule>
    <cfRule type="containsText" dxfId="3915" priority="3884" operator="containsText" text="Inc">
      <formula>NOT(ISERROR(SEARCH("Inc",D392)))</formula>
    </cfRule>
  </conditionalFormatting>
  <conditionalFormatting sqref="F392">
    <cfRule type="cellIs" dxfId="3914" priority="3881" operator="equal">
      <formula>"Unlocked"</formula>
    </cfRule>
    <cfRule type="cellIs" dxfId="3913" priority="3882" operator="equal">
      <formula>"Locked"</formula>
    </cfRule>
  </conditionalFormatting>
  <conditionalFormatting sqref="G392">
    <cfRule type="containsText" dxfId="3912" priority="3880" operator="containsText" text="Param">
      <formula>NOT(ISERROR(SEARCH("Param",G392)))</formula>
    </cfRule>
  </conditionalFormatting>
  <conditionalFormatting sqref="I392">
    <cfRule type="cellIs" dxfId="3911" priority="3879" operator="lessThan">
      <formula>0</formula>
    </cfRule>
  </conditionalFormatting>
  <conditionalFormatting sqref="D392">
    <cfRule type="containsText" dxfId="3910" priority="3877" operator="containsText" text="Dec">
      <formula>NOT(ISERROR(SEARCH("Dec",D392)))</formula>
    </cfRule>
    <cfRule type="containsText" dxfId="3909" priority="3878" operator="containsText" text="Inc">
      <formula>NOT(ISERROR(SEARCH("Inc",D392)))</formula>
    </cfRule>
  </conditionalFormatting>
  <conditionalFormatting sqref="F392">
    <cfRule type="cellIs" dxfId="3908" priority="3875" operator="equal">
      <formula>"Unlocked"</formula>
    </cfRule>
    <cfRule type="cellIs" dxfId="3907" priority="3876" operator="equal">
      <formula>"Locked"</formula>
    </cfRule>
  </conditionalFormatting>
  <conditionalFormatting sqref="G392">
    <cfRule type="containsText" dxfId="3906" priority="3874" operator="containsText" text="Param">
      <formula>NOT(ISERROR(SEARCH("Param",G392)))</formula>
    </cfRule>
  </conditionalFormatting>
  <conditionalFormatting sqref="I392">
    <cfRule type="cellIs" dxfId="3905" priority="3873" operator="lessThan">
      <formula>0</formula>
    </cfRule>
  </conditionalFormatting>
  <conditionalFormatting sqref="D392">
    <cfRule type="containsText" dxfId="3904" priority="3871" operator="containsText" text="Dec">
      <formula>NOT(ISERROR(SEARCH("Dec",D392)))</formula>
    </cfRule>
    <cfRule type="containsText" dxfId="3903" priority="3872" operator="containsText" text="Inc">
      <formula>NOT(ISERROR(SEARCH("Inc",D392)))</formula>
    </cfRule>
  </conditionalFormatting>
  <conditionalFormatting sqref="F393:F395">
    <cfRule type="cellIs" dxfId="3902" priority="3869" operator="equal">
      <formula>"Unlocked"</formula>
    </cfRule>
    <cfRule type="cellIs" dxfId="3901" priority="3870" operator="equal">
      <formula>"Locked"</formula>
    </cfRule>
  </conditionalFormatting>
  <conditionalFormatting sqref="G393:G395">
    <cfRule type="containsText" dxfId="3900" priority="3868" operator="containsText" text="Param">
      <formula>NOT(ISERROR(SEARCH("Param",G393)))</formula>
    </cfRule>
  </conditionalFormatting>
  <conditionalFormatting sqref="I393:I395">
    <cfRule type="cellIs" dxfId="3899" priority="3867" operator="lessThan">
      <formula>0</formula>
    </cfRule>
  </conditionalFormatting>
  <conditionalFormatting sqref="D393:D395">
    <cfRule type="containsText" dxfId="3898" priority="3865" operator="containsText" text="Dec">
      <formula>NOT(ISERROR(SEARCH("Dec",D393)))</formula>
    </cfRule>
    <cfRule type="containsText" dxfId="3897" priority="3866" operator="containsText" text="Inc">
      <formula>NOT(ISERROR(SEARCH("Inc",D393)))</formula>
    </cfRule>
  </conditionalFormatting>
  <conditionalFormatting sqref="F393:F395">
    <cfRule type="cellIs" dxfId="3896" priority="3863" operator="equal">
      <formula>"Unlocked"</formula>
    </cfRule>
    <cfRule type="cellIs" dxfId="3895" priority="3864" operator="equal">
      <formula>"Locked"</formula>
    </cfRule>
  </conditionalFormatting>
  <conditionalFormatting sqref="G393:G395">
    <cfRule type="containsText" dxfId="3894" priority="3862" operator="containsText" text="Param">
      <formula>NOT(ISERROR(SEARCH("Param",G393)))</formula>
    </cfRule>
  </conditionalFormatting>
  <conditionalFormatting sqref="I393:I395">
    <cfRule type="cellIs" dxfId="3893" priority="3861" operator="lessThan">
      <formula>0</formula>
    </cfRule>
  </conditionalFormatting>
  <conditionalFormatting sqref="D393:D395">
    <cfRule type="containsText" dxfId="3892" priority="3859" operator="containsText" text="Dec">
      <formula>NOT(ISERROR(SEARCH("Dec",D393)))</formula>
    </cfRule>
    <cfRule type="containsText" dxfId="3891" priority="3860" operator="containsText" text="Inc">
      <formula>NOT(ISERROR(SEARCH("Inc",D393)))</formula>
    </cfRule>
  </conditionalFormatting>
  <conditionalFormatting sqref="F393:F395">
    <cfRule type="cellIs" dxfId="3890" priority="3857" operator="equal">
      <formula>"Unlocked"</formula>
    </cfRule>
    <cfRule type="cellIs" dxfId="3889" priority="3858" operator="equal">
      <formula>"Locked"</formula>
    </cfRule>
  </conditionalFormatting>
  <conditionalFormatting sqref="G393:G395">
    <cfRule type="containsText" dxfId="3888" priority="3856" operator="containsText" text="Param">
      <formula>NOT(ISERROR(SEARCH("Param",G393)))</formula>
    </cfRule>
  </conditionalFormatting>
  <conditionalFormatting sqref="I393:I395">
    <cfRule type="cellIs" dxfId="3887" priority="3855" operator="lessThan">
      <formula>0</formula>
    </cfRule>
  </conditionalFormatting>
  <conditionalFormatting sqref="D393:D395">
    <cfRule type="containsText" dxfId="3886" priority="3853" operator="containsText" text="Dec">
      <formula>NOT(ISERROR(SEARCH("Dec",D393)))</formula>
    </cfRule>
    <cfRule type="containsText" dxfId="3885" priority="3854" operator="containsText" text="Inc">
      <formula>NOT(ISERROR(SEARCH("Inc",D393)))</formula>
    </cfRule>
  </conditionalFormatting>
  <conditionalFormatting sqref="F393:F395">
    <cfRule type="cellIs" dxfId="3884" priority="3851" operator="equal">
      <formula>"Unlocked"</formula>
    </cfRule>
    <cfRule type="cellIs" dxfId="3883" priority="3852" operator="equal">
      <formula>"Locked"</formula>
    </cfRule>
  </conditionalFormatting>
  <conditionalFormatting sqref="G393:G395">
    <cfRule type="containsText" dxfId="3882" priority="3850" operator="containsText" text="Param">
      <formula>NOT(ISERROR(SEARCH("Param",G393)))</formula>
    </cfRule>
  </conditionalFormatting>
  <conditionalFormatting sqref="I393:I395">
    <cfRule type="cellIs" dxfId="3881" priority="3849" operator="lessThan">
      <formula>0</formula>
    </cfRule>
  </conditionalFormatting>
  <conditionalFormatting sqref="D393:D395">
    <cfRule type="containsText" dxfId="3880" priority="3847" operator="containsText" text="Dec">
      <formula>NOT(ISERROR(SEARCH("Dec",D393)))</formula>
    </cfRule>
    <cfRule type="containsText" dxfId="3879" priority="3848" operator="containsText" text="Inc">
      <formula>NOT(ISERROR(SEARCH("Inc",D393)))</formula>
    </cfRule>
  </conditionalFormatting>
  <conditionalFormatting sqref="F393:F395">
    <cfRule type="cellIs" dxfId="3878" priority="3845" operator="equal">
      <formula>"Unlocked"</formula>
    </cfRule>
    <cfRule type="cellIs" dxfId="3877" priority="3846" operator="equal">
      <formula>"Locked"</formula>
    </cfRule>
  </conditionalFormatting>
  <conditionalFormatting sqref="G393:G395">
    <cfRule type="containsText" dxfId="3876" priority="3844" operator="containsText" text="Param">
      <formula>NOT(ISERROR(SEARCH("Param",G393)))</formula>
    </cfRule>
  </conditionalFormatting>
  <conditionalFormatting sqref="I393:I395">
    <cfRule type="cellIs" dxfId="3875" priority="3843" operator="lessThan">
      <formula>0</formula>
    </cfRule>
  </conditionalFormatting>
  <conditionalFormatting sqref="D393:D395">
    <cfRule type="containsText" dxfId="3874" priority="3841" operator="containsText" text="Dec">
      <formula>NOT(ISERROR(SEARCH("Dec",D393)))</formula>
    </cfRule>
    <cfRule type="containsText" dxfId="3873" priority="3842" operator="containsText" text="Inc">
      <formula>NOT(ISERROR(SEARCH("Inc",D393)))</formula>
    </cfRule>
  </conditionalFormatting>
  <conditionalFormatting sqref="F393">
    <cfRule type="cellIs" dxfId="3872" priority="3839" operator="equal">
      <formula>"Unlocked"</formula>
    </cfRule>
    <cfRule type="cellIs" dxfId="3871" priority="3840" operator="equal">
      <formula>"Locked"</formula>
    </cfRule>
  </conditionalFormatting>
  <conditionalFormatting sqref="G393">
    <cfRule type="containsText" dxfId="3870" priority="3838" operator="containsText" text="Param">
      <formula>NOT(ISERROR(SEARCH("Param",G393)))</formula>
    </cfRule>
  </conditionalFormatting>
  <conditionalFormatting sqref="I393">
    <cfRule type="cellIs" dxfId="3869" priority="3837" operator="lessThan">
      <formula>0</formula>
    </cfRule>
  </conditionalFormatting>
  <conditionalFormatting sqref="D393">
    <cfRule type="containsText" dxfId="3868" priority="3835" operator="containsText" text="Dec">
      <formula>NOT(ISERROR(SEARCH("Dec",D393)))</formula>
    </cfRule>
    <cfRule type="containsText" dxfId="3867" priority="3836" operator="containsText" text="Inc">
      <formula>NOT(ISERROR(SEARCH("Inc",D393)))</formula>
    </cfRule>
  </conditionalFormatting>
  <conditionalFormatting sqref="F394:F395">
    <cfRule type="cellIs" dxfId="3866" priority="3833" operator="equal">
      <formula>"Unlocked"</formula>
    </cfRule>
    <cfRule type="cellIs" dxfId="3865" priority="3834" operator="equal">
      <formula>"Locked"</formula>
    </cfRule>
  </conditionalFormatting>
  <conditionalFormatting sqref="G394:G395">
    <cfRule type="containsText" dxfId="3864" priority="3832" operator="containsText" text="Param">
      <formula>NOT(ISERROR(SEARCH("Param",G394)))</formula>
    </cfRule>
  </conditionalFormatting>
  <conditionalFormatting sqref="I394:I395">
    <cfRule type="cellIs" dxfId="3863" priority="3831" operator="lessThan">
      <formula>0</formula>
    </cfRule>
  </conditionalFormatting>
  <conditionalFormatting sqref="D394:D395">
    <cfRule type="containsText" dxfId="3862" priority="3829" operator="containsText" text="Dec">
      <formula>NOT(ISERROR(SEARCH("Dec",D394)))</formula>
    </cfRule>
    <cfRule type="containsText" dxfId="3861" priority="3830" operator="containsText" text="Inc">
      <formula>NOT(ISERROR(SEARCH("Inc",D394)))</formula>
    </cfRule>
  </conditionalFormatting>
  <conditionalFormatting sqref="F396:F398">
    <cfRule type="cellIs" dxfId="3860" priority="3827" operator="equal">
      <formula>"Unlocked"</formula>
    </cfRule>
    <cfRule type="cellIs" dxfId="3859" priority="3828" operator="equal">
      <formula>"Locked"</formula>
    </cfRule>
  </conditionalFormatting>
  <conditionalFormatting sqref="G396:G398">
    <cfRule type="containsText" dxfId="3858" priority="3826" operator="containsText" text="Param">
      <formula>NOT(ISERROR(SEARCH("Param",G396)))</formula>
    </cfRule>
  </conditionalFormatting>
  <conditionalFormatting sqref="I396:I398">
    <cfRule type="cellIs" dxfId="3857" priority="3825" operator="lessThan">
      <formula>0</formula>
    </cfRule>
  </conditionalFormatting>
  <conditionalFormatting sqref="D396:D398">
    <cfRule type="containsText" dxfId="3856" priority="3823" operator="containsText" text="Dec">
      <formula>NOT(ISERROR(SEARCH("Dec",D396)))</formula>
    </cfRule>
    <cfRule type="containsText" dxfId="3855" priority="3824" operator="containsText" text="Inc">
      <formula>NOT(ISERROR(SEARCH("Inc",D396)))</formula>
    </cfRule>
  </conditionalFormatting>
  <conditionalFormatting sqref="F396:F398">
    <cfRule type="cellIs" dxfId="3854" priority="3821" operator="equal">
      <formula>"Unlocked"</formula>
    </cfRule>
    <cfRule type="cellIs" dxfId="3853" priority="3822" operator="equal">
      <formula>"Locked"</formula>
    </cfRule>
  </conditionalFormatting>
  <conditionalFormatting sqref="G396:G398">
    <cfRule type="containsText" dxfId="3852" priority="3820" operator="containsText" text="Param">
      <formula>NOT(ISERROR(SEARCH("Param",G396)))</formula>
    </cfRule>
  </conditionalFormatting>
  <conditionalFormatting sqref="I396:I398">
    <cfRule type="cellIs" dxfId="3851" priority="3819" operator="lessThan">
      <formula>0</formula>
    </cfRule>
  </conditionalFormatting>
  <conditionalFormatting sqref="D396:D398">
    <cfRule type="containsText" dxfId="3850" priority="3817" operator="containsText" text="Dec">
      <formula>NOT(ISERROR(SEARCH("Dec",D396)))</formula>
    </cfRule>
    <cfRule type="containsText" dxfId="3849" priority="3818" operator="containsText" text="Inc">
      <formula>NOT(ISERROR(SEARCH("Inc",D396)))</formula>
    </cfRule>
  </conditionalFormatting>
  <conditionalFormatting sqref="F396:F398">
    <cfRule type="cellIs" dxfId="3848" priority="3815" operator="equal">
      <formula>"Unlocked"</formula>
    </cfRule>
    <cfRule type="cellIs" dxfId="3847" priority="3816" operator="equal">
      <formula>"Locked"</formula>
    </cfRule>
  </conditionalFormatting>
  <conditionalFormatting sqref="G396:G398">
    <cfRule type="containsText" dxfId="3846" priority="3814" operator="containsText" text="Param">
      <formula>NOT(ISERROR(SEARCH("Param",G396)))</formula>
    </cfRule>
  </conditionalFormatting>
  <conditionalFormatting sqref="I396:I398">
    <cfRule type="cellIs" dxfId="3845" priority="3813" operator="lessThan">
      <formula>0</formula>
    </cfRule>
  </conditionalFormatting>
  <conditionalFormatting sqref="D396:D398">
    <cfRule type="containsText" dxfId="3844" priority="3811" operator="containsText" text="Dec">
      <formula>NOT(ISERROR(SEARCH("Dec",D396)))</formula>
    </cfRule>
    <cfRule type="containsText" dxfId="3843" priority="3812" operator="containsText" text="Inc">
      <formula>NOT(ISERROR(SEARCH("Inc",D396)))</formula>
    </cfRule>
  </conditionalFormatting>
  <conditionalFormatting sqref="F396:F398">
    <cfRule type="cellIs" dxfId="3842" priority="3809" operator="equal">
      <formula>"Unlocked"</formula>
    </cfRule>
    <cfRule type="cellIs" dxfId="3841" priority="3810" operator="equal">
      <formula>"Locked"</formula>
    </cfRule>
  </conditionalFormatting>
  <conditionalFormatting sqref="G396:G398">
    <cfRule type="containsText" dxfId="3840" priority="3808" operator="containsText" text="Param">
      <formula>NOT(ISERROR(SEARCH("Param",G396)))</formula>
    </cfRule>
  </conditionalFormatting>
  <conditionalFormatting sqref="I396:I398">
    <cfRule type="cellIs" dxfId="3839" priority="3807" operator="lessThan">
      <formula>0</formula>
    </cfRule>
  </conditionalFormatting>
  <conditionalFormatting sqref="D396:D398">
    <cfRule type="containsText" dxfId="3838" priority="3805" operator="containsText" text="Dec">
      <formula>NOT(ISERROR(SEARCH("Dec",D396)))</formula>
    </cfRule>
    <cfRule type="containsText" dxfId="3837" priority="3806" operator="containsText" text="Inc">
      <formula>NOT(ISERROR(SEARCH("Inc",D396)))</formula>
    </cfRule>
  </conditionalFormatting>
  <conditionalFormatting sqref="F396:F398">
    <cfRule type="cellIs" dxfId="3836" priority="3803" operator="equal">
      <formula>"Unlocked"</formula>
    </cfRule>
    <cfRule type="cellIs" dxfId="3835" priority="3804" operator="equal">
      <formula>"Locked"</formula>
    </cfRule>
  </conditionalFormatting>
  <conditionalFormatting sqref="G396:G398">
    <cfRule type="containsText" dxfId="3834" priority="3802" operator="containsText" text="Param">
      <formula>NOT(ISERROR(SEARCH("Param",G396)))</formula>
    </cfRule>
  </conditionalFormatting>
  <conditionalFormatting sqref="I396:I398">
    <cfRule type="cellIs" dxfId="3833" priority="3801" operator="lessThan">
      <formula>0</formula>
    </cfRule>
  </conditionalFormatting>
  <conditionalFormatting sqref="D396:D398">
    <cfRule type="containsText" dxfId="3832" priority="3799" operator="containsText" text="Dec">
      <formula>NOT(ISERROR(SEARCH("Dec",D396)))</formula>
    </cfRule>
    <cfRule type="containsText" dxfId="3831" priority="3800" operator="containsText" text="Inc">
      <formula>NOT(ISERROR(SEARCH("Inc",D396)))</formula>
    </cfRule>
  </conditionalFormatting>
  <conditionalFormatting sqref="F396:F398">
    <cfRule type="cellIs" dxfId="3830" priority="3797" operator="equal">
      <formula>"Unlocked"</formula>
    </cfRule>
    <cfRule type="cellIs" dxfId="3829" priority="3798" operator="equal">
      <formula>"Locked"</formula>
    </cfRule>
  </conditionalFormatting>
  <conditionalFormatting sqref="G396:G398">
    <cfRule type="containsText" dxfId="3828" priority="3796" operator="containsText" text="Param">
      <formula>NOT(ISERROR(SEARCH("Param",G396)))</formula>
    </cfRule>
  </conditionalFormatting>
  <conditionalFormatting sqref="I396:I398">
    <cfRule type="cellIs" dxfId="3827" priority="3795" operator="lessThan">
      <formula>0</formula>
    </cfRule>
  </conditionalFormatting>
  <conditionalFormatting sqref="D396:D398">
    <cfRule type="containsText" dxfId="3826" priority="3793" operator="containsText" text="Dec">
      <formula>NOT(ISERROR(SEARCH("Dec",D396)))</formula>
    </cfRule>
    <cfRule type="containsText" dxfId="3825" priority="3794" operator="containsText" text="Inc">
      <formula>NOT(ISERROR(SEARCH("Inc",D396)))</formula>
    </cfRule>
  </conditionalFormatting>
  <conditionalFormatting sqref="F396:F397">
    <cfRule type="cellIs" dxfId="3824" priority="3791" operator="equal">
      <formula>"Unlocked"</formula>
    </cfRule>
    <cfRule type="cellIs" dxfId="3823" priority="3792" operator="equal">
      <formula>"Locked"</formula>
    </cfRule>
  </conditionalFormatting>
  <conditionalFormatting sqref="G396:G397">
    <cfRule type="containsText" dxfId="3822" priority="3790" operator="containsText" text="Param">
      <formula>NOT(ISERROR(SEARCH("Param",G396)))</formula>
    </cfRule>
  </conditionalFormatting>
  <conditionalFormatting sqref="I396:I397">
    <cfRule type="cellIs" dxfId="3821" priority="3789" operator="lessThan">
      <formula>0</formula>
    </cfRule>
  </conditionalFormatting>
  <conditionalFormatting sqref="D396:D397">
    <cfRule type="containsText" dxfId="3820" priority="3787" operator="containsText" text="Dec">
      <formula>NOT(ISERROR(SEARCH("Dec",D396)))</formula>
    </cfRule>
    <cfRule type="containsText" dxfId="3819" priority="3788" operator="containsText" text="Inc">
      <formula>NOT(ISERROR(SEARCH("Inc",D396)))</formula>
    </cfRule>
  </conditionalFormatting>
  <conditionalFormatting sqref="F396:F397">
    <cfRule type="cellIs" dxfId="3818" priority="3785" operator="equal">
      <formula>"Unlocked"</formula>
    </cfRule>
    <cfRule type="cellIs" dxfId="3817" priority="3786" operator="equal">
      <formula>"Locked"</formula>
    </cfRule>
  </conditionalFormatting>
  <conditionalFormatting sqref="G396:G397">
    <cfRule type="containsText" dxfId="3816" priority="3784" operator="containsText" text="Param">
      <formula>NOT(ISERROR(SEARCH("Param",G396)))</formula>
    </cfRule>
  </conditionalFormatting>
  <conditionalFormatting sqref="I396:I397">
    <cfRule type="cellIs" dxfId="3815" priority="3783" operator="lessThan">
      <formula>0</formula>
    </cfRule>
  </conditionalFormatting>
  <conditionalFormatting sqref="D396:D397">
    <cfRule type="containsText" dxfId="3814" priority="3781" operator="containsText" text="Dec">
      <formula>NOT(ISERROR(SEARCH("Dec",D396)))</formula>
    </cfRule>
    <cfRule type="containsText" dxfId="3813" priority="3782" operator="containsText" text="Inc">
      <formula>NOT(ISERROR(SEARCH("Inc",D396)))</formula>
    </cfRule>
  </conditionalFormatting>
  <conditionalFormatting sqref="F396:F397">
    <cfRule type="cellIs" dxfId="3812" priority="3779" operator="equal">
      <formula>"Unlocked"</formula>
    </cfRule>
    <cfRule type="cellIs" dxfId="3811" priority="3780" operator="equal">
      <formula>"Locked"</formula>
    </cfRule>
  </conditionalFormatting>
  <conditionalFormatting sqref="G396:G397">
    <cfRule type="containsText" dxfId="3810" priority="3778" operator="containsText" text="Param">
      <formula>NOT(ISERROR(SEARCH("Param",G396)))</formula>
    </cfRule>
  </conditionalFormatting>
  <conditionalFormatting sqref="I396:I397">
    <cfRule type="cellIs" dxfId="3809" priority="3777" operator="lessThan">
      <formula>0</formula>
    </cfRule>
  </conditionalFormatting>
  <conditionalFormatting sqref="D396:D397">
    <cfRule type="containsText" dxfId="3808" priority="3775" operator="containsText" text="Dec">
      <formula>NOT(ISERROR(SEARCH("Dec",D396)))</formula>
    </cfRule>
    <cfRule type="containsText" dxfId="3807" priority="3776" operator="containsText" text="Inc">
      <formula>NOT(ISERROR(SEARCH("Inc",D396)))</formula>
    </cfRule>
  </conditionalFormatting>
  <conditionalFormatting sqref="F396:F397">
    <cfRule type="cellIs" dxfId="3806" priority="3773" operator="equal">
      <formula>"Unlocked"</formula>
    </cfRule>
    <cfRule type="cellIs" dxfId="3805" priority="3774" operator="equal">
      <formula>"Locked"</formula>
    </cfRule>
  </conditionalFormatting>
  <conditionalFormatting sqref="G396:G397">
    <cfRule type="containsText" dxfId="3804" priority="3772" operator="containsText" text="Param">
      <formula>NOT(ISERROR(SEARCH("Param",G396)))</formula>
    </cfRule>
  </conditionalFormatting>
  <conditionalFormatting sqref="I396:I397">
    <cfRule type="cellIs" dxfId="3803" priority="3771" operator="lessThan">
      <formula>0</formula>
    </cfRule>
  </conditionalFormatting>
  <conditionalFormatting sqref="D396:D397">
    <cfRule type="containsText" dxfId="3802" priority="3769" operator="containsText" text="Dec">
      <formula>NOT(ISERROR(SEARCH("Dec",D396)))</formula>
    </cfRule>
    <cfRule type="containsText" dxfId="3801" priority="3770" operator="containsText" text="Inc">
      <formula>NOT(ISERROR(SEARCH("Inc",D396)))</formula>
    </cfRule>
  </conditionalFormatting>
  <conditionalFormatting sqref="F396:F397">
    <cfRule type="cellIs" dxfId="3800" priority="3767" operator="equal">
      <formula>"Unlocked"</formula>
    </cfRule>
    <cfRule type="cellIs" dxfId="3799" priority="3768" operator="equal">
      <formula>"Locked"</formula>
    </cfRule>
  </conditionalFormatting>
  <conditionalFormatting sqref="G396:G397">
    <cfRule type="containsText" dxfId="3798" priority="3766" operator="containsText" text="Param">
      <formula>NOT(ISERROR(SEARCH("Param",G396)))</formula>
    </cfRule>
  </conditionalFormatting>
  <conditionalFormatting sqref="I396:I397">
    <cfRule type="cellIs" dxfId="3797" priority="3765" operator="lessThan">
      <formula>0</formula>
    </cfRule>
  </conditionalFormatting>
  <conditionalFormatting sqref="D396:D397">
    <cfRule type="containsText" dxfId="3796" priority="3763" operator="containsText" text="Dec">
      <formula>NOT(ISERROR(SEARCH("Dec",D396)))</formula>
    </cfRule>
    <cfRule type="containsText" dxfId="3795" priority="3764" operator="containsText" text="Inc">
      <formula>NOT(ISERROR(SEARCH("Inc",D396)))</formula>
    </cfRule>
  </conditionalFormatting>
  <conditionalFormatting sqref="F396:F397">
    <cfRule type="cellIs" dxfId="3794" priority="3761" operator="equal">
      <formula>"Unlocked"</formula>
    </cfRule>
    <cfRule type="cellIs" dxfId="3793" priority="3762" operator="equal">
      <formula>"Locked"</formula>
    </cfRule>
  </conditionalFormatting>
  <conditionalFormatting sqref="G396:G397">
    <cfRule type="containsText" dxfId="3792" priority="3760" operator="containsText" text="Param">
      <formula>NOT(ISERROR(SEARCH("Param",G396)))</formula>
    </cfRule>
  </conditionalFormatting>
  <conditionalFormatting sqref="I396:I397">
    <cfRule type="cellIs" dxfId="3791" priority="3759" operator="lessThan">
      <formula>0</formula>
    </cfRule>
  </conditionalFormatting>
  <conditionalFormatting sqref="D396:D397">
    <cfRule type="containsText" dxfId="3790" priority="3757" operator="containsText" text="Dec">
      <formula>NOT(ISERROR(SEARCH("Dec",D396)))</formula>
    </cfRule>
    <cfRule type="containsText" dxfId="3789" priority="3758" operator="containsText" text="Inc">
      <formula>NOT(ISERROR(SEARCH("Inc",D396)))</formula>
    </cfRule>
  </conditionalFormatting>
  <conditionalFormatting sqref="F396:F397">
    <cfRule type="cellIs" dxfId="3788" priority="3755" operator="equal">
      <formula>"Unlocked"</formula>
    </cfRule>
    <cfRule type="cellIs" dxfId="3787" priority="3756" operator="equal">
      <formula>"Locked"</formula>
    </cfRule>
  </conditionalFormatting>
  <conditionalFormatting sqref="G396:G397">
    <cfRule type="containsText" dxfId="3786" priority="3754" operator="containsText" text="Param">
      <formula>NOT(ISERROR(SEARCH("Param",G396)))</formula>
    </cfRule>
  </conditionalFormatting>
  <conditionalFormatting sqref="I396:I397">
    <cfRule type="cellIs" dxfId="3785" priority="3753" operator="lessThan">
      <formula>0</formula>
    </cfRule>
  </conditionalFormatting>
  <conditionalFormatting sqref="D396:D397">
    <cfRule type="containsText" dxfId="3784" priority="3751" operator="containsText" text="Dec">
      <formula>NOT(ISERROR(SEARCH("Dec",D396)))</formula>
    </cfRule>
    <cfRule type="containsText" dxfId="3783" priority="3752" operator="containsText" text="Inc">
      <formula>NOT(ISERROR(SEARCH("Inc",D396)))</formula>
    </cfRule>
  </conditionalFormatting>
  <conditionalFormatting sqref="F396:F397">
    <cfRule type="cellIs" dxfId="3782" priority="3749" operator="equal">
      <formula>"Unlocked"</formula>
    </cfRule>
    <cfRule type="cellIs" dxfId="3781" priority="3750" operator="equal">
      <formula>"Locked"</formula>
    </cfRule>
  </conditionalFormatting>
  <conditionalFormatting sqref="G396:G397">
    <cfRule type="containsText" dxfId="3780" priority="3748" operator="containsText" text="Param">
      <formula>NOT(ISERROR(SEARCH("Param",G396)))</formula>
    </cfRule>
  </conditionalFormatting>
  <conditionalFormatting sqref="I396:I397">
    <cfRule type="cellIs" dxfId="3779" priority="3747" operator="lessThan">
      <formula>0</formula>
    </cfRule>
  </conditionalFormatting>
  <conditionalFormatting sqref="D396:D397">
    <cfRule type="containsText" dxfId="3778" priority="3745" operator="containsText" text="Dec">
      <formula>NOT(ISERROR(SEARCH("Dec",D396)))</formula>
    </cfRule>
    <cfRule type="containsText" dxfId="3777" priority="3746" operator="containsText" text="Inc">
      <formula>NOT(ISERROR(SEARCH("Inc",D396)))</formula>
    </cfRule>
  </conditionalFormatting>
  <conditionalFormatting sqref="F396:F397">
    <cfRule type="cellIs" dxfId="3776" priority="3743" operator="equal">
      <formula>"Unlocked"</formula>
    </cfRule>
    <cfRule type="cellIs" dxfId="3775" priority="3744" operator="equal">
      <formula>"Locked"</formula>
    </cfRule>
  </conditionalFormatting>
  <conditionalFormatting sqref="G396:G397">
    <cfRule type="containsText" dxfId="3774" priority="3742" operator="containsText" text="Param">
      <formula>NOT(ISERROR(SEARCH("Param",G396)))</formula>
    </cfRule>
  </conditionalFormatting>
  <conditionalFormatting sqref="I396:I397">
    <cfRule type="cellIs" dxfId="3773" priority="3741" operator="lessThan">
      <formula>0</formula>
    </cfRule>
  </conditionalFormatting>
  <conditionalFormatting sqref="D396:D397">
    <cfRule type="containsText" dxfId="3772" priority="3739" operator="containsText" text="Dec">
      <formula>NOT(ISERROR(SEARCH("Dec",D396)))</formula>
    </cfRule>
    <cfRule type="containsText" dxfId="3771" priority="3740" operator="containsText" text="Inc">
      <formula>NOT(ISERROR(SEARCH("Inc",D396)))</formula>
    </cfRule>
  </conditionalFormatting>
  <conditionalFormatting sqref="F396:F397">
    <cfRule type="cellIs" dxfId="3770" priority="3737" operator="equal">
      <formula>"Unlocked"</formula>
    </cfRule>
    <cfRule type="cellIs" dxfId="3769" priority="3738" operator="equal">
      <formula>"Locked"</formula>
    </cfRule>
  </conditionalFormatting>
  <conditionalFormatting sqref="G396:G397">
    <cfRule type="containsText" dxfId="3768" priority="3736" operator="containsText" text="Param">
      <formula>NOT(ISERROR(SEARCH("Param",G396)))</formula>
    </cfRule>
  </conditionalFormatting>
  <conditionalFormatting sqref="I396:I397">
    <cfRule type="cellIs" dxfId="3767" priority="3735" operator="lessThan">
      <formula>0</formula>
    </cfRule>
  </conditionalFormatting>
  <conditionalFormatting sqref="D396:D397">
    <cfRule type="containsText" dxfId="3766" priority="3733" operator="containsText" text="Dec">
      <formula>NOT(ISERROR(SEARCH("Dec",D396)))</formula>
    </cfRule>
    <cfRule type="containsText" dxfId="3765" priority="3734" operator="containsText" text="Inc">
      <formula>NOT(ISERROR(SEARCH("Inc",D396)))</formula>
    </cfRule>
  </conditionalFormatting>
  <conditionalFormatting sqref="F396:F397">
    <cfRule type="cellIs" dxfId="3764" priority="3731" operator="equal">
      <formula>"Unlocked"</formula>
    </cfRule>
    <cfRule type="cellIs" dxfId="3763" priority="3732" operator="equal">
      <formula>"Locked"</formula>
    </cfRule>
  </conditionalFormatting>
  <conditionalFormatting sqref="G396:G397">
    <cfRule type="containsText" dxfId="3762" priority="3730" operator="containsText" text="Param">
      <formula>NOT(ISERROR(SEARCH("Param",G396)))</formula>
    </cfRule>
  </conditionalFormatting>
  <conditionalFormatting sqref="I396:I397">
    <cfRule type="cellIs" dxfId="3761" priority="3729" operator="lessThan">
      <formula>0</formula>
    </cfRule>
  </conditionalFormatting>
  <conditionalFormatting sqref="D396:D397">
    <cfRule type="containsText" dxfId="3760" priority="3727" operator="containsText" text="Dec">
      <formula>NOT(ISERROR(SEARCH("Dec",D396)))</formula>
    </cfRule>
    <cfRule type="containsText" dxfId="3759" priority="3728" operator="containsText" text="Inc">
      <formula>NOT(ISERROR(SEARCH("Inc",D396)))</formula>
    </cfRule>
  </conditionalFormatting>
  <conditionalFormatting sqref="F396:F397">
    <cfRule type="cellIs" dxfId="3758" priority="3725" operator="equal">
      <formula>"Unlocked"</formula>
    </cfRule>
    <cfRule type="cellIs" dxfId="3757" priority="3726" operator="equal">
      <formula>"Locked"</formula>
    </cfRule>
  </conditionalFormatting>
  <conditionalFormatting sqref="G396:G397">
    <cfRule type="containsText" dxfId="3756" priority="3724" operator="containsText" text="Param">
      <formula>NOT(ISERROR(SEARCH("Param",G396)))</formula>
    </cfRule>
  </conditionalFormatting>
  <conditionalFormatting sqref="I396:I397">
    <cfRule type="cellIs" dxfId="3755" priority="3723" operator="lessThan">
      <formula>0</formula>
    </cfRule>
  </conditionalFormatting>
  <conditionalFormatting sqref="D396:D397">
    <cfRule type="containsText" dxfId="3754" priority="3721" operator="containsText" text="Dec">
      <formula>NOT(ISERROR(SEARCH("Dec",D396)))</formula>
    </cfRule>
    <cfRule type="containsText" dxfId="3753" priority="3722" operator="containsText" text="Inc">
      <formula>NOT(ISERROR(SEARCH("Inc",D396)))</formula>
    </cfRule>
  </conditionalFormatting>
  <conditionalFormatting sqref="F396:F397">
    <cfRule type="cellIs" dxfId="3752" priority="3719" operator="equal">
      <formula>"Unlocked"</formula>
    </cfRule>
    <cfRule type="cellIs" dxfId="3751" priority="3720" operator="equal">
      <formula>"Locked"</formula>
    </cfRule>
  </conditionalFormatting>
  <conditionalFormatting sqref="G396:G397">
    <cfRule type="containsText" dxfId="3750" priority="3718" operator="containsText" text="Param">
      <formula>NOT(ISERROR(SEARCH("Param",G396)))</formula>
    </cfRule>
  </conditionalFormatting>
  <conditionalFormatting sqref="I396:I397">
    <cfRule type="cellIs" dxfId="3749" priority="3717" operator="lessThan">
      <formula>0</formula>
    </cfRule>
  </conditionalFormatting>
  <conditionalFormatting sqref="D396:D397">
    <cfRule type="containsText" dxfId="3748" priority="3715" operator="containsText" text="Dec">
      <formula>NOT(ISERROR(SEARCH("Dec",D396)))</formula>
    </cfRule>
    <cfRule type="containsText" dxfId="3747" priority="3716" operator="containsText" text="Inc">
      <formula>NOT(ISERROR(SEARCH("Inc",D396)))</formula>
    </cfRule>
  </conditionalFormatting>
  <conditionalFormatting sqref="F396:F397">
    <cfRule type="cellIs" dxfId="3746" priority="3713" operator="equal">
      <formula>"Unlocked"</formula>
    </cfRule>
    <cfRule type="cellIs" dxfId="3745" priority="3714" operator="equal">
      <formula>"Locked"</formula>
    </cfRule>
  </conditionalFormatting>
  <conditionalFormatting sqref="G396:G397">
    <cfRule type="containsText" dxfId="3744" priority="3712" operator="containsText" text="Param">
      <formula>NOT(ISERROR(SEARCH("Param",G396)))</formula>
    </cfRule>
  </conditionalFormatting>
  <conditionalFormatting sqref="I396:I397">
    <cfRule type="cellIs" dxfId="3743" priority="3711" operator="lessThan">
      <formula>0</formula>
    </cfRule>
  </conditionalFormatting>
  <conditionalFormatting sqref="D396:D397">
    <cfRule type="containsText" dxfId="3742" priority="3709" operator="containsText" text="Dec">
      <formula>NOT(ISERROR(SEARCH("Dec",D396)))</formula>
    </cfRule>
    <cfRule type="containsText" dxfId="3741" priority="3710" operator="containsText" text="Inc">
      <formula>NOT(ISERROR(SEARCH("Inc",D396)))</formula>
    </cfRule>
  </conditionalFormatting>
  <conditionalFormatting sqref="F396:F397">
    <cfRule type="cellIs" dxfId="3740" priority="3707" operator="equal">
      <formula>"Unlocked"</formula>
    </cfRule>
    <cfRule type="cellIs" dxfId="3739" priority="3708" operator="equal">
      <formula>"Locked"</formula>
    </cfRule>
  </conditionalFormatting>
  <conditionalFormatting sqref="G396:G397">
    <cfRule type="containsText" dxfId="3738" priority="3706" operator="containsText" text="Param">
      <formula>NOT(ISERROR(SEARCH("Param",G396)))</formula>
    </cfRule>
  </conditionalFormatting>
  <conditionalFormatting sqref="I396:I397">
    <cfRule type="cellIs" dxfId="3737" priority="3705" operator="lessThan">
      <formula>0</formula>
    </cfRule>
  </conditionalFormatting>
  <conditionalFormatting sqref="D396:D397">
    <cfRule type="containsText" dxfId="3736" priority="3703" operator="containsText" text="Dec">
      <formula>NOT(ISERROR(SEARCH("Dec",D396)))</formula>
    </cfRule>
    <cfRule type="containsText" dxfId="3735" priority="3704" operator="containsText" text="Inc">
      <formula>NOT(ISERROR(SEARCH("Inc",D396)))</formula>
    </cfRule>
  </conditionalFormatting>
  <conditionalFormatting sqref="F396:F397">
    <cfRule type="cellIs" dxfId="3734" priority="3701" operator="equal">
      <formula>"Unlocked"</formula>
    </cfRule>
    <cfRule type="cellIs" dxfId="3733" priority="3702" operator="equal">
      <formula>"Locked"</formula>
    </cfRule>
  </conditionalFormatting>
  <conditionalFormatting sqref="G396:G397">
    <cfRule type="containsText" dxfId="3732" priority="3700" operator="containsText" text="Param">
      <formula>NOT(ISERROR(SEARCH("Param",G396)))</formula>
    </cfRule>
  </conditionalFormatting>
  <conditionalFormatting sqref="I396:I397">
    <cfRule type="cellIs" dxfId="3731" priority="3699" operator="lessThan">
      <formula>0</formula>
    </cfRule>
  </conditionalFormatting>
  <conditionalFormatting sqref="D396:D397">
    <cfRule type="containsText" dxfId="3730" priority="3697" operator="containsText" text="Dec">
      <formula>NOT(ISERROR(SEARCH("Dec",D396)))</formula>
    </cfRule>
    <cfRule type="containsText" dxfId="3729" priority="3698" operator="containsText" text="Inc">
      <formula>NOT(ISERROR(SEARCH("Inc",D396)))</formula>
    </cfRule>
  </conditionalFormatting>
  <conditionalFormatting sqref="F396:F397">
    <cfRule type="cellIs" dxfId="3728" priority="3695" operator="equal">
      <formula>"Unlocked"</formula>
    </cfRule>
    <cfRule type="cellIs" dxfId="3727" priority="3696" operator="equal">
      <formula>"Locked"</formula>
    </cfRule>
  </conditionalFormatting>
  <conditionalFormatting sqref="G396:G397">
    <cfRule type="containsText" dxfId="3726" priority="3694" operator="containsText" text="Param">
      <formula>NOT(ISERROR(SEARCH("Param",G396)))</formula>
    </cfRule>
  </conditionalFormatting>
  <conditionalFormatting sqref="I396:I397">
    <cfRule type="cellIs" dxfId="3725" priority="3693" operator="lessThan">
      <formula>0</formula>
    </cfRule>
  </conditionalFormatting>
  <conditionalFormatting sqref="D396:D397">
    <cfRule type="containsText" dxfId="3724" priority="3691" operator="containsText" text="Dec">
      <formula>NOT(ISERROR(SEARCH("Dec",D396)))</formula>
    </cfRule>
    <cfRule type="containsText" dxfId="3723" priority="3692" operator="containsText" text="Inc">
      <formula>NOT(ISERROR(SEARCH("Inc",D396)))</formula>
    </cfRule>
  </conditionalFormatting>
  <conditionalFormatting sqref="F396:F397">
    <cfRule type="cellIs" dxfId="3722" priority="3689" operator="equal">
      <formula>"Unlocked"</formula>
    </cfRule>
    <cfRule type="cellIs" dxfId="3721" priority="3690" operator="equal">
      <formula>"Locked"</formula>
    </cfRule>
  </conditionalFormatting>
  <conditionalFormatting sqref="G396:G397">
    <cfRule type="containsText" dxfId="3720" priority="3688" operator="containsText" text="Param">
      <formula>NOT(ISERROR(SEARCH("Param",G396)))</formula>
    </cfRule>
  </conditionalFormatting>
  <conditionalFormatting sqref="I396:I397">
    <cfRule type="cellIs" dxfId="3719" priority="3687" operator="lessThan">
      <formula>0</formula>
    </cfRule>
  </conditionalFormatting>
  <conditionalFormatting sqref="D396:D397">
    <cfRule type="containsText" dxfId="3718" priority="3685" operator="containsText" text="Dec">
      <formula>NOT(ISERROR(SEARCH("Dec",D396)))</formula>
    </cfRule>
    <cfRule type="containsText" dxfId="3717" priority="3686" operator="containsText" text="Inc">
      <formula>NOT(ISERROR(SEARCH("Inc",D396)))</formula>
    </cfRule>
  </conditionalFormatting>
  <conditionalFormatting sqref="F396:F397">
    <cfRule type="cellIs" dxfId="3716" priority="3683" operator="equal">
      <formula>"Unlocked"</formula>
    </cfRule>
    <cfRule type="cellIs" dxfId="3715" priority="3684" operator="equal">
      <formula>"Locked"</formula>
    </cfRule>
  </conditionalFormatting>
  <conditionalFormatting sqref="G396:G397">
    <cfRule type="containsText" dxfId="3714" priority="3682" operator="containsText" text="Param">
      <formula>NOT(ISERROR(SEARCH("Param",G396)))</formula>
    </cfRule>
  </conditionalFormatting>
  <conditionalFormatting sqref="I396:I397">
    <cfRule type="cellIs" dxfId="3713" priority="3681" operator="lessThan">
      <formula>0</formula>
    </cfRule>
  </conditionalFormatting>
  <conditionalFormatting sqref="D396:D397">
    <cfRule type="containsText" dxfId="3712" priority="3679" operator="containsText" text="Dec">
      <formula>NOT(ISERROR(SEARCH("Dec",D396)))</formula>
    </cfRule>
    <cfRule type="containsText" dxfId="3711" priority="3680" operator="containsText" text="Inc">
      <formula>NOT(ISERROR(SEARCH("Inc",D396)))</formula>
    </cfRule>
  </conditionalFormatting>
  <conditionalFormatting sqref="F398">
    <cfRule type="cellIs" dxfId="3710" priority="3677" operator="equal">
      <formula>"Unlocked"</formula>
    </cfRule>
    <cfRule type="cellIs" dxfId="3709" priority="3678" operator="equal">
      <formula>"Locked"</formula>
    </cfRule>
  </conditionalFormatting>
  <conditionalFormatting sqref="G398">
    <cfRule type="containsText" dxfId="3708" priority="3676" operator="containsText" text="Param">
      <formula>NOT(ISERROR(SEARCH("Param",G398)))</formula>
    </cfRule>
  </conditionalFormatting>
  <conditionalFormatting sqref="I398">
    <cfRule type="cellIs" dxfId="3707" priority="3675" operator="lessThan">
      <formula>0</formula>
    </cfRule>
  </conditionalFormatting>
  <conditionalFormatting sqref="D398">
    <cfRule type="containsText" dxfId="3706" priority="3673" operator="containsText" text="Dec">
      <formula>NOT(ISERROR(SEARCH("Dec",D398)))</formula>
    </cfRule>
    <cfRule type="containsText" dxfId="3705" priority="3674" operator="containsText" text="Inc">
      <formula>NOT(ISERROR(SEARCH("Inc",D398)))</formula>
    </cfRule>
  </conditionalFormatting>
  <conditionalFormatting sqref="F398">
    <cfRule type="cellIs" dxfId="3704" priority="3671" operator="equal">
      <formula>"Unlocked"</formula>
    </cfRule>
    <cfRule type="cellIs" dxfId="3703" priority="3672" operator="equal">
      <formula>"Locked"</formula>
    </cfRule>
  </conditionalFormatting>
  <conditionalFormatting sqref="G398">
    <cfRule type="containsText" dxfId="3702" priority="3670" operator="containsText" text="Param">
      <formula>NOT(ISERROR(SEARCH("Param",G398)))</formula>
    </cfRule>
  </conditionalFormatting>
  <conditionalFormatting sqref="I398">
    <cfRule type="cellIs" dxfId="3701" priority="3669" operator="lessThan">
      <formula>0</formula>
    </cfRule>
  </conditionalFormatting>
  <conditionalFormatting sqref="D398">
    <cfRule type="containsText" dxfId="3700" priority="3667" operator="containsText" text="Dec">
      <formula>NOT(ISERROR(SEARCH("Dec",D398)))</formula>
    </cfRule>
    <cfRule type="containsText" dxfId="3699" priority="3668" operator="containsText" text="Inc">
      <formula>NOT(ISERROR(SEARCH("Inc",D398)))</formula>
    </cfRule>
  </conditionalFormatting>
  <conditionalFormatting sqref="F398">
    <cfRule type="cellIs" dxfId="3698" priority="3665" operator="equal">
      <formula>"Unlocked"</formula>
    </cfRule>
    <cfRule type="cellIs" dxfId="3697" priority="3666" operator="equal">
      <formula>"Locked"</formula>
    </cfRule>
  </conditionalFormatting>
  <conditionalFormatting sqref="G398">
    <cfRule type="containsText" dxfId="3696" priority="3664" operator="containsText" text="Param">
      <formula>NOT(ISERROR(SEARCH("Param",G398)))</formula>
    </cfRule>
  </conditionalFormatting>
  <conditionalFormatting sqref="I398">
    <cfRule type="cellIs" dxfId="3695" priority="3663" operator="lessThan">
      <formula>0</formula>
    </cfRule>
  </conditionalFormatting>
  <conditionalFormatting sqref="D398">
    <cfRule type="containsText" dxfId="3694" priority="3661" operator="containsText" text="Dec">
      <formula>NOT(ISERROR(SEARCH("Dec",D398)))</formula>
    </cfRule>
    <cfRule type="containsText" dxfId="3693" priority="3662" operator="containsText" text="Inc">
      <formula>NOT(ISERROR(SEARCH("Inc",D398)))</formula>
    </cfRule>
  </conditionalFormatting>
  <conditionalFormatting sqref="F398">
    <cfRule type="cellIs" dxfId="3692" priority="3659" operator="equal">
      <formula>"Unlocked"</formula>
    </cfRule>
    <cfRule type="cellIs" dxfId="3691" priority="3660" operator="equal">
      <formula>"Locked"</formula>
    </cfRule>
  </conditionalFormatting>
  <conditionalFormatting sqref="G398">
    <cfRule type="containsText" dxfId="3690" priority="3658" operator="containsText" text="Param">
      <formula>NOT(ISERROR(SEARCH("Param",G398)))</formula>
    </cfRule>
  </conditionalFormatting>
  <conditionalFormatting sqref="I398">
    <cfRule type="cellIs" dxfId="3689" priority="3657" operator="lessThan">
      <formula>0</formula>
    </cfRule>
  </conditionalFormatting>
  <conditionalFormatting sqref="D398">
    <cfRule type="containsText" dxfId="3688" priority="3655" operator="containsText" text="Dec">
      <formula>NOT(ISERROR(SEARCH("Dec",D398)))</formula>
    </cfRule>
    <cfRule type="containsText" dxfId="3687" priority="3656" operator="containsText" text="Inc">
      <formula>NOT(ISERROR(SEARCH("Inc",D398)))</formula>
    </cfRule>
  </conditionalFormatting>
  <conditionalFormatting sqref="F398">
    <cfRule type="cellIs" dxfId="3686" priority="3653" operator="equal">
      <formula>"Unlocked"</formula>
    </cfRule>
    <cfRule type="cellIs" dxfId="3685" priority="3654" operator="equal">
      <formula>"Locked"</formula>
    </cfRule>
  </conditionalFormatting>
  <conditionalFormatting sqref="G398">
    <cfRule type="containsText" dxfId="3684" priority="3652" operator="containsText" text="Param">
      <formula>NOT(ISERROR(SEARCH("Param",G398)))</formula>
    </cfRule>
  </conditionalFormatting>
  <conditionalFormatting sqref="I398">
    <cfRule type="cellIs" dxfId="3683" priority="3651" operator="lessThan">
      <formula>0</formula>
    </cfRule>
  </conditionalFormatting>
  <conditionalFormatting sqref="D398">
    <cfRule type="containsText" dxfId="3682" priority="3649" operator="containsText" text="Dec">
      <formula>NOT(ISERROR(SEARCH("Dec",D398)))</formula>
    </cfRule>
    <cfRule type="containsText" dxfId="3681" priority="3650" operator="containsText" text="Inc">
      <formula>NOT(ISERROR(SEARCH("Inc",D398)))</formula>
    </cfRule>
  </conditionalFormatting>
  <conditionalFormatting sqref="F398">
    <cfRule type="cellIs" dxfId="3680" priority="3647" operator="equal">
      <formula>"Unlocked"</formula>
    </cfRule>
    <cfRule type="cellIs" dxfId="3679" priority="3648" operator="equal">
      <formula>"Locked"</formula>
    </cfRule>
  </conditionalFormatting>
  <conditionalFormatting sqref="G398">
    <cfRule type="containsText" dxfId="3678" priority="3646" operator="containsText" text="Param">
      <formula>NOT(ISERROR(SEARCH("Param",G398)))</formula>
    </cfRule>
  </conditionalFormatting>
  <conditionalFormatting sqref="I398">
    <cfRule type="cellIs" dxfId="3677" priority="3645" operator="lessThan">
      <formula>0</formula>
    </cfRule>
  </conditionalFormatting>
  <conditionalFormatting sqref="D398">
    <cfRule type="containsText" dxfId="3676" priority="3643" operator="containsText" text="Dec">
      <formula>NOT(ISERROR(SEARCH("Dec",D398)))</formula>
    </cfRule>
    <cfRule type="containsText" dxfId="3675" priority="3644" operator="containsText" text="Inc">
      <formula>NOT(ISERROR(SEARCH("Inc",D398)))</formula>
    </cfRule>
  </conditionalFormatting>
  <conditionalFormatting sqref="F398">
    <cfRule type="cellIs" dxfId="3674" priority="3641" operator="equal">
      <formula>"Unlocked"</formula>
    </cfRule>
    <cfRule type="cellIs" dxfId="3673" priority="3642" operator="equal">
      <formula>"Locked"</formula>
    </cfRule>
  </conditionalFormatting>
  <conditionalFormatting sqref="G398">
    <cfRule type="containsText" dxfId="3672" priority="3640" operator="containsText" text="Param">
      <formula>NOT(ISERROR(SEARCH("Param",G398)))</formula>
    </cfRule>
  </conditionalFormatting>
  <conditionalFormatting sqref="I398">
    <cfRule type="cellIs" dxfId="3671" priority="3639" operator="lessThan">
      <formula>0</formula>
    </cfRule>
  </conditionalFormatting>
  <conditionalFormatting sqref="D398">
    <cfRule type="containsText" dxfId="3670" priority="3637" operator="containsText" text="Dec">
      <formula>NOT(ISERROR(SEARCH("Dec",D398)))</formula>
    </cfRule>
    <cfRule type="containsText" dxfId="3669" priority="3638" operator="containsText" text="Inc">
      <formula>NOT(ISERROR(SEARCH("Inc",D398)))</formula>
    </cfRule>
  </conditionalFormatting>
  <conditionalFormatting sqref="F398">
    <cfRule type="cellIs" dxfId="3668" priority="3635" operator="equal">
      <formula>"Unlocked"</formula>
    </cfRule>
    <cfRule type="cellIs" dxfId="3667" priority="3636" operator="equal">
      <formula>"Locked"</formula>
    </cfRule>
  </conditionalFormatting>
  <conditionalFormatting sqref="G398">
    <cfRule type="containsText" dxfId="3666" priority="3634" operator="containsText" text="Param">
      <formula>NOT(ISERROR(SEARCH("Param",G398)))</formula>
    </cfRule>
  </conditionalFormatting>
  <conditionalFormatting sqref="I398">
    <cfRule type="cellIs" dxfId="3665" priority="3633" operator="lessThan">
      <formula>0</formula>
    </cfRule>
  </conditionalFormatting>
  <conditionalFormatting sqref="D398">
    <cfRule type="containsText" dxfId="3664" priority="3631" operator="containsText" text="Dec">
      <formula>NOT(ISERROR(SEARCH("Dec",D398)))</formula>
    </cfRule>
    <cfRule type="containsText" dxfId="3663" priority="3632" operator="containsText" text="Inc">
      <formula>NOT(ISERROR(SEARCH("Inc",D398)))</formula>
    </cfRule>
  </conditionalFormatting>
  <conditionalFormatting sqref="F398">
    <cfRule type="cellIs" dxfId="3662" priority="3629" operator="equal">
      <formula>"Unlocked"</formula>
    </cfRule>
    <cfRule type="cellIs" dxfId="3661" priority="3630" operator="equal">
      <formula>"Locked"</formula>
    </cfRule>
  </conditionalFormatting>
  <conditionalFormatting sqref="G398">
    <cfRule type="containsText" dxfId="3660" priority="3628" operator="containsText" text="Param">
      <formula>NOT(ISERROR(SEARCH("Param",G398)))</formula>
    </cfRule>
  </conditionalFormatting>
  <conditionalFormatting sqref="I398">
    <cfRule type="cellIs" dxfId="3659" priority="3627" operator="lessThan">
      <formula>0</formula>
    </cfRule>
  </conditionalFormatting>
  <conditionalFormatting sqref="D398">
    <cfRule type="containsText" dxfId="3658" priority="3625" operator="containsText" text="Dec">
      <formula>NOT(ISERROR(SEARCH("Dec",D398)))</formula>
    </cfRule>
    <cfRule type="containsText" dxfId="3657" priority="3626" operator="containsText" text="Inc">
      <formula>NOT(ISERROR(SEARCH("Inc",D398)))</formula>
    </cfRule>
  </conditionalFormatting>
  <conditionalFormatting sqref="F398">
    <cfRule type="cellIs" dxfId="3656" priority="3623" operator="equal">
      <formula>"Unlocked"</formula>
    </cfRule>
    <cfRule type="cellIs" dxfId="3655" priority="3624" operator="equal">
      <formula>"Locked"</formula>
    </cfRule>
  </conditionalFormatting>
  <conditionalFormatting sqref="G398">
    <cfRule type="containsText" dxfId="3654" priority="3622" operator="containsText" text="Param">
      <formula>NOT(ISERROR(SEARCH("Param",G398)))</formula>
    </cfRule>
  </conditionalFormatting>
  <conditionalFormatting sqref="I398">
    <cfRule type="cellIs" dxfId="3653" priority="3621" operator="lessThan">
      <formula>0</formula>
    </cfRule>
  </conditionalFormatting>
  <conditionalFormatting sqref="D398">
    <cfRule type="containsText" dxfId="3652" priority="3619" operator="containsText" text="Dec">
      <formula>NOT(ISERROR(SEARCH("Dec",D398)))</formula>
    </cfRule>
    <cfRule type="containsText" dxfId="3651" priority="3620" operator="containsText" text="Inc">
      <formula>NOT(ISERROR(SEARCH("Inc",D398)))</formula>
    </cfRule>
  </conditionalFormatting>
  <conditionalFormatting sqref="F398">
    <cfRule type="cellIs" dxfId="3650" priority="3617" operator="equal">
      <formula>"Unlocked"</formula>
    </cfRule>
    <cfRule type="cellIs" dxfId="3649" priority="3618" operator="equal">
      <formula>"Locked"</formula>
    </cfRule>
  </conditionalFormatting>
  <conditionalFormatting sqref="G398">
    <cfRule type="containsText" dxfId="3648" priority="3616" operator="containsText" text="Param">
      <formula>NOT(ISERROR(SEARCH("Param",G398)))</formula>
    </cfRule>
  </conditionalFormatting>
  <conditionalFormatting sqref="I398">
    <cfRule type="cellIs" dxfId="3647" priority="3615" operator="lessThan">
      <formula>0</formula>
    </cfRule>
  </conditionalFormatting>
  <conditionalFormatting sqref="D398">
    <cfRule type="containsText" dxfId="3646" priority="3613" operator="containsText" text="Dec">
      <formula>NOT(ISERROR(SEARCH("Dec",D398)))</formula>
    </cfRule>
    <cfRule type="containsText" dxfId="3645" priority="3614" operator="containsText" text="Inc">
      <formula>NOT(ISERROR(SEARCH("Inc",D398)))</formula>
    </cfRule>
  </conditionalFormatting>
  <conditionalFormatting sqref="F398">
    <cfRule type="cellIs" dxfId="3644" priority="3611" operator="equal">
      <formula>"Unlocked"</formula>
    </cfRule>
    <cfRule type="cellIs" dxfId="3643" priority="3612" operator="equal">
      <formula>"Locked"</formula>
    </cfRule>
  </conditionalFormatting>
  <conditionalFormatting sqref="G398">
    <cfRule type="containsText" dxfId="3642" priority="3610" operator="containsText" text="Param">
      <formula>NOT(ISERROR(SEARCH("Param",G398)))</formula>
    </cfRule>
  </conditionalFormatting>
  <conditionalFormatting sqref="I398">
    <cfRule type="cellIs" dxfId="3641" priority="3609" operator="lessThan">
      <formula>0</formula>
    </cfRule>
  </conditionalFormatting>
  <conditionalFormatting sqref="D398">
    <cfRule type="containsText" dxfId="3640" priority="3607" operator="containsText" text="Dec">
      <formula>NOT(ISERROR(SEARCH("Dec",D398)))</formula>
    </cfRule>
    <cfRule type="containsText" dxfId="3639" priority="3608" operator="containsText" text="Inc">
      <formula>NOT(ISERROR(SEARCH("Inc",D398)))</formula>
    </cfRule>
  </conditionalFormatting>
  <conditionalFormatting sqref="F398">
    <cfRule type="cellIs" dxfId="3638" priority="3605" operator="equal">
      <formula>"Unlocked"</formula>
    </cfRule>
    <cfRule type="cellIs" dxfId="3637" priority="3606" operator="equal">
      <formula>"Locked"</formula>
    </cfRule>
  </conditionalFormatting>
  <conditionalFormatting sqref="G398">
    <cfRule type="containsText" dxfId="3636" priority="3604" operator="containsText" text="Param">
      <formula>NOT(ISERROR(SEARCH("Param",G398)))</formula>
    </cfRule>
  </conditionalFormatting>
  <conditionalFormatting sqref="I398">
    <cfRule type="cellIs" dxfId="3635" priority="3603" operator="lessThan">
      <formula>0</formula>
    </cfRule>
  </conditionalFormatting>
  <conditionalFormatting sqref="D398">
    <cfRule type="containsText" dxfId="3634" priority="3601" operator="containsText" text="Dec">
      <formula>NOT(ISERROR(SEARCH("Dec",D398)))</formula>
    </cfRule>
    <cfRule type="containsText" dxfId="3633" priority="3602" operator="containsText" text="Inc">
      <formula>NOT(ISERROR(SEARCH("Inc",D398)))</formula>
    </cfRule>
  </conditionalFormatting>
  <conditionalFormatting sqref="F398">
    <cfRule type="cellIs" dxfId="3632" priority="3599" operator="equal">
      <formula>"Unlocked"</formula>
    </cfRule>
    <cfRule type="cellIs" dxfId="3631" priority="3600" operator="equal">
      <formula>"Locked"</formula>
    </cfRule>
  </conditionalFormatting>
  <conditionalFormatting sqref="G398">
    <cfRule type="containsText" dxfId="3630" priority="3598" operator="containsText" text="Param">
      <formula>NOT(ISERROR(SEARCH("Param",G398)))</formula>
    </cfRule>
  </conditionalFormatting>
  <conditionalFormatting sqref="I398">
    <cfRule type="cellIs" dxfId="3629" priority="3597" operator="lessThan">
      <formula>0</formula>
    </cfRule>
  </conditionalFormatting>
  <conditionalFormatting sqref="D398">
    <cfRule type="containsText" dxfId="3628" priority="3595" operator="containsText" text="Dec">
      <formula>NOT(ISERROR(SEARCH("Dec",D398)))</formula>
    </cfRule>
    <cfRule type="containsText" dxfId="3627" priority="3596" operator="containsText" text="Inc">
      <formula>NOT(ISERROR(SEARCH("Inc",D398)))</formula>
    </cfRule>
  </conditionalFormatting>
  <conditionalFormatting sqref="F398">
    <cfRule type="cellIs" dxfId="3626" priority="3593" operator="equal">
      <formula>"Unlocked"</formula>
    </cfRule>
    <cfRule type="cellIs" dxfId="3625" priority="3594" operator="equal">
      <formula>"Locked"</formula>
    </cfRule>
  </conditionalFormatting>
  <conditionalFormatting sqref="G398">
    <cfRule type="containsText" dxfId="3624" priority="3592" operator="containsText" text="Param">
      <formula>NOT(ISERROR(SEARCH("Param",G398)))</formula>
    </cfRule>
  </conditionalFormatting>
  <conditionalFormatting sqref="I398">
    <cfRule type="cellIs" dxfId="3623" priority="3591" operator="lessThan">
      <formula>0</formula>
    </cfRule>
  </conditionalFormatting>
  <conditionalFormatting sqref="D398">
    <cfRule type="containsText" dxfId="3622" priority="3589" operator="containsText" text="Dec">
      <formula>NOT(ISERROR(SEARCH("Dec",D398)))</formula>
    </cfRule>
    <cfRule type="containsText" dxfId="3621" priority="3590" operator="containsText" text="Inc">
      <formula>NOT(ISERROR(SEARCH("Inc",D398)))</formula>
    </cfRule>
  </conditionalFormatting>
  <conditionalFormatting sqref="F398">
    <cfRule type="cellIs" dxfId="3620" priority="3587" operator="equal">
      <formula>"Unlocked"</formula>
    </cfRule>
    <cfRule type="cellIs" dxfId="3619" priority="3588" operator="equal">
      <formula>"Locked"</formula>
    </cfRule>
  </conditionalFormatting>
  <conditionalFormatting sqref="G398">
    <cfRule type="containsText" dxfId="3618" priority="3586" operator="containsText" text="Param">
      <formula>NOT(ISERROR(SEARCH("Param",G398)))</formula>
    </cfRule>
  </conditionalFormatting>
  <conditionalFormatting sqref="I398">
    <cfRule type="cellIs" dxfId="3617" priority="3585" operator="lessThan">
      <formula>0</formula>
    </cfRule>
  </conditionalFormatting>
  <conditionalFormatting sqref="D398">
    <cfRule type="containsText" dxfId="3616" priority="3583" operator="containsText" text="Dec">
      <formula>NOT(ISERROR(SEARCH("Dec",D398)))</formula>
    </cfRule>
    <cfRule type="containsText" dxfId="3615" priority="3584" operator="containsText" text="Inc">
      <formula>NOT(ISERROR(SEARCH("Inc",D398)))</formula>
    </cfRule>
  </conditionalFormatting>
  <conditionalFormatting sqref="F398">
    <cfRule type="cellIs" dxfId="3614" priority="3581" operator="equal">
      <formula>"Unlocked"</formula>
    </cfRule>
    <cfRule type="cellIs" dxfId="3613" priority="3582" operator="equal">
      <formula>"Locked"</formula>
    </cfRule>
  </conditionalFormatting>
  <conditionalFormatting sqref="G398">
    <cfRule type="containsText" dxfId="3612" priority="3580" operator="containsText" text="Param">
      <formula>NOT(ISERROR(SEARCH("Param",G398)))</formula>
    </cfRule>
  </conditionalFormatting>
  <conditionalFormatting sqref="I398">
    <cfRule type="cellIs" dxfId="3611" priority="3579" operator="lessThan">
      <formula>0</formula>
    </cfRule>
  </conditionalFormatting>
  <conditionalFormatting sqref="D398">
    <cfRule type="containsText" dxfId="3610" priority="3577" operator="containsText" text="Dec">
      <formula>NOT(ISERROR(SEARCH("Dec",D398)))</formula>
    </cfRule>
    <cfRule type="containsText" dxfId="3609" priority="3578" operator="containsText" text="Inc">
      <formula>NOT(ISERROR(SEARCH("Inc",D398)))</formula>
    </cfRule>
  </conditionalFormatting>
  <conditionalFormatting sqref="F398">
    <cfRule type="cellIs" dxfId="3608" priority="3575" operator="equal">
      <formula>"Unlocked"</formula>
    </cfRule>
    <cfRule type="cellIs" dxfId="3607" priority="3576" operator="equal">
      <formula>"Locked"</formula>
    </cfRule>
  </conditionalFormatting>
  <conditionalFormatting sqref="G398">
    <cfRule type="containsText" dxfId="3606" priority="3574" operator="containsText" text="Param">
      <formula>NOT(ISERROR(SEARCH("Param",G398)))</formula>
    </cfRule>
  </conditionalFormatting>
  <conditionalFormatting sqref="I398">
    <cfRule type="cellIs" dxfId="3605" priority="3573" operator="lessThan">
      <formula>0</formula>
    </cfRule>
  </conditionalFormatting>
  <conditionalFormatting sqref="D398">
    <cfRule type="containsText" dxfId="3604" priority="3571" operator="containsText" text="Dec">
      <formula>NOT(ISERROR(SEARCH("Dec",D398)))</formula>
    </cfRule>
    <cfRule type="containsText" dxfId="3603" priority="3572" operator="containsText" text="Inc">
      <formula>NOT(ISERROR(SEARCH("Inc",D398)))</formula>
    </cfRule>
  </conditionalFormatting>
  <conditionalFormatting sqref="F398">
    <cfRule type="cellIs" dxfId="3602" priority="3569" operator="equal">
      <formula>"Unlocked"</formula>
    </cfRule>
    <cfRule type="cellIs" dxfId="3601" priority="3570" operator="equal">
      <formula>"Locked"</formula>
    </cfRule>
  </conditionalFormatting>
  <conditionalFormatting sqref="G398">
    <cfRule type="containsText" dxfId="3600" priority="3568" operator="containsText" text="Param">
      <formula>NOT(ISERROR(SEARCH("Param",G398)))</formula>
    </cfRule>
  </conditionalFormatting>
  <conditionalFormatting sqref="I398">
    <cfRule type="cellIs" dxfId="3599" priority="3567" operator="lessThan">
      <formula>0</formula>
    </cfRule>
  </conditionalFormatting>
  <conditionalFormatting sqref="D398">
    <cfRule type="containsText" dxfId="3598" priority="3565" operator="containsText" text="Dec">
      <formula>NOT(ISERROR(SEARCH("Dec",D398)))</formula>
    </cfRule>
    <cfRule type="containsText" dxfId="3597" priority="3566" operator="containsText" text="Inc">
      <formula>NOT(ISERROR(SEARCH("Inc",D398)))</formula>
    </cfRule>
  </conditionalFormatting>
  <conditionalFormatting sqref="F399:F401">
    <cfRule type="cellIs" dxfId="3596" priority="3563" operator="equal">
      <formula>"Unlocked"</formula>
    </cfRule>
    <cfRule type="cellIs" dxfId="3595" priority="3564" operator="equal">
      <formula>"Locked"</formula>
    </cfRule>
  </conditionalFormatting>
  <conditionalFormatting sqref="G399:G401">
    <cfRule type="containsText" dxfId="3594" priority="3562" operator="containsText" text="Param">
      <formula>NOT(ISERROR(SEARCH("Param",G399)))</formula>
    </cfRule>
  </conditionalFormatting>
  <conditionalFormatting sqref="I399:I401">
    <cfRule type="cellIs" dxfId="3593" priority="3561" operator="lessThan">
      <formula>0</formula>
    </cfRule>
  </conditionalFormatting>
  <conditionalFormatting sqref="D399:D401">
    <cfRule type="containsText" dxfId="3592" priority="3559" operator="containsText" text="Dec">
      <formula>NOT(ISERROR(SEARCH("Dec",D399)))</formula>
    </cfRule>
    <cfRule type="containsText" dxfId="3591" priority="3560" operator="containsText" text="Inc">
      <formula>NOT(ISERROR(SEARCH("Inc",D399)))</formula>
    </cfRule>
  </conditionalFormatting>
  <conditionalFormatting sqref="F399:F401">
    <cfRule type="cellIs" dxfId="3590" priority="3557" operator="equal">
      <formula>"Unlocked"</formula>
    </cfRule>
    <cfRule type="cellIs" dxfId="3589" priority="3558" operator="equal">
      <formula>"Locked"</formula>
    </cfRule>
  </conditionalFormatting>
  <conditionalFormatting sqref="G399:G401">
    <cfRule type="containsText" dxfId="3588" priority="3556" operator="containsText" text="Param">
      <formula>NOT(ISERROR(SEARCH("Param",G399)))</formula>
    </cfRule>
  </conditionalFormatting>
  <conditionalFormatting sqref="I399:I401">
    <cfRule type="cellIs" dxfId="3587" priority="3555" operator="lessThan">
      <formula>0</formula>
    </cfRule>
  </conditionalFormatting>
  <conditionalFormatting sqref="D399:D401">
    <cfRule type="containsText" dxfId="3586" priority="3553" operator="containsText" text="Dec">
      <formula>NOT(ISERROR(SEARCH("Dec",D399)))</formula>
    </cfRule>
    <cfRule type="containsText" dxfId="3585" priority="3554" operator="containsText" text="Inc">
      <formula>NOT(ISERROR(SEARCH("Inc",D399)))</formula>
    </cfRule>
  </conditionalFormatting>
  <conditionalFormatting sqref="F399:F401">
    <cfRule type="cellIs" dxfId="3584" priority="3551" operator="equal">
      <formula>"Unlocked"</formula>
    </cfRule>
    <cfRule type="cellIs" dxfId="3583" priority="3552" operator="equal">
      <formula>"Locked"</formula>
    </cfRule>
  </conditionalFormatting>
  <conditionalFormatting sqref="G399:G401">
    <cfRule type="containsText" dxfId="3582" priority="3550" operator="containsText" text="Param">
      <formula>NOT(ISERROR(SEARCH("Param",G399)))</formula>
    </cfRule>
  </conditionalFormatting>
  <conditionalFormatting sqref="I399:I401">
    <cfRule type="cellIs" dxfId="3581" priority="3549" operator="lessThan">
      <formula>0</formula>
    </cfRule>
  </conditionalFormatting>
  <conditionalFormatting sqref="D399:D401">
    <cfRule type="containsText" dxfId="3580" priority="3547" operator="containsText" text="Dec">
      <formula>NOT(ISERROR(SEARCH("Dec",D399)))</formula>
    </cfRule>
    <cfRule type="containsText" dxfId="3579" priority="3548" operator="containsText" text="Inc">
      <formula>NOT(ISERROR(SEARCH("Inc",D399)))</formula>
    </cfRule>
  </conditionalFormatting>
  <conditionalFormatting sqref="F399:F401">
    <cfRule type="cellIs" dxfId="3578" priority="3545" operator="equal">
      <formula>"Unlocked"</formula>
    </cfRule>
    <cfRule type="cellIs" dxfId="3577" priority="3546" operator="equal">
      <formula>"Locked"</formula>
    </cfRule>
  </conditionalFormatting>
  <conditionalFormatting sqref="G399:G401">
    <cfRule type="containsText" dxfId="3576" priority="3544" operator="containsText" text="Param">
      <formula>NOT(ISERROR(SEARCH("Param",G399)))</formula>
    </cfRule>
  </conditionalFormatting>
  <conditionalFormatting sqref="I399:I401">
    <cfRule type="cellIs" dxfId="3575" priority="3543" operator="lessThan">
      <formula>0</formula>
    </cfRule>
  </conditionalFormatting>
  <conditionalFormatting sqref="D399:D401">
    <cfRule type="containsText" dxfId="3574" priority="3541" operator="containsText" text="Dec">
      <formula>NOT(ISERROR(SEARCH("Dec",D399)))</formula>
    </cfRule>
    <cfRule type="containsText" dxfId="3573" priority="3542" operator="containsText" text="Inc">
      <formula>NOT(ISERROR(SEARCH("Inc",D399)))</formula>
    </cfRule>
  </conditionalFormatting>
  <conditionalFormatting sqref="F399:F401">
    <cfRule type="cellIs" dxfId="3572" priority="3539" operator="equal">
      <formula>"Unlocked"</formula>
    </cfRule>
    <cfRule type="cellIs" dxfId="3571" priority="3540" operator="equal">
      <formula>"Locked"</formula>
    </cfRule>
  </conditionalFormatting>
  <conditionalFormatting sqref="G399:G401">
    <cfRule type="containsText" dxfId="3570" priority="3538" operator="containsText" text="Param">
      <formula>NOT(ISERROR(SEARCH("Param",G399)))</formula>
    </cfRule>
  </conditionalFormatting>
  <conditionalFormatting sqref="I399:I401">
    <cfRule type="cellIs" dxfId="3569" priority="3537" operator="lessThan">
      <formula>0</formula>
    </cfRule>
  </conditionalFormatting>
  <conditionalFormatting sqref="D399:D401">
    <cfRule type="containsText" dxfId="3568" priority="3535" operator="containsText" text="Dec">
      <formula>NOT(ISERROR(SEARCH("Dec",D399)))</formula>
    </cfRule>
    <cfRule type="containsText" dxfId="3567" priority="3536" operator="containsText" text="Inc">
      <formula>NOT(ISERROR(SEARCH("Inc",D399)))</formula>
    </cfRule>
  </conditionalFormatting>
  <conditionalFormatting sqref="F399:F401">
    <cfRule type="cellIs" dxfId="3566" priority="3533" operator="equal">
      <formula>"Unlocked"</formula>
    </cfRule>
    <cfRule type="cellIs" dxfId="3565" priority="3534" operator="equal">
      <formula>"Locked"</formula>
    </cfRule>
  </conditionalFormatting>
  <conditionalFormatting sqref="G399:G401">
    <cfRule type="containsText" dxfId="3564" priority="3532" operator="containsText" text="Param">
      <formula>NOT(ISERROR(SEARCH("Param",G399)))</formula>
    </cfRule>
  </conditionalFormatting>
  <conditionalFormatting sqref="I399:I401">
    <cfRule type="cellIs" dxfId="3563" priority="3531" operator="lessThan">
      <formula>0</formula>
    </cfRule>
  </conditionalFormatting>
  <conditionalFormatting sqref="D399:D401">
    <cfRule type="containsText" dxfId="3562" priority="3529" operator="containsText" text="Dec">
      <formula>NOT(ISERROR(SEARCH("Dec",D399)))</formula>
    </cfRule>
    <cfRule type="containsText" dxfId="3561" priority="3530" operator="containsText" text="Inc">
      <formula>NOT(ISERROR(SEARCH("Inc",D399)))</formula>
    </cfRule>
  </conditionalFormatting>
  <conditionalFormatting sqref="F399">
    <cfRule type="cellIs" dxfId="3560" priority="3527" operator="equal">
      <formula>"Unlocked"</formula>
    </cfRule>
    <cfRule type="cellIs" dxfId="3559" priority="3528" operator="equal">
      <formula>"Locked"</formula>
    </cfRule>
  </conditionalFormatting>
  <conditionalFormatting sqref="G399">
    <cfRule type="containsText" dxfId="3558" priority="3526" operator="containsText" text="Param">
      <formula>NOT(ISERROR(SEARCH("Param",G399)))</formula>
    </cfRule>
  </conditionalFormatting>
  <conditionalFormatting sqref="I399">
    <cfRule type="cellIs" dxfId="3557" priority="3525" operator="lessThan">
      <formula>0</formula>
    </cfRule>
  </conditionalFormatting>
  <conditionalFormatting sqref="D399">
    <cfRule type="containsText" dxfId="3556" priority="3523" operator="containsText" text="Dec">
      <formula>NOT(ISERROR(SEARCH("Dec",D399)))</formula>
    </cfRule>
    <cfRule type="containsText" dxfId="3555" priority="3524" operator="containsText" text="Inc">
      <formula>NOT(ISERROR(SEARCH("Inc",D399)))</formula>
    </cfRule>
  </conditionalFormatting>
  <conditionalFormatting sqref="F400:F401">
    <cfRule type="cellIs" dxfId="3554" priority="3521" operator="equal">
      <formula>"Unlocked"</formula>
    </cfRule>
    <cfRule type="cellIs" dxfId="3553" priority="3522" operator="equal">
      <formula>"Locked"</formula>
    </cfRule>
  </conditionalFormatting>
  <conditionalFormatting sqref="G400:G401">
    <cfRule type="containsText" dxfId="3552" priority="3520" operator="containsText" text="Param">
      <formula>NOT(ISERROR(SEARCH("Param",G400)))</formula>
    </cfRule>
  </conditionalFormatting>
  <conditionalFormatting sqref="I400:I401">
    <cfRule type="cellIs" dxfId="3551" priority="3519" operator="lessThan">
      <formula>0</formula>
    </cfRule>
  </conditionalFormatting>
  <conditionalFormatting sqref="D400:D401">
    <cfRule type="containsText" dxfId="3550" priority="3517" operator="containsText" text="Dec">
      <formula>NOT(ISERROR(SEARCH("Dec",D400)))</formula>
    </cfRule>
    <cfRule type="containsText" dxfId="3549" priority="3518" operator="containsText" text="Inc">
      <formula>NOT(ISERROR(SEARCH("Inc",D400)))</formula>
    </cfRule>
  </conditionalFormatting>
  <conditionalFormatting sqref="F402:F404">
    <cfRule type="cellIs" dxfId="3548" priority="3515" operator="equal">
      <formula>"Unlocked"</formula>
    </cfRule>
    <cfRule type="cellIs" dxfId="3547" priority="3516" operator="equal">
      <formula>"Locked"</formula>
    </cfRule>
  </conditionalFormatting>
  <conditionalFormatting sqref="G402:G404">
    <cfRule type="containsText" dxfId="3546" priority="3514" operator="containsText" text="Param">
      <formula>NOT(ISERROR(SEARCH("Param",G402)))</formula>
    </cfRule>
  </conditionalFormatting>
  <conditionalFormatting sqref="I402:I404">
    <cfRule type="cellIs" dxfId="3545" priority="3513" operator="lessThan">
      <formula>0</formula>
    </cfRule>
  </conditionalFormatting>
  <conditionalFormatting sqref="D402:D404">
    <cfRule type="containsText" dxfId="3544" priority="3511" operator="containsText" text="Dec">
      <formula>NOT(ISERROR(SEARCH("Dec",D402)))</formula>
    </cfRule>
    <cfRule type="containsText" dxfId="3543" priority="3512" operator="containsText" text="Inc">
      <formula>NOT(ISERROR(SEARCH("Inc",D402)))</formula>
    </cfRule>
  </conditionalFormatting>
  <conditionalFormatting sqref="F402:F404">
    <cfRule type="cellIs" dxfId="3542" priority="3509" operator="equal">
      <formula>"Unlocked"</formula>
    </cfRule>
    <cfRule type="cellIs" dxfId="3541" priority="3510" operator="equal">
      <formula>"Locked"</formula>
    </cfRule>
  </conditionalFormatting>
  <conditionalFormatting sqref="G402:G404">
    <cfRule type="containsText" dxfId="3540" priority="3508" operator="containsText" text="Param">
      <formula>NOT(ISERROR(SEARCH("Param",G402)))</formula>
    </cfRule>
  </conditionalFormatting>
  <conditionalFormatting sqref="I402:I404">
    <cfRule type="cellIs" dxfId="3539" priority="3507" operator="lessThan">
      <formula>0</formula>
    </cfRule>
  </conditionalFormatting>
  <conditionalFormatting sqref="D402:D404">
    <cfRule type="containsText" dxfId="3538" priority="3505" operator="containsText" text="Dec">
      <formula>NOT(ISERROR(SEARCH("Dec",D402)))</formula>
    </cfRule>
    <cfRule type="containsText" dxfId="3537" priority="3506" operator="containsText" text="Inc">
      <formula>NOT(ISERROR(SEARCH("Inc",D402)))</formula>
    </cfRule>
  </conditionalFormatting>
  <conditionalFormatting sqref="F402:F404">
    <cfRule type="cellIs" dxfId="3536" priority="3503" operator="equal">
      <formula>"Unlocked"</formula>
    </cfRule>
    <cfRule type="cellIs" dxfId="3535" priority="3504" operator="equal">
      <formula>"Locked"</formula>
    </cfRule>
  </conditionalFormatting>
  <conditionalFormatting sqref="G402:G404">
    <cfRule type="containsText" dxfId="3534" priority="3502" operator="containsText" text="Param">
      <formula>NOT(ISERROR(SEARCH("Param",G402)))</formula>
    </cfRule>
  </conditionalFormatting>
  <conditionalFormatting sqref="I402:I404">
    <cfRule type="cellIs" dxfId="3533" priority="3501" operator="lessThan">
      <formula>0</formula>
    </cfRule>
  </conditionalFormatting>
  <conditionalFormatting sqref="D402:D404">
    <cfRule type="containsText" dxfId="3532" priority="3499" operator="containsText" text="Dec">
      <formula>NOT(ISERROR(SEARCH("Dec",D402)))</formula>
    </cfRule>
    <cfRule type="containsText" dxfId="3531" priority="3500" operator="containsText" text="Inc">
      <formula>NOT(ISERROR(SEARCH("Inc",D402)))</formula>
    </cfRule>
  </conditionalFormatting>
  <conditionalFormatting sqref="F402:F404">
    <cfRule type="cellIs" dxfId="3530" priority="3497" operator="equal">
      <formula>"Unlocked"</formula>
    </cfRule>
    <cfRule type="cellIs" dxfId="3529" priority="3498" operator="equal">
      <formula>"Locked"</formula>
    </cfRule>
  </conditionalFormatting>
  <conditionalFormatting sqref="G402:G404">
    <cfRule type="containsText" dxfId="3528" priority="3496" operator="containsText" text="Param">
      <formula>NOT(ISERROR(SEARCH("Param",G402)))</formula>
    </cfRule>
  </conditionalFormatting>
  <conditionalFormatting sqref="I402:I404">
    <cfRule type="cellIs" dxfId="3527" priority="3495" operator="lessThan">
      <formula>0</formula>
    </cfRule>
  </conditionalFormatting>
  <conditionalFormatting sqref="D402:D404">
    <cfRule type="containsText" dxfId="3526" priority="3493" operator="containsText" text="Dec">
      <formula>NOT(ISERROR(SEARCH("Dec",D402)))</formula>
    </cfRule>
    <cfRule type="containsText" dxfId="3525" priority="3494" operator="containsText" text="Inc">
      <formula>NOT(ISERROR(SEARCH("Inc",D402)))</formula>
    </cfRule>
  </conditionalFormatting>
  <conditionalFormatting sqref="F402:F404">
    <cfRule type="cellIs" dxfId="3524" priority="3491" operator="equal">
      <formula>"Unlocked"</formula>
    </cfRule>
    <cfRule type="cellIs" dxfId="3523" priority="3492" operator="equal">
      <formula>"Locked"</formula>
    </cfRule>
  </conditionalFormatting>
  <conditionalFormatting sqref="G402:G404">
    <cfRule type="containsText" dxfId="3522" priority="3490" operator="containsText" text="Param">
      <formula>NOT(ISERROR(SEARCH("Param",G402)))</formula>
    </cfRule>
  </conditionalFormatting>
  <conditionalFormatting sqref="I402:I404">
    <cfRule type="cellIs" dxfId="3521" priority="3489" operator="lessThan">
      <formula>0</formula>
    </cfRule>
  </conditionalFormatting>
  <conditionalFormatting sqref="D402:D404">
    <cfRule type="containsText" dxfId="3520" priority="3487" operator="containsText" text="Dec">
      <formula>NOT(ISERROR(SEARCH("Dec",D402)))</formula>
    </cfRule>
    <cfRule type="containsText" dxfId="3519" priority="3488" operator="containsText" text="Inc">
      <formula>NOT(ISERROR(SEARCH("Inc",D402)))</formula>
    </cfRule>
  </conditionalFormatting>
  <conditionalFormatting sqref="F402:F404">
    <cfRule type="cellIs" dxfId="3518" priority="3485" operator="equal">
      <formula>"Unlocked"</formula>
    </cfRule>
    <cfRule type="cellIs" dxfId="3517" priority="3486" operator="equal">
      <formula>"Locked"</formula>
    </cfRule>
  </conditionalFormatting>
  <conditionalFormatting sqref="G402:G404">
    <cfRule type="containsText" dxfId="3516" priority="3484" operator="containsText" text="Param">
      <formula>NOT(ISERROR(SEARCH("Param",G402)))</formula>
    </cfRule>
  </conditionalFormatting>
  <conditionalFormatting sqref="I402:I404">
    <cfRule type="cellIs" dxfId="3515" priority="3483" operator="lessThan">
      <formula>0</formula>
    </cfRule>
  </conditionalFormatting>
  <conditionalFormatting sqref="D402:D404">
    <cfRule type="containsText" dxfId="3514" priority="3481" operator="containsText" text="Dec">
      <formula>NOT(ISERROR(SEARCH("Dec",D402)))</formula>
    </cfRule>
    <cfRule type="containsText" dxfId="3513" priority="3482" operator="containsText" text="Inc">
      <formula>NOT(ISERROR(SEARCH("Inc",D402)))</formula>
    </cfRule>
  </conditionalFormatting>
  <conditionalFormatting sqref="F402:F404">
    <cfRule type="cellIs" dxfId="3512" priority="3479" operator="equal">
      <formula>"Unlocked"</formula>
    </cfRule>
    <cfRule type="cellIs" dxfId="3511" priority="3480" operator="equal">
      <formula>"Locked"</formula>
    </cfRule>
  </conditionalFormatting>
  <conditionalFormatting sqref="G402:G404">
    <cfRule type="containsText" dxfId="3510" priority="3478" operator="containsText" text="Param">
      <formula>NOT(ISERROR(SEARCH("Param",G402)))</formula>
    </cfRule>
  </conditionalFormatting>
  <conditionalFormatting sqref="I402:I404">
    <cfRule type="cellIs" dxfId="3509" priority="3477" operator="lessThan">
      <formula>0</formula>
    </cfRule>
  </conditionalFormatting>
  <conditionalFormatting sqref="D402:D404">
    <cfRule type="containsText" dxfId="3508" priority="3475" operator="containsText" text="Dec">
      <formula>NOT(ISERROR(SEARCH("Dec",D402)))</formula>
    </cfRule>
    <cfRule type="containsText" dxfId="3507" priority="3476" operator="containsText" text="Inc">
      <formula>NOT(ISERROR(SEARCH("Inc",D402)))</formula>
    </cfRule>
  </conditionalFormatting>
  <conditionalFormatting sqref="F402:F403">
    <cfRule type="cellIs" dxfId="3506" priority="3473" operator="equal">
      <formula>"Unlocked"</formula>
    </cfRule>
    <cfRule type="cellIs" dxfId="3505" priority="3474" operator="equal">
      <formula>"Locked"</formula>
    </cfRule>
  </conditionalFormatting>
  <conditionalFormatting sqref="G402:G403">
    <cfRule type="containsText" dxfId="3504" priority="3472" operator="containsText" text="Param">
      <formula>NOT(ISERROR(SEARCH("Param",G402)))</formula>
    </cfRule>
  </conditionalFormatting>
  <conditionalFormatting sqref="I402:I403">
    <cfRule type="cellIs" dxfId="3503" priority="3471" operator="lessThan">
      <formula>0</formula>
    </cfRule>
  </conditionalFormatting>
  <conditionalFormatting sqref="D402:D403">
    <cfRule type="containsText" dxfId="3502" priority="3469" operator="containsText" text="Dec">
      <formula>NOT(ISERROR(SEARCH("Dec",D402)))</formula>
    </cfRule>
    <cfRule type="containsText" dxfId="3501" priority="3470" operator="containsText" text="Inc">
      <formula>NOT(ISERROR(SEARCH("Inc",D402)))</formula>
    </cfRule>
  </conditionalFormatting>
  <conditionalFormatting sqref="F402:F403">
    <cfRule type="cellIs" dxfId="3500" priority="3467" operator="equal">
      <formula>"Unlocked"</formula>
    </cfRule>
    <cfRule type="cellIs" dxfId="3499" priority="3468" operator="equal">
      <formula>"Locked"</formula>
    </cfRule>
  </conditionalFormatting>
  <conditionalFormatting sqref="G402:G403">
    <cfRule type="containsText" dxfId="3498" priority="3466" operator="containsText" text="Param">
      <formula>NOT(ISERROR(SEARCH("Param",G402)))</formula>
    </cfRule>
  </conditionalFormatting>
  <conditionalFormatting sqref="I402:I403">
    <cfRule type="cellIs" dxfId="3497" priority="3465" operator="lessThan">
      <formula>0</formula>
    </cfRule>
  </conditionalFormatting>
  <conditionalFormatting sqref="D402:D403">
    <cfRule type="containsText" dxfId="3496" priority="3463" operator="containsText" text="Dec">
      <formula>NOT(ISERROR(SEARCH("Dec",D402)))</formula>
    </cfRule>
    <cfRule type="containsText" dxfId="3495" priority="3464" operator="containsText" text="Inc">
      <formula>NOT(ISERROR(SEARCH("Inc",D402)))</formula>
    </cfRule>
  </conditionalFormatting>
  <conditionalFormatting sqref="F402:F403">
    <cfRule type="cellIs" dxfId="3494" priority="3461" operator="equal">
      <formula>"Unlocked"</formula>
    </cfRule>
    <cfRule type="cellIs" dxfId="3493" priority="3462" operator="equal">
      <formula>"Locked"</formula>
    </cfRule>
  </conditionalFormatting>
  <conditionalFormatting sqref="G402:G403">
    <cfRule type="containsText" dxfId="3492" priority="3460" operator="containsText" text="Param">
      <formula>NOT(ISERROR(SEARCH("Param",G402)))</formula>
    </cfRule>
  </conditionalFormatting>
  <conditionalFormatting sqref="I402:I403">
    <cfRule type="cellIs" dxfId="3491" priority="3459" operator="lessThan">
      <formula>0</formula>
    </cfRule>
  </conditionalFormatting>
  <conditionalFormatting sqref="D402:D403">
    <cfRule type="containsText" dxfId="3490" priority="3457" operator="containsText" text="Dec">
      <formula>NOT(ISERROR(SEARCH("Dec",D402)))</formula>
    </cfRule>
    <cfRule type="containsText" dxfId="3489" priority="3458" operator="containsText" text="Inc">
      <formula>NOT(ISERROR(SEARCH("Inc",D402)))</formula>
    </cfRule>
  </conditionalFormatting>
  <conditionalFormatting sqref="F402:F403">
    <cfRule type="cellIs" dxfId="3488" priority="3455" operator="equal">
      <formula>"Unlocked"</formula>
    </cfRule>
    <cfRule type="cellIs" dxfId="3487" priority="3456" operator="equal">
      <formula>"Locked"</formula>
    </cfRule>
  </conditionalFormatting>
  <conditionalFormatting sqref="G402:G403">
    <cfRule type="containsText" dxfId="3486" priority="3454" operator="containsText" text="Param">
      <formula>NOT(ISERROR(SEARCH("Param",G402)))</formula>
    </cfRule>
  </conditionalFormatting>
  <conditionalFormatting sqref="I402:I403">
    <cfRule type="cellIs" dxfId="3485" priority="3453" operator="lessThan">
      <formula>0</formula>
    </cfRule>
  </conditionalFormatting>
  <conditionalFormatting sqref="D402:D403">
    <cfRule type="containsText" dxfId="3484" priority="3451" operator="containsText" text="Dec">
      <formula>NOT(ISERROR(SEARCH("Dec",D402)))</formula>
    </cfRule>
    <cfRule type="containsText" dxfId="3483" priority="3452" operator="containsText" text="Inc">
      <formula>NOT(ISERROR(SEARCH("Inc",D402)))</formula>
    </cfRule>
  </conditionalFormatting>
  <conditionalFormatting sqref="F402:F403">
    <cfRule type="cellIs" dxfId="3482" priority="3449" operator="equal">
      <formula>"Unlocked"</formula>
    </cfRule>
    <cfRule type="cellIs" dxfId="3481" priority="3450" operator="equal">
      <formula>"Locked"</formula>
    </cfRule>
  </conditionalFormatting>
  <conditionalFormatting sqref="G402:G403">
    <cfRule type="containsText" dxfId="3480" priority="3448" operator="containsText" text="Param">
      <formula>NOT(ISERROR(SEARCH("Param",G402)))</formula>
    </cfRule>
  </conditionalFormatting>
  <conditionalFormatting sqref="I402:I403">
    <cfRule type="cellIs" dxfId="3479" priority="3447" operator="lessThan">
      <formula>0</formula>
    </cfRule>
  </conditionalFormatting>
  <conditionalFormatting sqref="D402:D403">
    <cfRule type="containsText" dxfId="3478" priority="3445" operator="containsText" text="Dec">
      <formula>NOT(ISERROR(SEARCH("Dec",D402)))</formula>
    </cfRule>
    <cfRule type="containsText" dxfId="3477" priority="3446" operator="containsText" text="Inc">
      <formula>NOT(ISERROR(SEARCH("Inc",D402)))</formula>
    </cfRule>
  </conditionalFormatting>
  <conditionalFormatting sqref="F402:F403">
    <cfRule type="cellIs" dxfId="3476" priority="3443" operator="equal">
      <formula>"Unlocked"</formula>
    </cfRule>
    <cfRule type="cellIs" dxfId="3475" priority="3444" operator="equal">
      <formula>"Locked"</formula>
    </cfRule>
  </conditionalFormatting>
  <conditionalFormatting sqref="G402:G403">
    <cfRule type="containsText" dxfId="3474" priority="3442" operator="containsText" text="Param">
      <formula>NOT(ISERROR(SEARCH("Param",G402)))</formula>
    </cfRule>
  </conditionalFormatting>
  <conditionalFormatting sqref="I402:I403">
    <cfRule type="cellIs" dxfId="3473" priority="3441" operator="lessThan">
      <formula>0</formula>
    </cfRule>
  </conditionalFormatting>
  <conditionalFormatting sqref="D402:D403">
    <cfRule type="containsText" dxfId="3472" priority="3439" operator="containsText" text="Dec">
      <formula>NOT(ISERROR(SEARCH("Dec",D402)))</formula>
    </cfRule>
    <cfRule type="containsText" dxfId="3471" priority="3440" operator="containsText" text="Inc">
      <formula>NOT(ISERROR(SEARCH("Inc",D402)))</formula>
    </cfRule>
  </conditionalFormatting>
  <conditionalFormatting sqref="F402:F403">
    <cfRule type="cellIs" dxfId="3470" priority="3437" operator="equal">
      <formula>"Unlocked"</formula>
    </cfRule>
    <cfRule type="cellIs" dxfId="3469" priority="3438" operator="equal">
      <formula>"Locked"</formula>
    </cfRule>
  </conditionalFormatting>
  <conditionalFormatting sqref="G402:G403">
    <cfRule type="containsText" dxfId="3468" priority="3436" operator="containsText" text="Param">
      <formula>NOT(ISERROR(SEARCH("Param",G402)))</formula>
    </cfRule>
  </conditionalFormatting>
  <conditionalFormatting sqref="I402:I403">
    <cfRule type="cellIs" dxfId="3467" priority="3435" operator="lessThan">
      <formula>0</formula>
    </cfRule>
  </conditionalFormatting>
  <conditionalFormatting sqref="D402:D403">
    <cfRule type="containsText" dxfId="3466" priority="3433" operator="containsText" text="Dec">
      <formula>NOT(ISERROR(SEARCH("Dec",D402)))</formula>
    </cfRule>
    <cfRule type="containsText" dxfId="3465" priority="3434" operator="containsText" text="Inc">
      <formula>NOT(ISERROR(SEARCH("Inc",D402)))</formula>
    </cfRule>
  </conditionalFormatting>
  <conditionalFormatting sqref="F402:F403">
    <cfRule type="cellIs" dxfId="3464" priority="3431" operator="equal">
      <formula>"Unlocked"</formula>
    </cfRule>
    <cfRule type="cellIs" dxfId="3463" priority="3432" operator="equal">
      <formula>"Locked"</formula>
    </cfRule>
  </conditionalFormatting>
  <conditionalFormatting sqref="G402:G403">
    <cfRule type="containsText" dxfId="3462" priority="3430" operator="containsText" text="Param">
      <formula>NOT(ISERROR(SEARCH("Param",G402)))</formula>
    </cfRule>
  </conditionalFormatting>
  <conditionalFormatting sqref="I402:I403">
    <cfRule type="cellIs" dxfId="3461" priority="3429" operator="lessThan">
      <formula>0</formula>
    </cfRule>
  </conditionalFormatting>
  <conditionalFormatting sqref="D402:D403">
    <cfRule type="containsText" dxfId="3460" priority="3427" operator="containsText" text="Dec">
      <formula>NOT(ISERROR(SEARCH("Dec",D402)))</formula>
    </cfRule>
    <cfRule type="containsText" dxfId="3459" priority="3428" operator="containsText" text="Inc">
      <formula>NOT(ISERROR(SEARCH("Inc",D402)))</formula>
    </cfRule>
  </conditionalFormatting>
  <conditionalFormatting sqref="F402:F403">
    <cfRule type="cellIs" dxfId="3458" priority="3425" operator="equal">
      <formula>"Unlocked"</formula>
    </cfRule>
    <cfRule type="cellIs" dxfId="3457" priority="3426" operator="equal">
      <formula>"Locked"</formula>
    </cfRule>
  </conditionalFormatting>
  <conditionalFormatting sqref="G402:G403">
    <cfRule type="containsText" dxfId="3456" priority="3424" operator="containsText" text="Param">
      <formula>NOT(ISERROR(SEARCH("Param",G402)))</formula>
    </cfRule>
  </conditionalFormatting>
  <conditionalFormatting sqref="I402:I403">
    <cfRule type="cellIs" dxfId="3455" priority="3423" operator="lessThan">
      <formula>0</formula>
    </cfRule>
  </conditionalFormatting>
  <conditionalFormatting sqref="D402:D403">
    <cfRule type="containsText" dxfId="3454" priority="3421" operator="containsText" text="Dec">
      <formula>NOT(ISERROR(SEARCH("Dec",D402)))</formula>
    </cfRule>
    <cfRule type="containsText" dxfId="3453" priority="3422" operator="containsText" text="Inc">
      <formula>NOT(ISERROR(SEARCH("Inc",D402)))</formula>
    </cfRule>
  </conditionalFormatting>
  <conditionalFormatting sqref="F402:F403">
    <cfRule type="cellIs" dxfId="3452" priority="3419" operator="equal">
      <formula>"Unlocked"</formula>
    </cfRule>
    <cfRule type="cellIs" dxfId="3451" priority="3420" operator="equal">
      <formula>"Locked"</formula>
    </cfRule>
  </conditionalFormatting>
  <conditionalFormatting sqref="G402:G403">
    <cfRule type="containsText" dxfId="3450" priority="3418" operator="containsText" text="Param">
      <formula>NOT(ISERROR(SEARCH("Param",G402)))</formula>
    </cfRule>
  </conditionalFormatting>
  <conditionalFormatting sqref="I402:I403">
    <cfRule type="cellIs" dxfId="3449" priority="3417" operator="lessThan">
      <formula>0</formula>
    </cfRule>
  </conditionalFormatting>
  <conditionalFormatting sqref="D402:D403">
    <cfRule type="containsText" dxfId="3448" priority="3415" operator="containsText" text="Dec">
      <formula>NOT(ISERROR(SEARCH("Dec",D402)))</formula>
    </cfRule>
    <cfRule type="containsText" dxfId="3447" priority="3416" operator="containsText" text="Inc">
      <formula>NOT(ISERROR(SEARCH("Inc",D402)))</formula>
    </cfRule>
  </conditionalFormatting>
  <conditionalFormatting sqref="F402:F403">
    <cfRule type="cellIs" dxfId="3446" priority="3413" operator="equal">
      <formula>"Unlocked"</formula>
    </cfRule>
    <cfRule type="cellIs" dxfId="3445" priority="3414" operator="equal">
      <formula>"Locked"</formula>
    </cfRule>
  </conditionalFormatting>
  <conditionalFormatting sqref="G402:G403">
    <cfRule type="containsText" dxfId="3444" priority="3412" operator="containsText" text="Param">
      <formula>NOT(ISERROR(SEARCH("Param",G402)))</formula>
    </cfRule>
  </conditionalFormatting>
  <conditionalFormatting sqref="I402:I403">
    <cfRule type="cellIs" dxfId="3443" priority="3411" operator="lessThan">
      <formula>0</formula>
    </cfRule>
  </conditionalFormatting>
  <conditionalFormatting sqref="D402:D403">
    <cfRule type="containsText" dxfId="3442" priority="3409" operator="containsText" text="Dec">
      <formula>NOT(ISERROR(SEARCH("Dec",D402)))</formula>
    </cfRule>
    <cfRule type="containsText" dxfId="3441" priority="3410" operator="containsText" text="Inc">
      <formula>NOT(ISERROR(SEARCH("Inc",D402)))</formula>
    </cfRule>
  </conditionalFormatting>
  <conditionalFormatting sqref="F402:F403">
    <cfRule type="cellIs" dxfId="3440" priority="3407" operator="equal">
      <formula>"Unlocked"</formula>
    </cfRule>
    <cfRule type="cellIs" dxfId="3439" priority="3408" operator="equal">
      <formula>"Locked"</formula>
    </cfRule>
  </conditionalFormatting>
  <conditionalFormatting sqref="G402:G403">
    <cfRule type="containsText" dxfId="3438" priority="3406" operator="containsText" text="Param">
      <formula>NOT(ISERROR(SEARCH("Param",G402)))</formula>
    </cfRule>
  </conditionalFormatting>
  <conditionalFormatting sqref="I402:I403">
    <cfRule type="cellIs" dxfId="3437" priority="3405" operator="lessThan">
      <formula>0</formula>
    </cfRule>
  </conditionalFormatting>
  <conditionalFormatting sqref="D402:D403">
    <cfRule type="containsText" dxfId="3436" priority="3403" operator="containsText" text="Dec">
      <formula>NOT(ISERROR(SEARCH("Dec",D402)))</formula>
    </cfRule>
    <cfRule type="containsText" dxfId="3435" priority="3404" operator="containsText" text="Inc">
      <formula>NOT(ISERROR(SEARCH("Inc",D402)))</formula>
    </cfRule>
  </conditionalFormatting>
  <conditionalFormatting sqref="F402:F403">
    <cfRule type="cellIs" dxfId="3434" priority="3401" operator="equal">
      <formula>"Unlocked"</formula>
    </cfRule>
    <cfRule type="cellIs" dxfId="3433" priority="3402" operator="equal">
      <formula>"Locked"</formula>
    </cfRule>
  </conditionalFormatting>
  <conditionalFormatting sqref="G402:G403">
    <cfRule type="containsText" dxfId="3432" priority="3400" operator="containsText" text="Param">
      <formula>NOT(ISERROR(SEARCH("Param",G402)))</formula>
    </cfRule>
  </conditionalFormatting>
  <conditionalFormatting sqref="I402:I403">
    <cfRule type="cellIs" dxfId="3431" priority="3399" operator="lessThan">
      <formula>0</formula>
    </cfRule>
  </conditionalFormatting>
  <conditionalFormatting sqref="D402:D403">
    <cfRule type="containsText" dxfId="3430" priority="3397" operator="containsText" text="Dec">
      <formula>NOT(ISERROR(SEARCH("Dec",D402)))</formula>
    </cfRule>
    <cfRule type="containsText" dxfId="3429" priority="3398" operator="containsText" text="Inc">
      <formula>NOT(ISERROR(SEARCH("Inc",D402)))</formula>
    </cfRule>
  </conditionalFormatting>
  <conditionalFormatting sqref="F402:F403">
    <cfRule type="cellIs" dxfId="3428" priority="3395" operator="equal">
      <formula>"Unlocked"</formula>
    </cfRule>
    <cfRule type="cellIs" dxfId="3427" priority="3396" operator="equal">
      <formula>"Locked"</formula>
    </cfRule>
  </conditionalFormatting>
  <conditionalFormatting sqref="G402:G403">
    <cfRule type="containsText" dxfId="3426" priority="3394" operator="containsText" text="Param">
      <formula>NOT(ISERROR(SEARCH("Param",G402)))</formula>
    </cfRule>
  </conditionalFormatting>
  <conditionalFormatting sqref="I402:I403">
    <cfRule type="cellIs" dxfId="3425" priority="3393" operator="lessThan">
      <formula>0</formula>
    </cfRule>
  </conditionalFormatting>
  <conditionalFormatting sqref="D402:D403">
    <cfRule type="containsText" dxfId="3424" priority="3391" operator="containsText" text="Dec">
      <formula>NOT(ISERROR(SEARCH("Dec",D402)))</formula>
    </cfRule>
    <cfRule type="containsText" dxfId="3423" priority="3392" operator="containsText" text="Inc">
      <formula>NOT(ISERROR(SEARCH("Inc",D402)))</formula>
    </cfRule>
  </conditionalFormatting>
  <conditionalFormatting sqref="F402:F403">
    <cfRule type="cellIs" dxfId="3422" priority="3389" operator="equal">
      <formula>"Unlocked"</formula>
    </cfRule>
    <cfRule type="cellIs" dxfId="3421" priority="3390" operator="equal">
      <formula>"Locked"</formula>
    </cfRule>
  </conditionalFormatting>
  <conditionalFormatting sqref="G402:G403">
    <cfRule type="containsText" dxfId="3420" priority="3388" operator="containsText" text="Param">
      <formula>NOT(ISERROR(SEARCH("Param",G402)))</formula>
    </cfRule>
  </conditionalFormatting>
  <conditionalFormatting sqref="I402:I403">
    <cfRule type="cellIs" dxfId="3419" priority="3387" operator="lessThan">
      <formula>0</formula>
    </cfRule>
  </conditionalFormatting>
  <conditionalFormatting sqref="D402:D403">
    <cfRule type="containsText" dxfId="3418" priority="3385" operator="containsText" text="Dec">
      <formula>NOT(ISERROR(SEARCH("Dec",D402)))</formula>
    </cfRule>
    <cfRule type="containsText" dxfId="3417" priority="3386" operator="containsText" text="Inc">
      <formula>NOT(ISERROR(SEARCH("Inc",D402)))</formula>
    </cfRule>
  </conditionalFormatting>
  <conditionalFormatting sqref="F402:F403">
    <cfRule type="cellIs" dxfId="3416" priority="3383" operator="equal">
      <formula>"Unlocked"</formula>
    </cfRule>
    <cfRule type="cellIs" dxfId="3415" priority="3384" operator="equal">
      <formula>"Locked"</formula>
    </cfRule>
  </conditionalFormatting>
  <conditionalFormatting sqref="G402:G403">
    <cfRule type="containsText" dxfId="3414" priority="3382" operator="containsText" text="Param">
      <formula>NOT(ISERROR(SEARCH("Param",G402)))</formula>
    </cfRule>
  </conditionalFormatting>
  <conditionalFormatting sqref="I402:I403">
    <cfRule type="cellIs" dxfId="3413" priority="3381" operator="lessThan">
      <formula>0</formula>
    </cfRule>
  </conditionalFormatting>
  <conditionalFormatting sqref="D402:D403">
    <cfRule type="containsText" dxfId="3412" priority="3379" operator="containsText" text="Dec">
      <formula>NOT(ISERROR(SEARCH("Dec",D402)))</formula>
    </cfRule>
    <cfRule type="containsText" dxfId="3411" priority="3380" operator="containsText" text="Inc">
      <formula>NOT(ISERROR(SEARCH("Inc",D402)))</formula>
    </cfRule>
  </conditionalFormatting>
  <conditionalFormatting sqref="F402:F403">
    <cfRule type="cellIs" dxfId="3410" priority="3377" operator="equal">
      <formula>"Unlocked"</formula>
    </cfRule>
    <cfRule type="cellIs" dxfId="3409" priority="3378" operator="equal">
      <formula>"Locked"</formula>
    </cfRule>
  </conditionalFormatting>
  <conditionalFormatting sqref="G402:G403">
    <cfRule type="containsText" dxfId="3408" priority="3376" operator="containsText" text="Param">
      <formula>NOT(ISERROR(SEARCH("Param",G402)))</formula>
    </cfRule>
  </conditionalFormatting>
  <conditionalFormatting sqref="I402:I403">
    <cfRule type="cellIs" dxfId="3407" priority="3375" operator="lessThan">
      <formula>0</formula>
    </cfRule>
  </conditionalFormatting>
  <conditionalFormatting sqref="D402:D403">
    <cfRule type="containsText" dxfId="3406" priority="3373" operator="containsText" text="Dec">
      <formula>NOT(ISERROR(SEARCH("Dec",D402)))</formula>
    </cfRule>
    <cfRule type="containsText" dxfId="3405" priority="3374" operator="containsText" text="Inc">
      <formula>NOT(ISERROR(SEARCH("Inc",D402)))</formula>
    </cfRule>
  </conditionalFormatting>
  <conditionalFormatting sqref="F402:F403">
    <cfRule type="cellIs" dxfId="3404" priority="3371" operator="equal">
      <formula>"Unlocked"</formula>
    </cfRule>
    <cfRule type="cellIs" dxfId="3403" priority="3372" operator="equal">
      <formula>"Locked"</formula>
    </cfRule>
  </conditionalFormatting>
  <conditionalFormatting sqref="G402:G403">
    <cfRule type="containsText" dxfId="3402" priority="3370" operator="containsText" text="Param">
      <formula>NOT(ISERROR(SEARCH("Param",G402)))</formula>
    </cfRule>
  </conditionalFormatting>
  <conditionalFormatting sqref="I402:I403">
    <cfRule type="cellIs" dxfId="3401" priority="3369" operator="lessThan">
      <formula>0</formula>
    </cfRule>
  </conditionalFormatting>
  <conditionalFormatting sqref="D402:D403">
    <cfRule type="containsText" dxfId="3400" priority="3367" operator="containsText" text="Dec">
      <formula>NOT(ISERROR(SEARCH("Dec",D402)))</formula>
    </cfRule>
    <cfRule type="containsText" dxfId="3399" priority="3368" operator="containsText" text="Inc">
      <formula>NOT(ISERROR(SEARCH("Inc",D402)))</formula>
    </cfRule>
  </conditionalFormatting>
  <conditionalFormatting sqref="F402:F403">
    <cfRule type="cellIs" dxfId="3398" priority="3365" operator="equal">
      <formula>"Unlocked"</formula>
    </cfRule>
    <cfRule type="cellIs" dxfId="3397" priority="3366" operator="equal">
      <formula>"Locked"</formula>
    </cfRule>
  </conditionalFormatting>
  <conditionalFormatting sqref="G402:G403">
    <cfRule type="containsText" dxfId="3396" priority="3364" operator="containsText" text="Param">
      <formula>NOT(ISERROR(SEARCH("Param",G402)))</formula>
    </cfRule>
  </conditionalFormatting>
  <conditionalFormatting sqref="I402:I403">
    <cfRule type="cellIs" dxfId="3395" priority="3363" operator="lessThan">
      <formula>0</formula>
    </cfRule>
  </conditionalFormatting>
  <conditionalFormatting sqref="D402:D403">
    <cfRule type="containsText" dxfId="3394" priority="3361" operator="containsText" text="Dec">
      <formula>NOT(ISERROR(SEARCH("Dec",D402)))</formula>
    </cfRule>
    <cfRule type="containsText" dxfId="3393" priority="3362" operator="containsText" text="Inc">
      <formula>NOT(ISERROR(SEARCH("Inc",D402)))</formula>
    </cfRule>
  </conditionalFormatting>
  <conditionalFormatting sqref="F404">
    <cfRule type="cellIs" dxfId="3392" priority="3359" operator="equal">
      <formula>"Unlocked"</formula>
    </cfRule>
    <cfRule type="cellIs" dxfId="3391" priority="3360" operator="equal">
      <formula>"Locked"</formula>
    </cfRule>
  </conditionalFormatting>
  <conditionalFormatting sqref="G404">
    <cfRule type="containsText" dxfId="3390" priority="3358" operator="containsText" text="Param">
      <formula>NOT(ISERROR(SEARCH("Param",G404)))</formula>
    </cfRule>
  </conditionalFormatting>
  <conditionalFormatting sqref="I404">
    <cfRule type="cellIs" dxfId="3389" priority="3357" operator="lessThan">
      <formula>0</formula>
    </cfRule>
  </conditionalFormatting>
  <conditionalFormatting sqref="D404">
    <cfRule type="containsText" dxfId="3388" priority="3355" operator="containsText" text="Dec">
      <formula>NOT(ISERROR(SEARCH("Dec",D404)))</formula>
    </cfRule>
    <cfRule type="containsText" dxfId="3387" priority="3356" operator="containsText" text="Inc">
      <formula>NOT(ISERROR(SEARCH("Inc",D404)))</formula>
    </cfRule>
  </conditionalFormatting>
  <conditionalFormatting sqref="F404">
    <cfRule type="cellIs" dxfId="3386" priority="3353" operator="equal">
      <formula>"Unlocked"</formula>
    </cfRule>
    <cfRule type="cellIs" dxfId="3385" priority="3354" operator="equal">
      <formula>"Locked"</formula>
    </cfRule>
  </conditionalFormatting>
  <conditionalFormatting sqref="G404">
    <cfRule type="containsText" dxfId="3384" priority="3352" operator="containsText" text="Param">
      <formula>NOT(ISERROR(SEARCH("Param",G404)))</formula>
    </cfRule>
  </conditionalFormatting>
  <conditionalFormatting sqref="I404">
    <cfRule type="cellIs" dxfId="3383" priority="3351" operator="lessThan">
      <formula>0</formula>
    </cfRule>
  </conditionalFormatting>
  <conditionalFormatting sqref="D404">
    <cfRule type="containsText" dxfId="3382" priority="3349" operator="containsText" text="Dec">
      <formula>NOT(ISERROR(SEARCH("Dec",D404)))</formula>
    </cfRule>
    <cfRule type="containsText" dxfId="3381" priority="3350" operator="containsText" text="Inc">
      <formula>NOT(ISERROR(SEARCH("Inc",D404)))</formula>
    </cfRule>
  </conditionalFormatting>
  <conditionalFormatting sqref="F404">
    <cfRule type="cellIs" dxfId="3380" priority="3347" operator="equal">
      <formula>"Unlocked"</formula>
    </cfRule>
    <cfRule type="cellIs" dxfId="3379" priority="3348" operator="equal">
      <formula>"Locked"</formula>
    </cfRule>
  </conditionalFormatting>
  <conditionalFormatting sqref="G404">
    <cfRule type="containsText" dxfId="3378" priority="3346" operator="containsText" text="Param">
      <formula>NOT(ISERROR(SEARCH("Param",G404)))</formula>
    </cfRule>
  </conditionalFormatting>
  <conditionalFormatting sqref="I404">
    <cfRule type="cellIs" dxfId="3377" priority="3345" operator="lessThan">
      <formula>0</formula>
    </cfRule>
  </conditionalFormatting>
  <conditionalFormatting sqref="D404">
    <cfRule type="containsText" dxfId="3376" priority="3343" operator="containsText" text="Dec">
      <formula>NOT(ISERROR(SEARCH("Dec",D404)))</formula>
    </cfRule>
    <cfRule type="containsText" dxfId="3375" priority="3344" operator="containsText" text="Inc">
      <formula>NOT(ISERROR(SEARCH("Inc",D404)))</formula>
    </cfRule>
  </conditionalFormatting>
  <conditionalFormatting sqref="F404">
    <cfRule type="cellIs" dxfId="3374" priority="3341" operator="equal">
      <formula>"Unlocked"</formula>
    </cfRule>
    <cfRule type="cellIs" dxfId="3373" priority="3342" operator="equal">
      <formula>"Locked"</formula>
    </cfRule>
  </conditionalFormatting>
  <conditionalFormatting sqref="G404">
    <cfRule type="containsText" dxfId="3372" priority="3340" operator="containsText" text="Param">
      <formula>NOT(ISERROR(SEARCH("Param",G404)))</formula>
    </cfRule>
  </conditionalFormatting>
  <conditionalFormatting sqref="I404">
    <cfRule type="cellIs" dxfId="3371" priority="3339" operator="lessThan">
      <formula>0</formula>
    </cfRule>
  </conditionalFormatting>
  <conditionalFormatting sqref="D404">
    <cfRule type="containsText" dxfId="3370" priority="3337" operator="containsText" text="Dec">
      <formula>NOT(ISERROR(SEARCH("Dec",D404)))</formula>
    </cfRule>
    <cfRule type="containsText" dxfId="3369" priority="3338" operator="containsText" text="Inc">
      <formula>NOT(ISERROR(SEARCH("Inc",D404)))</formula>
    </cfRule>
  </conditionalFormatting>
  <conditionalFormatting sqref="F404">
    <cfRule type="cellIs" dxfId="3368" priority="3335" operator="equal">
      <formula>"Unlocked"</formula>
    </cfRule>
    <cfRule type="cellIs" dxfId="3367" priority="3336" operator="equal">
      <formula>"Locked"</formula>
    </cfRule>
  </conditionalFormatting>
  <conditionalFormatting sqref="G404">
    <cfRule type="containsText" dxfId="3366" priority="3334" operator="containsText" text="Param">
      <formula>NOT(ISERROR(SEARCH("Param",G404)))</formula>
    </cfRule>
  </conditionalFormatting>
  <conditionalFormatting sqref="I404">
    <cfRule type="cellIs" dxfId="3365" priority="3333" operator="lessThan">
      <formula>0</formula>
    </cfRule>
  </conditionalFormatting>
  <conditionalFormatting sqref="D404">
    <cfRule type="containsText" dxfId="3364" priority="3331" operator="containsText" text="Dec">
      <formula>NOT(ISERROR(SEARCH("Dec",D404)))</formula>
    </cfRule>
    <cfRule type="containsText" dxfId="3363" priority="3332" operator="containsText" text="Inc">
      <formula>NOT(ISERROR(SEARCH("Inc",D404)))</formula>
    </cfRule>
  </conditionalFormatting>
  <conditionalFormatting sqref="F404">
    <cfRule type="cellIs" dxfId="3362" priority="3329" operator="equal">
      <formula>"Unlocked"</formula>
    </cfRule>
    <cfRule type="cellIs" dxfId="3361" priority="3330" operator="equal">
      <formula>"Locked"</formula>
    </cfRule>
  </conditionalFormatting>
  <conditionalFormatting sqref="G404">
    <cfRule type="containsText" dxfId="3360" priority="3328" operator="containsText" text="Param">
      <formula>NOT(ISERROR(SEARCH("Param",G404)))</formula>
    </cfRule>
  </conditionalFormatting>
  <conditionalFormatting sqref="I404">
    <cfRule type="cellIs" dxfId="3359" priority="3327" operator="lessThan">
      <formula>0</formula>
    </cfRule>
  </conditionalFormatting>
  <conditionalFormatting sqref="D404">
    <cfRule type="containsText" dxfId="3358" priority="3325" operator="containsText" text="Dec">
      <formula>NOT(ISERROR(SEARCH("Dec",D404)))</formula>
    </cfRule>
    <cfRule type="containsText" dxfId="3357" priority="3326" operator="containsText" text="Inc">
      <formula>NOT(ISERROR(SEARCH("Inc",D404)))</formula>
    </cfRule>
  </conditionalFormatting>
  <conditionalFormatting sqref="F404">
    <cfRule type="cellIs" dxfId="3356" priority="3323" operator="equal">
      <formula>"Unlocked"</formula>
    </cfRule>
    <cfRule type="cellIs" dxfId="3355" priority="3324" operator="equal">
      <formula>"Locked"</formula>
    </cfRule>
  </conditionalFormatting>
  <conditionalFormatting sqref="G404">
    <cfRule type="containsText" dxfId="3354" priority="3322" operator="containsText" text="Param">
      <formula>NOT(ISERROR(SEARCH("Param",G404)))</formula>
    </cfRule>
  </conditionalFormatting>
  <conditionalFormatting sqref="I404">
    <cfRule type="cellIs" dxfId="3353" priority="3321" operator="lessThan">
      <formula>0</formula>
    </cfRule>
  </conditionalFormatting>
  <conditionalFormatting sqref="D404">
    <cfRule type="containsText" dxfId="3352" priority="3319" operator="containsText" text="Dec">
      <formula>NOT(ISERROR(SEARCH("Dec",D404)))</formula>
    </cfRule>
    <cfRule type="containsText" dxfId="3351" priority="3320" operator="containsText" text="Inc">
      <formula>NOT(ISERROR(SEARCH("Inc",D404)))</formula>
    </cfRule>
  </conditionalFormatting>
  <conditionalFormatting sqref="F404">
    <cfRule type="cellIs" dxfId="3350" priority="3317" operator="equal">
      <formula>"Unlocked"</formula>
    </cfRule>
    <cfRule type="cellIs" dxfId="3349" priority="3318" operator="equal">
      <formula>"Locked"</formula>
    </cfRule>
  </conditionalFormatting>
  <conditionalFormatting sqref="G404">
    <cfRule type="containsText" dxfId="3348" priority="3316" operator="containsText" text="Param">
      <formula>NOT(ISERROR(SEARCH("Param",G404)))</formula>
    </cfRule>
  </conditionalFormatting>
  <conditionalFormatting sqref="I404">
    <cfRule type="cellIs" dxfId="3347" priority="3315" operator="lessThan">
      <formula>0</formula>
    </cfRule>
  </conditionalFormatting>
  <conditionalFormatting sqref="D404">
    <cfRule type="containsText" dxfId="3346" priority="3313" operator="containsText" text="Dec">
      <formula>NOT(ISERROR(SEARCH("Dec",D404)))</formula>
    </cfRule>
    <cfRule type="containsText" dxfId="3345" priority="3314" operator="containsText" text="Inc">
      <formula>NOT(ISERROR(SEARCH("Inc",D404)))</formula>
    </cfRule>
  </conditionalFormatting>
  <conditionalFormatting sqref="F404">
    <cfRule type="cellIs" dxfId="3344" priority="3311" operator="equal">
      <formula>"Unlocked"</formula>
    </cfRule>
    <cfRule type="cellIs" dxfId="3343" priority="3312" operator="equal">
      <formula>"Locked"</formula>
    </cfRule>
  </conditionalFormatting>
  <conditionalFormatting sqref="G404">
    <cfRule type="containsText" dxfId="3342" priority="3310" operator="containsText" text="Param">
      <formula>NOT(ISERROR(SEARCH("Param",G404)))</formula>
    </cfRule>
  </conditionalFormatting>
  <conditionalFormatting sqref="I404">
    <cfRule type="cellIs" dxfId="3341" priority="3309" operator="lessThan">
      <formula>0</formula>
    </cfRule>
  </conditionalFormatting>
  <conditionalFormatting sqref="D404">
    <cfRule type="containsText" dxfId="3340" priority="3307" operator="containsText" text="Dec">
      <formula>NOT(ISERROR(SEARCH("Dec",D404)))</formula>
    </cfRule>
    <cfRule type="containsText" dxfId="3339" priority="3308" operator="containsText" text="Inc">
      <formula>NOT(ISERROR(SEARCH("Inc",D404)))</formula>
    </cfRule>
  </conditionalFormatting>
  <conditionalFormatting sqref="F404">
    <cfRule type="cellIs" dxfId="3338" priority="3305" operator="equal">
      <formula>"Unlocked"</formula>
    </cfRule>
    <cfRule type="cellIs" dxfId="3337" priority="3306" operator="equal">
      <formula>"Locked"</formula>
    </cfRule>
  </conditionalFormatting>
  <conditionalFormatting sqref="G404">
    <cfRule type="containsText" dxfId="3336" priority="3304" operator="containsText" text="Param">
      <formula>NOT(ISERROR(SEARCH("Param",G404)))</formula>
    </cfRule>
  </conditionalFormatting>
  <conditionalFormatting sqref="I404">
    <cfRule type="cellIs" dxfId="3335" priority="3303" operator="lessThan">
      <formula>0</formula>
    </cfRule>
  </conditionalFormatting>
  <conditionalFormatting sqref="D404">
    <cfRule type="containsText" dxfId="3334" priority="3301" operator="containsText" text="Dec">
      <formula>NOT(ISERROR(SEARCH("Dec",D404)))</formula>
    </cfRule>
    <cfRule type="containsText" dxfId="3333" priority="3302" operator="containsText" text="Inc">
      <formula>NOT(ISERROR(SEARCH("Inc",D404)))</formula>
    </cfRule>
  </conditionalFormatting>
  <conditionalFormatting sqref="F404">
    <cfRule type="cellIs" dxfId="3332" priority="3299" operator="equal">
      <formula>"Unlocked"</formula>
    </cfRule>
    <cfRule type="cellIs" dxfId="3331" priority="3300" operator="equal">
      <formula>"Locked"</formula>
    </cfRule>
  </conditionalFormatting>
  <conditionalFormatting sqref="G404">
    <cfRule type="containsText" dxfId="3330" priority="3298" operator="containsText" text="Param">
      <formula>NOT(ISERROR(SEARCH("Param",G404)))</formula>
    </cfRule>
  </conditionalFormatting>
  <conditionalFormatting sqref="I404">
    <cfRule type="cellIs" dxfId="3329" priority="3297" operator="lessThan">
      <formula>0</formula>
    </cfRule>
  </conditionalFormatting>
  <conditionalFormatting sqref="D404">
    <cfRule type="containsText" dxfId="3328" priority="3295" operator="containsText" text="Dec">
      <formula>NOT(ISERROR(SEARCH("Dec",D404)))</formula>
    </cfRule>
    <cfRule type="containsText" dxfId="3327" priority="3296" operator="containsText" text="Inc">
      <formula>NOT(ISERROR(SEARCH("Inc",D404)))</formula>
    </cfRule>
  </conditionalFormatting>
  <conditionalFormatting sqref="F404">
    <cfRule type="cellIs" dxfId="3326" priority="3293" operator="equal">
      <formula>"Unlocked"</formula>
    </cfRule>
    <cfRule type="cellIs" dxfId="3325" priority="3294" operator="equal">
      <formula>"Locked"</formula>
    </cfRule>
  </conditionalFormatting>
  <conditionalFormatting sqref="G404">
    <cfRule type="containsText" dxfId="3324" priority="3292" operator="containsText" text="Param">
      <formula>NOT(ISERROR(SEARCH("Param",G404)))</formula>
    </cfRule>
  </conditionalFormatting>
  <conditionalFormatting sqref="I404">
    <cfRule type="cellIs" dxfId="3323" priority="3291" operator="lessThan">
      <formula>0</formula>
    </cfRule>
  </conditionalFormatting>
  <conditionalFormatting sqref="D404">
    <cfRule type="containsText" dxfId="3322" priority="3289" operator="containsText" text="Dec">
      <formula>NOT(ISERROR(SEARCH("Dec",D404)))</formula>
    </cfRule>
    <cfRule type="containsText" dxfId="3321" priority="3290" operator="containsText" text="Inc">
      <formula>NOT(ISERROR(SEARCH("Inc",D404)))</formula>
    </cfRule>
  </conditionalFormatting>
  <conditionalFormatting sqref="F404">
    <cfRule type="cellIs" dxfId="3320" priority="3287" operator="equal">
      <formula>"Unlocked"</formula>
    </cfRule>
    <cfRule type="cellIs" dxfId="3319" priority="3288" operator="equal">
      <formula>"Locked"</formula>
    </cfRule>
  </conditionalFormatting>
  <conditionalFormatting sqref="G404">
    <cfRule type="containsText" dxfId="3318" priority="3286" operator="containsText" text="Param">
      <formula>NOT(ISERROR(SEARCH("Param",G404)))</formula>
    </cfRule>
  </conditionalFormatting>
  <conditionalFormatting sqref="I404">
    <cfRule type="cellIs" dxfId="3317" priority="3285" operator="lessThan">
      <formula>0</formula>
    </cfRule>
  </conditionalFormatting>
  <conditionalFormatting sqref="D404">
    <cfRule type="containsText" dxfId="3316" priority="3283" operator="containsText" text="Dec">
      <formula>NOT(ISERROR(SEARCH("Dec",D404)))</formula>
    </cfRule>
    <cfRule type="containsText" dxfId="3315" priority="3284" operator="containsText" text="Inc">
      <formula>NOT(ISERROR(SEARCH("Inc",D404)))</formula>
    </cfRule>
  </conditionalFormatting>
  <conditionalFormatting sqref="F404">
    <cfRule type="cellIs" dxfId="3314" priority="3281" operator="equal">
      <formula>"Unlocked"</formula>
    </cfRule>
    <cfRule type="cellIs" dxfId="3313" priority="3282" operator="equal">
      <formula>"Locked"</formula>
    </cfRule>
  </conditionalFormatting>
  <conditionalFormatting sqref="G404">
    <cfRule type="containsText" dxfId="3312" priority="3280" operator="containsText" text="Param">
      <formula>NOT(ISERROR(SEARCH("Param",G404)))</formula>
    </cfRule>
  </conditionalFormatting>
  <conditionalFormatting sqref="I404">
    <cfRule type="cellIs" dxfId="3311" priority="3279" operator="lessThan">
      <formula>0</formula>
    </cfRule>
  </conditionalFormatting>
  <conditionalFormatting sqref="D404">
    <cfRule type="containsText" dxfId="3310" priority="3277" operator="containsText" text="Dec">
      <formula>NOT(ISERROR(SEARCH("Dec",D404)))</formula>
    </cfRule>
    <cfRule type="containsText" dxfId="3309" priority="3278" operator="containsText" text="Inc">
      <formula>NOT(ISERROR(SEARCH("Inc",D404)))</formula>
    </cfRule>
  </conditionalFormatting>
  <conditionalFormatting sqref="F404">
    <cfRule type="cellIs" dxfId="3308" priority="3275" operator="equal">
      <formula>"Unlocked"</formula>
    </cfRule>
    <cfRule type="cellIs" dxfId="3307" priority="3276" operator="equal">
      <formula>"Locked"</formula>
    </cfRule>
  </conditionalFormatting>
  <conditionalFormatting sqref="G404">
    <cfRule type="containsText" dxfId="3306" priority="3274" operator="containsText" text="Param">
      <formula>NOT(ISERROR(SEARCH("Param",G404)))</formula>
    </cfRule>
  </conditionalFormatting>
  <conditionalFormatting sqref="I404">
    <cfRule type="cellIs" dxfId="3305" priority="3273" operator="lessThan">
      <formula>0</formula>
    </cfRule>
  </conditionalFormatting>
  <conditionalFormatting sqref="D404">
    <cfRule type="containsText" dxfId="3304" priority="3271" operator="containsText" text="Dec">
      <formula>NOT(ISERROR(SEARCH("Dec",D404)))</formula>
    </cfRule>
    <cfRule type="containsText" dxfId="3303" priority="3272" operator="containsText" text="Inc">
      <formula>NOT(ISERROR(SEARCH("Inc",D404)))</formula>
    </cfRule>
  </conditionalFormatting>
  <conditionalFormatting sqref="F404">
    <cfRule type="cellIs" dxfId="3302" priority="3269" operator="equal">
      <formula>"Unlocked"</formula>
    </cfRule>
    <cfRule type="cellIs" dxfId="3301" priority="3270" operator="equal">
      <formula>"Locked"</formula>
    </cfRule>
  </conditionalFormatting>
  <conditionalFormatting sqref="G404">
    <cfRule type="containsText" dxfId="3300" priority="3268" operator="containsText" text="Param">
      <formula>NOT(ISERROR(SEARCH("Param",G404)))</formula>
    </cfRule>
  </conditionalFormatting>
  <conditionalFormatting sqref="I404">
    <cfRule type="cellIs" dxfId="3299" priority="3267" operator="lessThan">
      <formula>0</formula>
    </cfRule>
  </conditionalFormatting>
  <conditionalFormatting sqref="D404">
    <cfRule type="containsText" dxfId="3298" priority="3265" operator="containsText" text="Dec">
      <formula>NOT(ISERROR(SEARCH("Dec",D404)))</formula>
    </cfRule>
    <cfRule type="containsText" dxfId="3297" priority="3266" operator="containsText" text="Inc">
      <formula>NOT(ISERROR(SEARCH("Inc",D404)))</formula>
    </cfRule>
  </conditionalFormatting>
  <conditionalFormatting sqref="F404">
    <cfRule type="cellIs" dxfId="3296" priority="3263" operator="equal">
      <formula>"Unlocked"</formula>
    </cfRule>
    <cfRule type="cellIs" dxfId="3295" priority="3264" operator="equal">
      <formula>"Locked"</formula>
    </cfRule>
  </conditionalFormatting>
  <conditionalFormatting sqref="G404">
    <cfRule type="containsText" dxfId="3294" priority="3262" operator="containsText" text="Param">
      <formula>NOT(ISERROR(SEARCH("Param",G404)))</formula>
    </cfRule>
  </conditionalFormatting>
  <conditionalFormatting sqref="I404">
    <cfRule type="cellIs" dxfId="3293" priority="3261" operator="lessThan">
      <formula>0</formula>
    </cfRule>
  </conditionalFormatting>
  <conditionalFormatting sqref="D404">
    <cfRule type="containsText" dxfId="3292" priority="3259" operator="containsText" text="Dec">
      <formula>NOT(ISERROR(SEARCH("Dec",D404)))</formula>
    </cfRule>
    <cfRule type="containsText" dxfId="3291" priority="3260" operator="containsText" text="Inc">
      <formula>NOT(ISERROR(SEARCH("Inc",D404)))</formula>
    </cfRule>
  </conditionalFormatting>
  <conditionalFormatting sqref="F404">
    <cfRule type="cellIs" dxfId="3290" priority="3257" operator="equal">
      <formula>"Unlocked"</formula>
    </cfRule>
    <cfRule type="cellIs" dxfId="3289" priority="3258" operator="equal">
      <formula>"Locked"</formula>
    </cfRule>
  </conditionalFormatting>
  <conditionalFormatting sqref="G404">
    <cfRule type="containsText" dxfId="3288" priority="3256" operator="containsText" text="Param">
      <formula>NOT(ISERROR(SEARCH("Param",G404)))</formula>
    </cfRule>
  </conditionalFormatting>
  <conditionalFormatting sqref="I404">
    <cfRule type="cellIs" dxfId="3287" priority="3255" operator="lessThan">
      <formula>0</formula>
    </cfRule>
  </conditionalFormatting>
  <conditionalFormatting sqref="D404">
    <cfRule type="containsText" dxfId="3286" priority="3253" operator="containsText" text="Dec">
      <formula>NOT(ISERROR(SEARCH("Dec",D404)))</formula>
    </cfRule>
    <cfRule type="containsText" dxfId="3285" priority="3254" operator="containsText" text="Inc">
      <formula>NOT(ISERROR(SEARCH("Inc",D404)))</formula>
    </cfRule>
  </conditionalFormatting>
  <conditionalFormatting sqref="F404">
    <cfRule type="cellIs" dxfId="3284" priority="3251" operator="equal">
      <formula>"Unlocked"</formula>
    </cfRule>
    <cfRule type="cellIs" dxfId="3283" priority="3252" operator="equal">
      <formula>"Locked"</formula>
    </cfRule>
  </conditionalFormatting>
  <conditionalFormatting sqref="G404">
    <cfRule type="containsText" dxfId="3282" priority="3250" operator="containsText" text="Param">
      <formula>NOT(ISERROR(SEARCH("Param",G404)))</formula>
    </cfRule>
  </conditionalFormatting>
  <conditionalFormatting sqref="I404">
    <cfRule type="cellIs" dxfId="3281" priority="3249" operator="lessThan">
      <formula>0</formula>
    </cfRule>
  </conditionalFormatting>
  <conditionalFormatting sqref="D404">
    <cfRule type="containsText" dxfId="3280" priority="3247" operator="containsText" text="Dec">
      <formula>NOT(ISERROR(SEARCH("Dec",D404)))</formula>
    </cfRule>
    <cfRule type="containsText" dxfId="3279" priority="3248" operator="containsText" text="Inc">
      <formula>NOT(ISERROR(SEARCH("Inc",D404)))</formula>
    </cfRule>
  </conditionalFormatting>
  <conditionalFormatting sqref="F405:F407">
    <cfRule type="cellIs" dxfId="3278" priority="3245" operator="equal">
      <formula>"Unlocked"</formula>
    </cfRule>
    <cfRule type="cellIs" dxfId="3277" priority="3246" operator="equal">
      <formula>"Locked"</formula>
    </cfRule>
  </conditionalFormatting>
  <conditionalFormatting sqref="G405:G407">
    <cfRule type="containsText" dxfId="3276" priority="3244" operator="containsText" text="Param">
      <formula>NOT(ISERROR(SEARCH("Param",G405)))</formula>
    </cfRule>
  </conditionalFormatting>
  <conditionalFormatting sqref="I405:I407">
    <cfRule type="cellIs" dxfId="3275" priority="3243" operator="lessThan">
      <formula>0</formula>
    </cfRule>
  </conditionalFormatting>
  <conditionalFormatting sqref="D405:D407">
    <cfRule type="containsText" dxfId="3274" priority="3241" operator="containsText" text="Dec">
      <formula>NOT(ISERROR(SEARCH("Dec",D405)))</formula>
    </cfRule>
    <cfRule type="containsText" dxfId="3273" priority="3242" operator="containsText" text="Inc">
      <formula>NOT(ISERROR(SEARCH("Inc",D405)))</formula>
    </cfRule>
  </conditionalFormatting>
  <conditionalFormatting sqref="F405:F407">
    <cfRule type="cellIs" dxfId="3272" priority="3239" operator="equal">
      <formula>"Unlocked"</formula>
    </cfRule>
    <cfRule type="cellIs" dxfId="3271" priority="3240" operator="equal">
      <formula>"Locked"</formula>
    </cfRule>
  </conditionalFormatting>
  <conditionalFormatting sqref="G405:G407">
    <cfRule type="containsText" dxfId="3270" priority="3238" operator="containsText" text="Param">
      <formula>NOT(ISERROR(SEARCH("Param",G405)))</formula>
    </cfRule>
  </conditionalFormatting>
  <conditionalFormatting sqref="I405:I407">
    <cfRule type="cellIs" dxfId="3269" priority="3237" operator="lessThan">
      <formula>0</formula>
    </cfRule>
  </conditionalFormatting>
  <conditionalFormatting sqref="D405:D407">
    <cfRule type="containsText" dxfId="3268" priority="3235" operator="containsText" text="Dec">
      <formula>NOT(ISERROR(SEARCH("Dec",D405)))</formula>
    </cfRule>
    <cfRule type="containsText" dxfId="3267" priority="3236" operator="containsText" text="Inc">
      <formula>NOT(ISERROR(SEARCH("Inc",D405)))</formula>
    </cfRule>
  </conditionalFormatting>
  <conditionalFormatting sqref="F405:F407">
    <cfRule type="cellIs" dxfId="3266" priority="3233" operator="equal">
      <formula>"Unlocked"</formula>
    </cfRule>
    <cfRule type="cellIs" dxfId="3265" priority="3234" operator="equal">
      <formula>"Locked"</formula>
    </cfRule>
  </conditionalFormatting>
  <conditionalFormatting sqref="G405:G407">
    <cfRule type="containsText" dxfId="3264" priority="3232" operator="containsText" text="Param">
      <formula>NOT(ISERROR(SEARCH("Param",G405)))</formula>
    </cfRule>
  </conditionalFormatting>
  <conditionalFormatting sqref="I405:I407">
    <cfRule type="cellIs" dxfId="3263" priority="3231" operator="lessThan">
      <formula>0</formula>
    </cfRule>
  </conditionalFormatting>
  <conditionalFormatting sqref="D405:D407">
    <cfRule type="containsText" dxfId="3262" priority="3229" operator="containsText" text="Dec">
      <formula>NOT(ISERROR(SEARCH("Dec",D405)))</formula>
    </cfRule>
    <cfRule type="containsText" dxfId="3261" priority="3230" operator="containsText" text="Inc">
      <formula>NOT(ISERROR(SEARCH("Inc",D405)))</formula>
    </cfRule>
  </conditionalFormatting>
  <conditionalFormatting sqref="F405:F407">
    <cfRule type="cellIs" dxfId="3260" priority="3227" operator="equal">
      <formula>"Unlocked"</formula>
    </cfRule>
    <cfRule type="cellIs" dxfId="3259" priority="3228" operator="equal">
      <formula>"Locked"</formula>
    </cfRule>
  </conditionalFormatting>
  <conditionalFormatting sqref="G405:G407">
    <cfRule type="containsText" dxfId="3258" priority="3226" operator="containsText" text="Param">
      <formula>NOT(ISERROR(SEARCH("Param",G405)))</formula>
    </cfRule>
  </conditionalFormatting>
  <conditionalFormatting sqref="I405:I407">
    <cfRule type="cellIs" dxfId="3257" priority="3225" operator="lessThan">
      <formula>0</formula>
    </cfRule>
  </conditionalFormatting>
  <conditionalFormatting sqref="D405:D407">
    <cfRule type="containsText" dxfId="3256" priority="3223" operator="containsText" text="Dec">
      <formula>NOT(ISERROR(SEARCH("Dec",D405)))</formula>
    </cfRule>
    <cfRule type="containsText" dxfId="3255" priority="3224" operator="containsText" text="Inc">
      <formula>NOT(ISERROR(SEARCH("Inc",D405)))</formula>
    </cfRule>
  </conditionalFormatting>
  <conditionalFormatting sqref="F405:F407">
    <cfRule type="cellIs" dxfId="3254" priority="3221" operator="equal">
      <formula>"Unlocked"</formula>
    </cfRule>
    <cfRule type="cellIs" dxfId="3253" priority="3222" operator="equal">
      <formula>"Locked"</formula>
    </cfRule>
  </conditionalFormatting>
  <conditionalFormatting sqref="G405:G407">
    <cfRule type="containsText" dxfId="3252" priority="3220" operator="containsText" text="Param">
      <formula>NOT(ISERROR(SEARCH("Param",G405)))</formula>
    </cfRule>
  </conditionalFormatting>
  <conditionalFormatting sqref="I405:I407">
    <cfRule type="cellIs" dxfId="3251" priority="3219" operator="lessThan">
      <formula>0</formula>
    </cfRule>
  </conditionalFormatting>
  <conditionalFormatting sqref="D405:D407">
    <cfRule type="containsText" dxfId="3250" priority="3217" operator="containsText" text="Dec">
      <formula>NOT(ISERROR(SEARCH("Dec",D405)))</formula>
    </cfRule>
    <cfRule type="containsText" dxfId="3249" priority="3218" operator="containsText" text="Inc">
      <formula>NOT(ISERROR(SEARCH("Inc",D405)))</formula>
    </cfRule>
  </conditionalFormatting>
  <conditionalFormatting sqref="F405:F407">
    <cfRule type="cellIs" dxfId="3248" priority="3215" operator="equal">
      <formula>"Unlocked"</formula>
    </cfRule>
    <cfRule type="cellIs" dxfId="3247" priority="3216" operator="equal">
      <formula>"Locked"</formula>
    </cfRule>
  </conditionalFormatting>
  <conditionalFormatting sqref="G405:G407">
    <cfRule type="containsText" dxfId="3246" priority="3214" operator="containsText" text="Param">
      <formula>NOT(ISERROR(SEARCH("Param",G405)))</formula>
    </cfRule>
  </conditionalFormatting>
  <conditionalFormatting sqref="I405:I407">
    <cfRule type="cellIs" dxfId="3245" priority="3213" operator="lessThan">
      <formula>0</formula>
    </cfRule>
  </conditionalFormatting>
  <conditionalFormatting sqref="D405:D407">
    <cfRule type="containsText" dxfId="3244" priority="3211" operator="containsText" text="Dec">
      <formula>NOT(ISERROR(SEARCH("Dec",D405)))</formula>
    </cfRule>
    <cfRule type="containsText" dxfId="3243" priority="3212" operator="containsText" text="Inc">
      <formula>NOT(ISERROR(SEARCH("Inc",D405)))</formula>
    </cfRule>
  </conditionalFormatting>
  <conditionalFormatting sqref="F405:F407">
    <cfRule type="cellIs" dxfId="3242" priority="3209" operator="equal">
      <formula>"Unlocked"</formula>
    </cfRule>
    <cfRule type="cellIs" dxfId="3241" priority="3210" operator="equal">
      <formula>"Locked"</formula>
    </cfRule>
  </conditionalFormatting>
  <conditionalFormatting sqref="G405:G407">
    <cfRule type="containsText" dxfId="3240" priority="3208" operator="containsText" text="Param">
      <formula>NOT(ISERROR(SEARCH("Param",G405)))</formula>
    </cfRule>
  </conditionalFormatting>
  <conditionalFormatting sqref="I405:I407">
    <cfRule type="cellIs" dxfId="3239" priority="3207" operator="lessThan">
      <formula>0</formula>
    </cfRule>
  </conditionalFormatting>
  <conditionalFormatting sqref="D405:D407">
    <cfRule type="containsText" dxfId="3238" priority="3205" operator="containsText" text="Dec">
      <formula>NOT(ISERROR(SEARCH("Dec",D405)))</formula>
    </cfRule>
    <cfRule type="containsText" dxfId="3237" priority="3206" operator="containsText" text="Inc">
      <formula>NOT(ISERROR(SEARCH("Inc",D405)))</formula>
    </cfRule>
  </conditionalFormatting>
  <conditionalFormatting sqref="F405">
    <cfRule type="cellIs" dxfId="3236" priority="3203" operator="equal">
      <formula>"Unlocked"</formula>
    </cfRule>
    <cfRule type="cellIs" dxfId="3235" priority="3204" operator="equal">
      <formula>"Locked"</formula>
    </cfRule>
  </conditionalFormatting>
  <conditionalFormatting sqref="G405">
    <cfRule type="containsText" dxfId="3234" priority="3202" operator="containsText" text="Param">
      <formula>NOT(ISERROR(SEARCH("Param",G405)))</formula>
    </cfRule>
  </conditionalFormatting>
  <conditionalFormatting sqref="I405">
    <cfRule type="cellIs" dxfId="3233" priority="3201" operator="lessThan">
      <formula>0</formula>
    </cfRule>
  </conditionalFormatting>
  <conditionalFormatting sqref="D405">
    <cfRule type="containsText" dxfId="3232" priority="3199" operator="containsText" text="Dec">
      <formula>NOT(ISERROR(SEARCH("Dec",D405)))</formula>
    </cfRule>
    <cfRule type="containsText" dxfId="3231" priority="3200" operator="containsText" text="Inc">
      <formula>NOT(ISERROR(SEARCH("Inc",D405)))</formula>
    </cfRule>
  </conditionalFormatting>
  <conditionalFormatting sqref="F406:F407">
    <cfRule type="cellIs" dxfId="3230" priority="3197" operator="equal">
      <formula>"Unlocked"</formula>
    </cfRule>
    <cfRule type="cellIs" dxfId="3229" priority="3198" operator="equal">
      <formula>"Locked"</formula>
    </cfRule>
  </conditionalFormatting>
  <conditionalFormatting sqref="G406:G407">
    <cfRule type="containsText" dxfId="3228" priority="3196" operator="containsText" text="Param">
      <formula>NOT(ISERROR(SEARCH("Param",G406)))</formula>
    </cfRule>
  </conditionalFormatting>
  <conditionalFormatting sqref="I406:I407">
    <cfRule type="cellIs" dxfId="3227" priority="3195" operator="lessThan">
      <formula>0</formula>
    </cfRule>
  </conditionalFormatting>
  <conditionalFormatting sqref="D406:D407">
    <cfRule type="containsText" dxfId="3226" priority="3193" operator="containsText" text="Dec">
      <formula>NOT(ISERROR(SEARCH("Dec",D406)))</formula>
    </cfRule>
    <cfRule type="containsText" dxfId="3225" priority="3194" operator="containsText" text="Inc">
      <formula>NOT(ISERROR(SEARCH("Inc",D406)))</formula>
    </cfRule>
  </conditionalFormatting>
  <conditionalFormatting sqref="F408:F413">
    <cfRule type="cellIs" dxfId="3224" priority="3191" operator="equal">
      <formula>"Unlocked"</formula>
    </cfRule>
    <cfRule type="cellIs" dxfId="3223" priority="3192" operator="equal">
      <formula>"Locked"</formula>
    </cfRule>
  </conditionalFormatting>
  <conditionalFormatting sqref="G408:G413">
    <cfRule type="containsText" dxfId="3222" priority="3190" operator="containsText" text="Param">
      <formula>NOT(ISERROR(SEARCH("Param",G408)))</formula>
    </cfRule>
  </conditionalFormatting>
  <conditionalFormatting sqref="I408:I413">
    <cfRule type="cellIs" dxfId="3221" priority="3189" operator="lessThan">
      <formula>0</formula>
    </cfRule>
  </conditionalFormatting>
  <conditionalFormatting sqref="D408:D413">
    <cfRule type="containsText" dxfId="3220" priority="3187" operator="containsText" text="Dec">
      <formula>NOT(ISERROR(SEARCH("Dec",D408)))</formula>
    </cfRule>
    <cfRule type="containsText" dxfId="3219" priority="3188" operator="containsText" text="Inc">
      <formula>NOT(ISERROR(SEARCH("Inc",D408)))</formula>
    </cfRule>
  </conditionalFormatting>
  <conditionalFormatting sqref="F408:F410">
    <cfRule type="cellIs" dxfId="3218" priority="3185" operator="equal">
      <formula>"Unlocked"</formula>
    </cfRule>
    <cfRule type="cellIs" dxfId="3217" priority="3186" operator="equal">
      <formula>"Locked"</formula>
    </cfRule>
  </conditionalFormatting>
  <conditionalFormatting sqref="G408:G410">
    <cfRule type="containsText" dxfId="3216" priority="3184" operator="containsText" text="Param">
      <formula>NOT(ISERROR(SEARCH("Param",G408)))</formula>
    </cfRule>
  </conditionalFormatting>
  <conditionalFormatting sqref="I408:I410">
    <cfRule type="cellIs" dxfId="3215" priority="3183" operator="lessThan">
      <formula>0</formula>
    </cfRule>
  </conditionalFormatting>
  <conditionalFormatting sqref="D408:D410">
    <cfRule type="containsText" dxfId="3214" priority="3181" operator="containsText" text="Dec">
      <formula>NOT(ISERROR(SEARCH("Dec",D408)))</formula>
    </cfRule>
    <cfRule type="containsText" dxfId="3213" priority="3182" operator="containsText" text="Inc">
      <formula>NOT(ISERROR(SEARCH("Inc",D408)))</formula>
    </cfRule>
  </conditionalFormatting>
  <conditionalFormatting sqref="F408:F410">
    <cfRule type="cellIs" dxfId="3212" priority="3179" operator="equal">
      <formula>"Unlocked"</formula>
    </cfRule>
    <cfRule type="cellIs" dxfId="3211" priority="3180" operator="equal">
      <formula>"Locked"</formula>
    </cfRule>
  </conditionalFormatting>
  <conditionalFormatting sqref="G408:G410">
    <cfRule type="containsText" dxfId="3210" priority="3178" operator="containsText" text="Param">
      <formula>NOT(ISERROR(SEARCH("Param",G408)))</formula>
    </cfRule>
  </conditionalFormatting>
  <conditionalFormatting sqref="I408:I410">
    <cfRule type="cellIs" dxfId="3209" priority="3177" operator="lessThan">
      <formula>0</formula>
    </cfRule>
  </conditionalFormatting>
  <conditionalFormatting sqref="D408:D410">
    <cfRule type="containsText" dxfId="3208" priority="3175" operator="containsText" text="Dec">
      <formula>NOT(ISERROR(SEARCH("Dec",D408)))</formula>
    </cfRule>
    <cfRule type="containsText" dxfId="3207" priority="3176" operator="containsText" text="Inc">
      <formula>NOT(ISERROR(SEARCH("Inc",D408)))</formula>
    </cfRule>
  </conditionalFormatting>
  <conditionalFormatting sqref="F408:F410">
    <cfRule type="cellIs" dxfId="3206" priority="3173" operator="equal">
      <formula>"Unlocked"</formula>
    </cfRule>
    <cfRule type="cellIs" dxfId="3205" priority="3174" operator="equal">
      <formula>"Locked"</formula>
    </cfRule>
  </conditionalFormatting>
  <conditionalFormatting sqref="G408:G410">
    <cfRule type="containsText" dxfId="3204" priority="3172" operator="containsText" text="Param">
      <formula>NOT(ISERROR(SEARCH("Param",G408)))</formula>
    </cfRule>
  </conditionalFormatting>
  <conditionalFormatting sqref="I408:I410">
    <cfRule type="cellIs" dxfId="3203" priority="3171" operator="lessThan">
      <formula>0</formula>
    </cfRule>
  </conditionalFormatting>
  <conditionalFormatting sqref="D408:D410">
    <cfRule type="containsText" dxfId="3202" priority="3169" operator="containsText" text="Dec">
      <formula>NOT(ISERROR(SEARCH("Dec",D408)))</formula>
    </cfRule>
    <cfRule type="containsText" dxfId="3201" priority="3170" operator="containsText" text="Inc">
      <formula>NOT(ISERROR(SEARCH("Inc",D408)))</formula>
    </cfRule>
  </conditionalFormatting>
  <conditionalFormatting sqref="F408:F410">
    <cfRule type="cellIs" dxfId="3200" priority="3167" operator="equal">
      <formula>"Unlocked"</formula>
    </cfRule>
    <cfRule type="cellIs" dxfId="3199" priority="3168" operator="equal">
      <formula>"Locked"</formula>
    </cfRule>
  </conditionalFormatting>
  <conditionalFormatting sqref="G408:G410">
    <cfRule type="containsText" dxfId="3198" priority="3166" operator="containsText" text="Param">
      <formula>NOT(ISERROR(SEARCH("Param",G408)))</formula>
    </cfRule>
  </conditionalFormatting>
  <conditionalFormatting sqref="I408:I410">
    <cfRule type="cellIs" dxfId="3197" priority="3165" operator="lessThan">
      <formula>0</formula>
    </cfRule>
  </conditionalFormatting>
  <conditionalFormatting sqref="D408:D410">
    <cfRule type="containsText" dxfId="3196" priority="3163" operator="containsText" text="Dec">
      <formula>NOT(ISERROR(SEARCH("Dec",D408)))</formula>
    </cfRule>
    <cfRule type="containsText" dxfId="3195" priority="3164" operator="containsText" text="Inc">
      <formula>NOT(ISERROR(SEARCH("Inc",D408)))</formula>
    </cfRule>
  </conditionalFormatting>
  <conditionalFormatting sqref="F408:F410">
    <cfRule type="cellIs" dxfId="3194" priority="3161" operator="equal">
      <formula>"Unlocked"</formula>
    </cfRule>
    <cfRule type="cellIs" dxfId="3193" priority="3162" operator="equal">
      <formula>"Locked"</formula>
    </cfRule>
  </conditionalFormatting>
  <conditionalFormatting sqref="G408:G410">
    <cfRule type="containsText" dxfId="3192" priority="3160" operator="containsText" text="Param">
      <formula>NOT(ISERROR(SEARCH("Param",G408)))</formula>
    </cfRule>
  </conditionalFormatting>
  <conditionalFormatting sqref="I408:I410">
    <cfRule type="cellIs" dxfId="3191" priority="3159" operator="lessThan">
      <formula>0</formula>
    </cfRule>
  </conditionalFormatting>
  <conditionalFormatting sqref="D408:D410">
    <cfRule type="containsText" dxfId="3190" priority="3157" operator="containsText" text="Dec">
      <formula>NOT(ISERROR(SEARCH("Dec",D408)))</formula>
    </cfRule>
    <cfRule type="containsText" dxfId="3189" priority="3158" operator="containsText" text="Inc">
      <formula>NOT(ISERROR(SEARCH("Inc",D408)))</formula>
    </cfRule>
  </conditionalFormatting>
  <conditionalFormatting sqref="F408:F410">
    <cfRule type="cellIs" dxfId="3188" priority="3155" operator="equal">
      <formula>"Unlocked"</formula>
    </cfRule>
    <cfRule type="cellIs" dxfId="3187" priority="3156" operator="equal">
      <formula>"Locked"</formula>
    </cfRule>
  </conditionalFormatting>
  <conditionalFormatting sqref="G408:G410">
    <cfRule type="containsText" dxfId="3186" priority="3154" operator="containsText" text="Param">
      <formula>NOT(ISERROR(SEARCH("Param",G408)))</formula>
    </cfRule>
  </conditionalFormatting>
  <conditionalFormatting sqref="I408:I410">
    <cfRule type="cellIs" dxfId="3185" priority="3153" operator="lessThan">
      <formula>0</formula>
    </cfRule>
  </conditionalFormatting>
  <conditionalFormatting sqref="D408:D410">
    <cfRule type="containsText" dxfId="3184" priority="3151" operator="containsText" text="Dec">
      <formula>NOT(ISERROR(SEARCH("Dec",D408)))</formula>
    </cfRule>
    <cfRule type="containsText" dxfId="3183" priority="3152" operator="containsText" text="Inc">
      <formula>NOT(ISERROR(SEARCH("Inc",D408)))</formula>
    </cfRule>
  </conditionalFormatting>
  <conditionalFormatting sqref="F408:F410">
    <cfRule type="cellIs" dxfId="3182" priority="3149" operator="equal">
      <formula>"Unlocked"</formula>
    </cfRule>
    <cfRule type="cellIs" dxfId="3181" priority="3150" operator="equal">
      <formula>"Locked"</formula>
    </cfRule>
  </conditionalFormatting>
  <conditionalFormatting sqref="G408:G410">
    <cfRule type="containsText" dxfId="3180" priority="3148" operator="containsText" text="Param">
      <formula>NOT(ISERROR(SEARCH("Param",G408)))</formula>
    </cfRule>
  </conditionalFormatting>
  <conditionalFormatting sqref="I408:I410">
    <cfRule type="cellIs" dxfId="3179" priority="3147" operator="lessThan">
      <formula>0</formula>
    </cfRule>
  </conditionalFormatting>
  <conditionalFormatting sqref="D408:D410">
    <cfRule type="containsText" dxfId="3178" priority="3145" operator="containsText" text="Dec">
      <formula>NOT(ISERROR(SEARCH("Dec",D408)))</formula>
    </cfRule>
    <cfRule type="containsText" dxfId="3177" priority="3146" operator="containsText" text="Inc">
      <formula>NOT(ISERROR(SEARCH("Inc",D408)))</formula>
    </cfRule>
  </conditionalFormatting>
  <conditionalFormatting sqref="F408:F409">
    <cfRule type="cellIs" dxfId="3176" priority="3143" operator="equal">
      <formula>"Unlocked"</formula>
    </cfRule>
    <cfRule type="cellIs" dxfId="3175" priority="3144" operator="equal">
      <formula>"Locked"</formula>
    </cfRule>
  </conditionalFormatting>
  <conditionalFormatting sqref="G408:G409">
    <cfRule type="containsText" dxfId="3174" priority="3142" operator="containsText" text="Param">
      <formula>NOT(ISERROR(SEARCH("Param",G408)))</formula>
    </cfRule>
  </conditionalFormatting>
  <conditionalFormatting sqref="I408:I409">
    <cfRule type="cellIs" dxfId="3173" priority="3141" operator="lessThan">
      <formula>0</formula>
    </cfRule>
  </conditionalFormatting>
  <conditionalFormatting sqref="D408:D409">
    <cfRule type="containsText" dxfId="3172" priority="3139" operator="containsText" text="Dec">
      <formula>NOT(ISERROR(SEARCH("Dec",D408)))</formula>
    </cfRule>
    <cfRule type="containsText" dxfId="3171" priority="3140" operator="containsText" text="Inc">
      <formula>NOT(ISERROR(SEARCH("Inc",D408)))</formula>
    </cfRule>
  </conditionalFormatting>
  <conditionalFormatting sqref="F408:F409">
    <cfRule type="cellIs" dxfId="3170" priority="3137" operator="equal">
      <formula>"Unlocked"</formula>
    </cfRule>
    <cfRule type="cellIs" dxfId="3169" priority="3138" operator="equal">
      <formula>"Locked"</formula>
    </cfRule>
  </conditionalFormatting>
  <conditionalFormatting sqref="G408:G409">
    <cfRule type="containsText" dxfId="3168" priority="3136" operator="containsText" text="Param">
      <formula>NOT(ISERROR(SEARCH("Param",G408)))</formula>
    </cfRule>
  </conditionalFormatting>
  <conditionalFormatting sqref="I408:I409">
    <cfRule type="cellIs" dxfId="3167" priority="3135" operator="lessThan">
      <formula>0</formula>
    </cfRule>
  </conditionalFormatting>
  <conditionalFormatting sqref="D408:D409">
    <cfRule type="containsText" dxfId="3166" priority="3133" operator="containsText" text="Dec">
      <formula>NOT(ISERROR(SEARCH("Dec",D408)))</formula>
    </cfRule>
    <cfRule type="containsText" dxfId="3165" priority="3134" operator="containsText" text="Inc">
      <formula>NOT(ISERROR(SEARCH("Inc",D408)))</formula>
    </cfRule>
  </conditionalFormatting>
  <conditionalFormatting sqref="F408:F409">
    <cfRule type="cellIs" dxfId="3164" priority="3131" operator="equal">
      <formula>"Unlocked"</formula>
    </cfRule>
    <cfRule type="cellIs" dxfId="3163" priority="3132" operator="equal">
      <formula>"Locked"</formula>
    </cfRule>
  </conditionalFormatting>
  <conditionalFormatting sqref="G408:G409">
    <cfRule type="containsText" dxfId="3162" priority="3130" operator="containsText" text="Param">
      <formula>NOT(ISERROR(SEARCH("Param",G408)))</formula>
    </cfRule>
  </conditionalFormatting>
  <conditionalFormatting sqref="I408:I409">
    <cfRule type="cellIs" dxfId="3161" priority="3129" operator="lessThan">
      <formula>0</formula>
    </cfRule>
  </conditionalFormatting>
  <conditionalFormatting sqref="D408:D409">
    <cfRule type="containsText" dxfId="3160" priority="3127" operator="containsText" text="Dec">
      <formula>NOT(ISERROR(SEARCH("Dec",D408)))</formula>
    </cfRule>
    <cfRule type="containsText" dxfId="3159" priority="3128" operator="containsText" text="Inc">
      <formula>NOT(ISERROR(SEARCH("Inc",D408)))</formula>
    </cfRule>
  </conditionalFormatting>
  <conditionalFormatting sqref="F408:F409">
    <cfRule type="cellIs" dxfId="3158" priority="3125" operator="equal">
      <formula>"Unlocked"</formula>
    </cfRule>
    <cfRule type="cellIs" dxfId="3157" priority="3126" operator="equal">
      <formula>"Locked"</formula>
    </cfRule>
  </conditionalFormatting>
  <conditionalFormatting sqref="G408:G409">
    <cfRule type="containsText" dxfId="3156" priority="3124" operator="containsText" text="Param">
      <formula>NOT(ISERROR(SEARCH("Param",G408)))</formula>
    </cfRule>
  </conditionalFormatting>
  <conditionalFormatting sqref="I408:I409">
    <cfRule type="cellIs" dxfId="3155" priority="3123" operator="lessThan">
      <formula>0</formula>
    </cfRule>
  </conditionalFormatting>
  <conditionalFormatting sqref="D408:D409">
    <cfRule type="containsText" dxfId="3154" priority="3121" operator="containsText" text="Dec">
      <formula>NOT(ISERROR(SEARCH("Dec",D408)))</formula>
    </cfRule>
    <cfRule type="containsText" dxfId="3153" priority="3122" operator="containsText" text="Inc">
      <formula>NOT(ISERROR(SEARCH("Inc",D408)))</formula>
    </cfRule>
  </conditionalFormatting>
  <conditionalFormatting sqref="F408:F409">
    <cfRule type="cellIs" dxfId="3152" priority="3119" operator="equal">
      <formula>"Unlocked"</formula>
    </cfRule>
    <cfRule type="cellIs" dxfId="3151" priority="3120" operator="equal">
      <formula>"Locked"</formula>
    </cfRule>
  </conditionalFormatting>
  <conditionalFormatting sqref="G408:G409">
    <cfRule type="containsText" dxfId="3150" priority="3118" operator="containsText" text="Param">
      <formula>NOT(ISERROR(SEARCH("Param",G408)))</formula>
    </cfRule>
  </conditionalFormatting>
  <conditionalFormatting sqref="I408:I409">
    <cfRule type="cellIs" dxfId="3149" priority="3117" operator="lessThan">
      <formula>0</formula>
    </cfRule>
  </conditionalFormatting>
  <conditionalFormatting sqref="D408:D409">
    <cfRule type="containsText" dxfId="3148" priority="3115" operator="containsText" text="Dec">
      <formula>NOT(ISERROR(SEARCH("Dec",D408)))</formula>
    </cfRule>
    <cfRule type="containsText" dxfId="3147" priority="3116" operator="containsText" text="Inc">
      <formula>NOT(ISERROR(SEARCH("Inc",D408)))</formula>
    </cfRule>
  </conditionalFormatting>
  <conditionalFormatting sqref="F408:F409">
    <cfRule type="cellIs" dxfId="3146" priority="3113" operator="equal">
      <formula>"Unlocked"</formula>
    </cfRule>
    <cfRule type="cellIs" dxfId="3145" priority="3114" operator="equal">
      <formula>"Locked"</formula>
    </cfRule>
  </conditionalFormatting>
  <conditionalFormatting sqref="G408:G409">
    <cfRule type="containsText" dxfId="3144" priority="3112" operator="containsText" text="Param">
      <formula>NOT(ISERROR(SEARCH("Param",G408)))</formula>
    </cfRule>
  </conditionalFormatting>
  <conditionalFormatting sqref="I408:I409">
    <cfRule type="cellIs" dxfId="3143" priority="3111" operator="lessThan">
      <formula>0</formula>
    </cfRule>
  </conditionalFormatting>
  <conditionalFormatting sqref="D408:D409">
    <cfRule type="containsText" dxfId="3142" priority="3109" operator="containsText" text="Dec">
      <formula>NOT(ISERROR(SEARCH("Dec",D408)))</formula>
    </cfRule>
    <cfRule type="containsText" dxfId="3141" priority="3110" operator="containsText" text="Inc">
      <formula>NOT(ISERROR(SEARCH("Inc",D408)))</formula>
    </cfRule>
  </conditionalFormatting>
  <conditionalFormatting sqref="F408:F409">
    <cfRule type="cellIs" dxfId="3140" priority="3107" operator="equal">
      <formula>"Unlocked"</formula>
    </cfRule>
    <cfRule type="cellIs" dxfId="3139" priority="3108" operator="equal">
      <formula>"Locked"</formula>
    </cfRule>
  </conditionalFormatting>
  <conditionalFormatting sqref="G408:G409">
    <cfRule type="containsText" dxfId="3138" priority="3106" operator="containsText" text="Param">
      <formula>NOT(ISERROR(SEARCH("Param",G408)))</formula>
    </cfRule>
  </conditionalFormatting>
  <conditionalFormatting sqref="I408:I409">
    <cfRule type="cellIs" dxfId="3137" priority="3105" operator="lessThan">
      <formula>0</formula>
    </cfRule>
  </conditionalFormatting>
  <conditionalFormatting sqref="D408:D409">
    <cfRule type="containsText" dxfId="3136" priority="3103" operator="containsText" text="Dec">
      <formula>NOT(ISERROR(SEARCH("Dec",D408)))</formula>
    </cfRule>
    <cfRule type="containsText" dxfId="3135" priority="3104" operator="containsText" text="Inc">
      <formula>NOT(ISERROR(SEARCH("Inc",D408)))</formula>
    </cfRule>
  </conditionalFormatting>
  <conditionalFormatting sqref="F408:F409">
    <cfRule type="cellIs" dxfId="3134" priority="3101" operator="equal">
      <formula>"Unlocked"</formula>
    </cfRule>
    <cfRule type="cellIs" dxfId="3133" priority="3102" operator="equal">
      <formula>"Locked"</formula>
    </cfRule>
  </conditionalFormatting>
  <conditionalFormatting sqref="G408:G409">
    <cfRule type="containsText" dxfId="3132" priority="3100" operator="containsText" text="Param">
      <formula>NOT(ISERROR(SEARCH("Param",G408)))</formula>
    </cfRule>
  </conditionalFormatting>
  <conditionalFormatting sqref="I408:I409">
    <cfRule type="cellIs" dxfId="3131" priority="3099" operator="lessThan">
      <formula>0</formula>
    </cfRule>
  </conditionalFormatting>
  <conditionalFormatting sqref="D408:D409">
    <cfRule type="containsText" dxfId="3130" priority="3097" operator="containsText" text="Dec">
      <formula>NOT(ISERROR(SEARCH("Dec",D408)))</formula>
    </cfRule>
    <cfRule type="containsText" dxfId="3129" priority="3098" operator="containsText" text="Inc">
      <formula>NOT(ISERROR(SEARCH("Inc",D408)))</formula>
    </cfRule>
  </conditionalFormatting>
  <conditionalFormatting sqref="F408:F409">
    <cfRule type="cellIs" dxfId="3128" priority="3095" operator="equal">
      <formula>"Unlocked"</formula>
    </cfRule>
    <cfRule type="cellIs" dxfId="3127" priority="3096" operator="equal">
      <formula>"Locked"</formula>
    </cfRule>
  </conditionalFormatting>
  <conditionalFormatting sqref="G408:G409">
    <cfRule type="containsText" dxfId="3126" priority="3094" operator="containsText" text="Param">
      <formula>NOT(ISERROR(SEARCH("Param",G408)))</formula>
    </cfRule>
  </conditionalFormatting>
  <conditionalFormatting sqref="I408:I409">
    <cfRule type="cellIs" dxfId="3125" priority="3093" operator="lessThan">
      <formula>0</formula>
    </cfRule>
  </conditionalFormatting>
  <conditionalFormatting sqref="D408:D409">
    <cfRule type="containsText" dxfId="3124" priority="3091" operator="containsText" text="Dec">
      <formula>NOT(ISERROR(SEARCH("Dec",D408)))</formula>
    </cfRule>
    <cfRule type="containsText" dxfId="3123" priority="3092" operator="containsText" text="Inc">
      <formula>NOT(ISERROR(SEARCH("Inc",D408)))</formula>
    </cfRule>
  </conditionalFormatting>
  <conditionalFormatting sqref="F408:F409">
    <cfRule type="cellIs" dxfId="3122" priority="3089" operator="equal">
      <formula>"Unlocked"</formula>
    </cfRule>
    <cfRule type="cellIs" dxfId="3121" priority="3090" operator="equal">
      <formula>"Locked"</formula>
    </cfRule>
  </conditionalFormatting>
  <conditionalFormatting sqref="G408:G409">
    <cfRule type="containsText" dxfId="3120" priority="3088" operator="containsText" text="Param">
      <formula>NOT(ISERROR(SEARCH("Param",G408)))</formula>
    </cfRule>
  </conditionalFormatting>
  <conditionalFormatting sqref="I408:I409">
    <cfRule type="cellIs" dxfId="3119" priority="3087" operator="lessThan">
      <formula>0</formula>
    </cfRule>
  </conditionalFormatting>
  <conditionalFormatting sqref="D408:D409">
    <cfRule type="containsText" dxfId="3118" priority="3085" operator="containsText" text="Dec">
      <formula>NOT(ISERROR(SEARCH("Dec",D408)))</formula>
    </cfRule>
    <cfRule type="containsText" dxfId="3117" priority="3086" operator="containsText" text="Inc">
      <formula>NOT(ISERROR(SEARCH("Inc",D408)))</formula>
    </cfRule>
  </conditionalFormatting>
  <conditionalFormatting sqref="F408:F409">
    <cfRule type="cellIs" dxfId="3116" priority="3083" operator="equal">
      <formula>"Unlocked"</formula>
    </cfRule>
    <cfRule type="cellIs" dxfId="3115" priority="3084" operator="equal">
      <formula>"Locked"</formula>
    </cfRule>
  </conditionalFormatting>
  <conditionalFormatting sqref="G408:G409">
    <cfRule type="containsText" dxfId="3114" priority="3082" operator="containsText" text="Param">
      <formula>NOT(ISERROR(SEARCH("Param",G408)))</formula>
    </cfRule>
  </conditionalFormatting>
  <conditionalFormatting sqref="I408:I409">
    <cfRule type="cellIs" dxfId="3113" priority="3081" operator="lessThan">
      <formula>0</formula>
    </cfRule>
  </conditionalFormatting>
  <conditionalFormatting sqref="D408:D409">
    <cfRule type="containsText" dxfId="3112" priority="3079" operator="containsText" text="Dec">
      <formula>NOT(ISERROR(SEARCH("Dec",D408)))</formula>
    </cfRule>
    <cfRule type="containsText" dxfId="3111" priority="3080" operator="containsText" text="Inc">
      <formula>NOT(ISERROR(SEARCH("Inc",D408)))</formula>
    </cfRule>
  </conditionalFormatting>
  <conditionalFormatting sqref="F408:F409">
    <cfRule type="cellIs" dxfId="3110" priority="3077" operator="equal">
      <formula>"Unlocked"</formula>
    </cfRule>
    <cfRule type="cellIs" dxfId="3109" priority="3078" operator="equal">
      <formula>"Locked"</formula>
    </cfRule>
  </conditionalFormatting>
  <conditionalFormatting sqref="G408:G409">
    <cfRule type="containsText" dxfId="3108" priority="3076" operator="containsText" text="Param">
      <formula>NOT(ISERROR(SEARCH("Param",G408)))</formula>
    </cfRule>
  </conditionalFormatting>
  <conditionalFormatting sqref="I408:I409">
    <cfRule type="cellIs" dxfId="3107" priority="3075" operator="lessThan">
      <formula>0</formula>
    </cfRule>
  </conditionalFormatting>
  <conditionalFormatting sqref="D408:D409">
    <cfRule type="containsText" dxfId="3106" priority="3073" operator="containsText" text="Dec">
      <formula>NOT(ISERROR(SEARCH("Dec",D408)))</formula>
    </cfRule>
    <cfRule type="containsText" dxfId="3105" priority="3074" operator="containsText" text="Inc">
      <formula>NOT(ISERROR(SEARCH("Inc",D408)))</formula>
    </cfRule>
  </conditionalFormatting>
  <conditionalFormatting sqref="F408:F409">
    <cfRule type="cellIs" dxfId="3104" priority="3071" operator="equal">
      <formula>"Unlocked"</formula>
    </cfRule>
    <cfRule type="cellIs" dxfId="3103" priority="3072" operator="equal">
      <formula>"Locked"</formula>
    </cfRule>
  </conditionalFormatting>
  <conditionalFormatting sqref="G408:G409">
    <cfRule type="containsText" dxfId="3102" priority="3070" operator="containsText" text="Param">
      <formula>NOT(ISERROR(SEARCH("Param",G408)))</formula>
    </cfRule>
  </conditionalFormatting>
  <conditionalFormatting sqref="I408:I409">
    <cfRule type="cellIs" dxfId="3101" priority="3069" operator="lessThan">
      <formula>0</formula>
    </cfRule>
  </conditionalFormatting>
  <conditionalFormatting sqref="D408:D409">
    <cfRule type="containsText" dxfId="3100" priority="3067" operator="containsText" text="Dec">
      <formula>NOT(ISERROR(SEARCH("Dec",D408)))</formula>
    </cfRule>
    <cfRule type="containsText" dxfId="3099" priority="3068" operator="containsText" text="Inc">
      <formula>NOT(ISERROR(SEARCH("Inc",D408)))</formula>
    </cfRule>
  </conditionalFormatting>
  <conditionalFormatting sqref="F408:F409">
    <cfRule type="cellIs" dxfId="3098" priority="3065" operator="equal">
      <formula>"Unlocked"</formula>
    </cfRule>
    <cfRule type="cellIs" dxfId="3097" priority="3066" operator="equal">
      <formula>"Locked"</formula>
    </cfRule>
  </conditionalFormatting>
  <conditionalFormatting sqref="G408:G409">
    <cfRule type="containsText" dxfId="3096" priority="3064" operator="containsText" text="Param">
      <formula>NOT(ISERROR(SEARCH("Param",G408)))</formula>
    </cfRule>
  </conditionalFormatting>
  <conditionalFormatting sqref="I408:I409">
    <cfRule type="cellIs" dxfId="3095" priority="3063" operator="lessThan">
      <formula>0</formula>
    </cfRule>
  </conditionalFormatting>
  <conditionalFormatting sqref="D408:D409">
    <cfRule type="containsText" dxfId="3094" priority="3061" operator="containsText" text="Dec">
      <formula>NOT(ISERROR(SEARCH("Dec",D408)))</formula>
    </cfRule>
    <cfRule type="containsText" dxfId="3093" priority="3062" operator="containsText" text="Inc">
      <formula>NOT(ISERROR(SEARCH("Inc",D408)))</formula>
    </cfRule>
  </conditionalFormatting>
  <conditionalFormatting sqref="F408:F409">
    <cfRule type="cellIs" dxfId="3092" priority="3059" operator="equal">
      <formula>"Unlocked"</formula>
    </cfRule>
    <cfRule type="cellIs" dxfId="3091" priority="3060" operator="equal">
      <formula>"Locked"</formula>
    </cfRule>
  </conditionalFormatting>
  <conditionalFormatting sqref="G408:G409">
    <cfRule type="containsText" dxfId="3090" priority="3058" operator="containsText" text="Param">
      <formula>NOT(ISERROR(SEARCH("Param",G408)))</formula>
    </cfRule>
  </conditionalFormatting>
  <conditionalFormatting sqref="I408:I409">
    <cfRule type="cellIs" dxfId="3089" priority="3057" operator="lessThan">
      <formula>0</formula>
    </cfRule>
  </conditionalFormatting>
  <conditionalFormatting sqref="D408:D409">
    <cfRule type="containsText" dxfId="3088" priority="3055" operator="containsText" text="Dec">
      <formula>NOT(ISERROR(SEARCH("Dec",D408)))</formula>
    </cfRule>
    <cfRule type="containsText" dxfId="3087" priority="3056" operator="containsText" text="Inc">
      <formula>NOT(ISERROR(SEARCH("Inc",D408)))</formula>
    </cfRule>
  </conditionalFormatting>
  <conditionalFormatting sqref="F408:F409">
    <cfRule type="cellIs" dxfId="3086" priority="3053" operator="equal">
      <formula>"Unlocked"</formula>
    </cfRule>
    <cfRule type="cellIs" dxfId="3085" priority="3054" operator="equal">
      <formula>"Locked"</formula>
    </cfRule>
  </conditionalFormatting>
  <conditionalFormatting sqref="G408:G409">
    <cfRule type="containsText" dxfId="3084" priority="3052" operator="containsText" text="Param">
      <formula>NOT(ISERROR(SEARCH("Param",G408)))</formula>
    </cfRule>
  </conditionalFormatting>
  <conditionalFormatting sqref="I408:I409">
    <cfRule type="cellIs" dxfId="3083" priority="3051" operator="lessThan">
      <formula>0</formula>
    </cfRule>
  </conditionalFormatting>
  <conditionalFormatting sqref="D408:D409">
    <cfRule type="containsText" dxfId="3082" priority="3049" operator="containsText" text="Dec">
      <formula>NOT(ISERROR(SEARCH("Dec",D408)))</formula>
    </cfRule>
    <cfRule type="containsText" dxfId="3081" priority="3050" operator="containsText" text="Inc">
      <formula>NOT(ISERROR(SEARCH("Inc",D408)))</formula>
    </cfRule>
  </conditionalFormatting>
  <conditionalFormatting sqref="F408:F409">
    <cfRule type="cellIs" dxfId="3080" priority="3047" operator="equal">
      <formula>"Unlocked"</formula>
    </cfRule>
    <cfRule type="cellIs" dxfId="3079" priority="3048" operator="equal">
      <formula>"Locked"</formula>
    </cfRule>
  </conditionalFormatting>
  <conditionalFormatting sqref="G408:G409">
    <cfRule type="containsText" dxfId="3078" priority="3046" operator="containsText" text="Param">
      <formula>NOT(ISERROR(SEARCH("Param",G408)))</formula>
    </cfRule>
  </conditionalFormatting>
  <conditionalFormatting sqref="I408:I409">
    <cfRule type="cellIs" dxfId="3077" priority="3045" operator="lessThan">
      <formula>0</formula>
    </cfRule>
  </conditionalFormatting>
  <conditionalFormatting sqref="D408:D409">
    <cfRule type="containsText" dxfId="3076" priority="3043" operator="containsText" text="Dec">
      <formula>NOT(ISERROR(SEARCH("Dec",D408)))</formula>
    </cfRule>
    <cfRule type="containsText" dxfId="3075" priority="3044" operator="containsText" text="Inc">
      <formula>NOT(ISERROR(SEARCH("Inc",D408)))</formula>
    </cfRule>
  </conditionalFormatting>
  <conditionalFormatting sqref="F408:F409">
    <cfRule type="cellIs" dxfId="3074" priority="3041" operator="equal">
      <formula>"Unlocked"</formula>
    </cfRule>
    <cfRule type="cellIs" dxfId="3073" priority="3042" operator="equal">
      <formula>"Locked"</formula>
    </cfRule>
  </conditionalFormatting>
  <conditionalFormatting sqref="G408:G409">
    <cfRule type="containsText" dxfId="3072" priority="3040" operator="containsText" text="Param">
      <formula>NOT(ISERROR(SEARCH("Param",G408)))</formula>
    </cfRule>
  </conditionalFormatting>
  <conditionalFormatting sqref="I408:I409">
    <cfRule type="cellIs" dxfId="3071" priority="3039" operator="lessThan">
      <formula>0</formula>
    </cfRule>
  </conditionalFormatting>
  <conditionalFormatting sqref="D408:D409">
    <cfRule type="containsText" dxfId="3070" priority="3037" operator="containsText" text="Dec">
      <formula>NOT(ISERROR(SEARCH("Dec",D408)))</formula>
    </cfRule>
    <cfRule type="containsText" dxfId="3069" priority="3038" operator="containsText" text="Inc">
      <formula>NOT(ISERROR(SEARCH("Inc",D408)))</formula>
    </cfRule>
  </conditionalFormatting>
  <conditionalFormatting sqref="F408:F409">
    <cfRule type="cellIs" dxfId="3068" priority="3035" operator="equal">
      <formula>"Unlocked"</formula>
    </cfRule>
    <cfRule type="cellIs" dxfId="3067" priority="3036" operator="equal">
      <formula>"Locked"</formula>
    </cfRule>
  </conditionalFormatting>
  <conditionalFormatting sqref="G408:G409">
    <cfRule type="containsText" dxfId="3066" priority="3034" operator="containsText" text="Param">
      <formula>NOT(ISERROR(SEARCH("Param",G408)))</formula>
    </cfRule>
  </conditionalFormatting>
  <conditionalFormatting sqref="I408:I409">
    <cfRule type="cellIs" dxfId="3065" priority="3033" operator="lessThan">
      <formula>0</formula>
    </cfRule>
  </conditionalFormatting>
  <conditionalFormatting sqref="D408:D409">
    <cfRule type="containsText" dxfId="3064" priority="3031" operator="containsText" text="Dec">
      <formula>NOT(ISERROR(SEARCH("Dec",D408)))</formula>
    </cfRule>
    <cfRule type="containsText" dxfId="3063" priority="3032" operator="containsText" text="Inc">
      <formula>NOT(ISERROR(SEARCH("Inc",D408)))</formula>
    </cfRule>
  </conditionalFormatting>
  <conditionalFormatting sqref="F410">
    <cfRule type="cellIs" dxfId="3062" priority="3029" operator="equal">
      <formula>"Unlocked"</formula>
    </cfRule>
    <cfRule type="cellIs" dxfId="3061" priority="3030" operator="equal">
      <formula>"Locked"</formula>
    </cfRule>
  </conditionalFormatting>
  <conditionalFormatting sqref="G410">
    <cfRule type="containsText" dxfId="3060" priority="3028" operator="containsText" text="Param">
      <formula>NOT(ISERROR(SEARCH("Param",G410)))</formula>
    </cfRule>
  </conditionalFormatting>
  <conditionalFormatting sqref="I410">
    <cfRule type="cellIs" dxfId="3059" priority="3027" operator="lessThan">
      <formula>0</formula>
    </cfRule>
  </conditionalFormatting>
  <conditionalFormatting sqref="D410">
    <cfRule type="containsText" dxfId="3058" priority="3025" operator="containsText" text="Dec">
      <formula>NOT(ISERROR(SEARCH("Dec",D410)))</formula>
    </cfRule>
    <cfRule type="containsText" dxfId="3057" priority="3026" operator="containsText" text="Inc">
      <formula>NOT(ISERROR(SEARCH("Inc",D410)))</formula>
    </cfRule>
  </conditionalFormatting>
  <conditionalFormatting sqref="F410">
    <cfRule type="cellIs" dxfId="3056" priority="3023" operator="equal">
      <formula>"Unlocked"</formula>
    </cfRule>
    <cfRule type="cellIs" dxfId="3055" priority="3024" operator="equal">
      <formula>"Locked"</formula>
    </cfRule>
  </conditionalFormatting>
  <conditionalFormatting sqref="G410">
    <cfRule type="containsText" dxfId="3054" priority="3022" operator="containsText" text="Param">
      <formula>NOT(ISERROR(SEARCH("Param",G410)))</formula>
    </cfRule>
  </conditionalFormatting>
  <conditionalFormatting sqref="I410">
    <cfRule type="cellIs" dxfId="3053" priority="3021" operator="lessThan">
      <formula>0</formula>
    </cfRule>
  </conditionalFormatting>
  <conditionalFormatting sqref="D410">
    <cfRule type="containsText" dxfId="3052" priority="3019" operator="containsText" text="Dec">
      <formula>NOT(ISERROR(SEARCH("Dec",D410)))</formula>
    </cfRule>
    <cfRule type="containsText" dxfId="3051" priority="3020" operator="containsText" text="Inc">
      <formula>NOT(ISERROR(SEARCH("Inc",D410)))</formula>
    </cfRule>
  </conditionalFormatting>
  <conditionalFormatting sqref="F410">
    <cfRule type="cellIs" dxfId="3050" priority="3017" operator="equal">
      <formula>"Unlocked"</formula>
    </cfRule>
    <cfRule type="cellIs" dxfId="3049" priority="3018" operator="equal">
      <formula>"Locked"</formula>
    </cfRule>
  </conditionalFormatting>
  <conditionalFormatting sqref="G410">
    <cfRule type="containsText" dxfId="3048" priority="3016" operator="containsText" text="Param">
      <formula>NOT(ISERROR(SEARCH("Param",G410)))</formula>
    </cfRule>
  </conditionalFormatting>
  <conditionalFormatting sqref="I410">
    <cfRule type="cellIs" dxfId="3047" priority="3015" operator="lessThan">
      <formula>0</formula>
    </cfRule>
  </conditionalFormatting>
  <conditionalFormatting sqref="D410">
    <cfRule type="containsText" dxfId="3046" priority="3013" operator="containsText" text="Dec">
      <formula>NOT(ISERROR(SEARCH("Dec",D410)))</formula>
    </cfRule>
    <cfRule type="containsText" dxfId="3045" priority="3014" operator="containsText" text="Inc">
      <formula>NOT(ISERROR(SEARCH("Inc",D410)))</formula>
    </cfRule>
  </conditionalFormatting>
  <conditionalFormatting sqref="F410">
    <cfRule type="cellIs" dxfId="3044" priority="3011" operator="equal">
      <formula>"Unlocked"</formula>
    </cfRule>
    <cfRule type="cellIs" dxfId="3043" priority="3012" operator="equal">
      <formula>"Locked"</formula>
    </cfRule>
  </conditionalFormatting>
  <conditionalFormatting sqref="G410">
    <cfRule type="containsText" dxfId="3042" priority="3010" operator="containsText" text="Param">
      <formula>NOT(ISERROR(SEARCH("Param",G410)))</formula>
    </cfRule>
  </conditionalFormatting>
  <conditionalFormatting sqref="I410">
    <cfRule type="cellIs" dxfId="3041" priority="3009" operator="lessThan">
      <formula>0</formula>
    </cfRule>
  </conditionalFormatting>
  <conditionalFormatting sqref="D410">
    <cfRule type="containsText" dxfId="3040" priority="3007" operator="containsText" text="Dec">
      <formula>NOT(ISERROR(SEARCH("Dec",D410)))</formula>
    </cfRule>
    <cfRule type="containsText" dxfId="3039" priority="3008" operator="containsText" text="Inc">
      <formula>NOT(ISERROR(SEARCH("Inc",D410)))</formula>
    </cfRule>
  </conditionalFormatting>
  <conditionalFormatting sqref="F410">
    <cfRule type="cellIs" dxfId="3038" priority="3005" operator="equal">
      <formula>"Unlocked"</formula>
    </cfRule>
    <cfRule type="cellIs" dxfId="3037" priority="3006" operator="equal">
      <formula>"Locked"</formula>
    </cfRule>
  </conditionalFormatting>
  <conditionalFormatting sqref="G410">
    <cfRule type="containsText" dxfId="3036" priority="3004" operator="containsText" text="Param">
      <formula>NOT(ISERROR(SEARCH("Param",G410)))</formula>
    </cfRule>
  </conditionalFormatting>
  <conditionalFormatting sqref="I410">
    <cfRule type="cellIs" dxfId="3035" priority="3003" operator="lessThan">
      <formula>0</formula>
    </cfRule>
  </conditionalFormatting>
  <conditionalFormatting sqref="D410">
    <cfRule type="containsText" dxfId="3034" priority="3001" operator="containsText" text="Dec">
      <formula>NOT(ISERROR(SEARCH("Dec",D410)))</formula>
    </cfRule>
    <cfRule type="containsText" dxfId="3033" priority="3002" operator="containsText" text="Inc">
      <formula>NOT(ISERROR(SEARCH("Inc",D410)))</formula>
    </cfRule>
  </conditionalFormatting>
  <conditionalFormatting sqref="F410">
    <cfRule type="cellIs" dxfId="3032" priority="2999" operator="equal">
      <formula>"Unlocked"</formula>
    </cfRule>
    <cfRule type="cellIs" dxfId="3031" priority="3000" operator="equal">
      <formula>"Locked"</formula>
    </cfRule>
  </conditionalFormatting>
  <conditionalFormatting sqref="G410">
    <cfRule type="containsText" dxfId="3030" priority="2998" operator="containsText" text="Param">
      <formula>NOT(ISERROR(SEARCH("Param",G410)))</formula>
    </cfRule>
  </conditionalFormatting>
  <conditionalFormatting sqref="I410">
    <cfRule type="cellIs" dxfId="3029" priority="2997" operator="lessThan">
      <formula>0</formula>
    </cfRule>
  </conditionalFormatting>
  <conditionalFormatting sqref="D410">
    <cfRule type="containsText" dxfId="3028" priority="2995" operator="containsText" text="Dec">
      <formula>NOT(ISERROR(SEARCH("Dec",D410)))</formula>
    </cfRule>
    <cfRule type="containsText" dxfId="3027" priority="2996" operator="containsText" text="Inc">
      <formula>NOT(ISERROR(SEARCH("Inc",D410)))</formula>
    </cfRule>
  </conditionalFormatting>
  <conditionalFormatting sqref="F410">
    <cfRule type="cellIs" dxfId="3026" priority="2993" operator="equal">
      <formula>"Unlocked"</formula>
    </cfRule>
    <cfRule type="cellIs" dxfId="3025" priority="2994" operator="equal">
      <formula>"Locked"</formula>
    </cfRule>
  </conditionalFormatting>
  <conditionalFormatting sqref="G410">
    <cfRule type="containsText" dxfId="3024" priority="2992" operator="containsText" text="Param">
      <formula>NOT(ISERROR(SEARCH("Param",G410)))</formula>
    </cfRule>
  </conditionalFormatting>
  <conditionalFormatting sqref="I410">
    <cfRule type="cellIs" dxfId="3023" priority="2991" operator="lessThan">
      <formula>0</formula>
    </cfRule>
  </conditionalFormatting>
  <conditionalFormatting sqref="D410">
    <cfRule type="containsText" dxfId="3022" priority="2989" operator="containsText" text="Dec">
      <formula>NOT(ISERROR(SEARCH("Dec",D410)))</formula>
    </cfRule>
    <cfRule type="containsText" dxfId="3021" priority="2990" operator="containsText" text="Inc">
      <formula>NOT(ISERROR(SEARCH("Inc",D410)))</formula>
    </cfRule>
  </conditionalFormatting>
  <conditionalFormatting sqref="F410">
    <cfRule type="cellIs" dxfId="3020" priority="2987" operator="equal">
      <formula>"Unlocked"</formula>
    </cfRule>
    <cfRule type="cellIs" dxfId="3019" priority="2988" operator="equal">
      <formula>"Locked"</formula>
    </cfRule>
  </conditionalFormatting>
  <conditionalFormatting sqref="G410">
    <cfRule type="containsText" dxfId="3018" priority="2986" operator="containsText" text="Param">
      <formula>NOT(ISERROR(SEARCH("Param",G410)))</formula>
    </cfRule>
  </conditionalFormatting>
  <conditionalFormatting sqref="I410">
    <cfRule type="cellIs" dxfId="3017" priority="2985" operator="lessThan">
      <formula>0</formula>
    </cfRule>
  </conditionalFormatting>
  <conditionalFormatting sqref="D410">
    <cfRule type="containsText" dxfId="3016" priority="2983" operator="containsText" text="Dec">
      <formula>NOT(ISERROR(SEARCH("Dec",D410)))</formula>
    </cfRule>
    <cfRule type="containsText" dxfId="3015" priority="2984" operator="containsText" text="Inc">
      <formula>NOT(ISERROR(SEARCH("Inc",D410)))</formula>
    </cfRule>
  </conditionalFormatting>
  <conditionalFormatting sqref="F410">
    <cfRule type="cellIs" dxfId="3014" priority="2981" operator="equal">
      <formula>"Unlocked"</formula>
    </cfRule>
    <cfRule type="cellIs" dxfId="3013" priority="2982" operator="equal">
      <formula>"Locked"</formula>
    </cfRule>
  </conditionalFormatting>
  <conditionalFormatting sqref="G410">
    <cfRule type="containsText" dxfId="3012" priority="2980" operator="containsText" text="Param">
      <formula>NOT(ISERROR(SEARCH("Param",G410)))</formula>
    </cfRule>
  </conditionalFormatting>
  <conditionalFormatting sqref="I410">
    <cfRule type="cellIs" dxfId="3011" priority="2979" operator="lessThan">
      <formula>0</formula>
    </cfRule>
  </conditionalFormatting>
  <conditionalFormatting sqref="D410">
    <cfRule type="containsText" dxfId="3010" priority="2977" operator="containsText" text="Dec">
      <formula>NOT(ISERROR(SEARCH("Dec",D410)))</formula>
    </cfRule>
    <cfRule type="containsText" dxfId="3009" priority="2978" operator="containsText" text="Inc">
      <formula>NOT(ISERROR(SEARCH("Inc",D410)))</formula>
    </cfRule>
  </conditionalFormatting>
  <conditionalFormatting sqref="F410">
    <cfRule type="cellIs" dxfId="3008" priority="2975" operator="equal">
      <formula>"Unlocked"</formula>
    </cfRule>
    <cfRule type="cellIs" dxfId="3007" priority="2976" operator="equal">
      <formula>"Locked"</formula>
    </cfRule>
  </conditionalFormatting>
  <conditionalFormatting sqref="G410">
    <cfRule type="containsText" dxfId="3006" priority="2974" operator="containsText" text="Param">
      <formula>NOT(ISERROR(SEARCH("Param",G410)))</formula>
    </cfRule>
  </conditionalFormatting>
  <conditionalFormatting sqref="I410">
    <cfRule type="cellIs" dxfId="3005" priority="2973" operator="lessThan">
      <formula>0</formula>
    </cfRule>
  </conditionalFormatting>
  <conditionalFormatting sqref="D410">
    <cfRule type="containsText" dxfId="3004" priority="2971" operator="containsText" text="Dec">
      <formula>NOT(ISERROR(SEARCH("Dec",D410)))</formula>
    </cfRule>
    <cfRule type="containsText" dxfId="3003" priority="2972" operator="containsText" text="Inc">
      <formula>NOT(ISERROR(SEARCH("Inc",D410)))</formula>
    </cfRule>
  </conditionalFormatting>
  <conditionalFormatting sqref="F410">
    <cfRule type="cellIs" dxfId="3002" priority="2969" operator="equal">
      <formula>"Unlocked"</formula>
    </cfRule>
    <cfRule type="cellIs" dxfId="3001" priority="2970" operator="equal">
      <formula>"Locked"</formula>
    </cfRule>
  </conditionalFormatting>
  <conditionalFormatting sqref="G410">
    <cfRule type="containsText" dxfId="3000" priority="2968" operator="containsText" text="Param">
      <formula>NOT(ISERROR(SEARCH("Param",G410)))</formula>
    </cfRule>
  </conditionalFormatting>
  <conditionalFormatting sqref="I410">
    <cfRule type="cellIs" dxfId="2999" priority="2967" operator="lessThan">
      <formula>0</formula>
    </cfRule>
  </conditionalFormatting>
  <conditionalFormatting sqref="D410">
    <cfRule type="containsText" dxfId="2998" priority="2965" operator="containsText" text="Dec">
      <formula>NOT(ISERROR(SEARCH("Dec",D410)))</formula>
    </cfRule>
    <cfRule type="containsText" dxfId="2997" priority="2966" operator="containsText" text="Inc">
      <formula>NOT(ISERROR(SEARCH("Inc",D410)))</formula>
    </cfRule>
  </conditionalFormatting>
  <conditionalFormatting sqref="F410">
    <cfRule type="cellIs" dxfId="2996" priority="2963" operator="equal">
      <formula>"Unlocked"</formula>
    </cfRule>
    <cfRule type="cellIs" dxfId="2995" priority="2964" operator="equal">
      <formula>"Locked"</formula>
    </cfRule>
  </conditionalFormatting>
  <conditionalFormatting sqref="G410">
    <cfRule type="containsText" dxfId="2994" priority="2962" operator="containsText" text="Param">
      <formula>NOT(ISERROR(SEARCH("Param",G410)))</formula>
    </cfRule>
  </conditionalFormatting>
  <conditionalFormatting sqref="I410">
    <cfRule type="cellIs" dxfId="2993" priority="2961" operator="lessThan">
      <formula>0</formula>
    </cfRule>
  </conditionalFormatting>
  <conditionalFormatting sqref="D410">
    <cfRule type="containsText" dxfId="2992" priority="2959" operator="containsText" text="Dec">
      <formula>NOT(ISERROR(SEARCH("Dec",D410)))</formula>
    </cfRule>
    <cfRule type="containsText" dxfId="2991" priority="2960" operator="containsText" text="Inc">
      <formula>NOT(ISERROR(SEARCH("Inc",D410)))</formula>
    </cfRule>
  </conditionalFormatting>
  <conditionalFormatting sqref="F410">
    <cfRule type="cellIs" dxfId="2990" priority="2957" operator="equal">
      <formula>"Unlocked"</formula>
    </cfRule>
    <cfRule type="cellIs" dxfId="2989" priority="2958" operator="equal">
      <formula>"Locked"</formula>
    </cfRule>
  </conditionalFormatting>
  <conditionalFormatting sqref="G410">
    <cfRule type="containsText" dxfId="2988" priority="2956" operator="containsText" text="Param">
      <formula>NOT(ISERROR(SEARCH("Param",G410)))</formula>
    </cfRule>
  </conditionalFormatting>
  <conditionalFormatting sqref="I410">
    <cfRule type="cellIs" dxfId="2987" priority="2955" operator="lessThan">
      <formula>0</formula>
    </cfRule>
  </conditionalFormatting>
  <conditionalFormatting sqref="D410">
    <cfRule type="containsText" dxfId="2986" priority="2953" operator="containsText" text="Dec">
      <formula>NOT(ISERROR(SEARCH("Dec",D410)))</formula>
    </cfRule>
    <cfRule type="containsText" dxfId="2985" priority="2954" operator="containsText" text="Inc">
      <formula>NOT(ISERROR(SEARCH("Inc",D410)))</formula>
    </cfRule>
  </conditionalFormatting>
  <conditionalFormatting sqref="F410">
    <cfRule type="cellIs" dxfId="2984" priority="2951" operator="equal">
      <formula>"Unlocked"</formula>
    </cfRule>
    <cfRule type="cellIs" dxfId="2983" priority="2952" operator="equal">
      <formula>"Locked"</formula>
    </cfRule>
  </conditionalFormatting>
  <conditionalFormatting sqref="G410">
    <cfRule type="containsText" dxfId="2982" priority="2950" operator="containsText" text="Param">
      <formula>NOT(ISERROR(SEARCH("Param",G410)))</formula>
    </cfRule>
  </conditionalFormatting>
  <conditionalFormatting sqref="I410">
    <cfRule type="cellIs" dxfId="2981" priority="2949" operator="lessThan">
      <formula>0</formula>
    </cfRule>
  </conditionalFormatting>
  <conditionalFormatting sqref="D410">
    <cfRule type="containsText" dxfId="2980" priority="2947" operator="containsText" text="Dec">
      <formula>NOT(ISERROR(SEARCH("Dec",D410)))</formula>
    </cfRule>
    <cfRule type="containsText" dxfId="2979" priority="2948" operator="containsText" text="Inc">
      <formula>NOT(ISERROR(SEARCH("Inc",D410)))</formula>
    </cfRule>
  </conditionalFormatting>
  <conditionalFormatting sqref="F410">
    <cfRule type="cellIs" dxfId="2978" priority="2945" operator="equal">
      <formula>"Unlocked"</formula>
    </cfRule>
    <cfRule type="cellIs" dxfId="2977" priority="2946" operator="equal">
      <formula>"Locked"</formula>
    </cfRule>
  </conditionalFormatting>
  <conditionalFormatting sqref="G410">
    <cfRule type="containsText" dxfId="2976" priority="2944" operator="containsText" text="Param">
      <formula>NOT(ISERROR(SEARCH("Param",G410)))</formula>
    </cfRule>
  </conditionalFormatting>
  <conditionalFormatting sqref="I410">
    <cfRule type="cellIs" dxfId="2975" priority="2943" operator="lessThan">
      <formula>0</formula>
    </cfRule>
  </conditionalFormatting>
  <conditionalFormatting sqref="D410">
    <cfRule type="containsText" dxfId="2974" priority="2941" operator="containsText" text="Dec">
      <formula>NOT(ISERROR(SEARCH("Dec",D410)))</formula>
    </cfRule>
    <cfRule type="containsText" dxfId="2973" priority="2942" operator="containsText" text="Inc">
      <formula>NOT(ISERROR(SEARCH("Inc",D410)))</formula>
    </cfRule>
  </conditionalFormatting>
  <conditionalFormatting sqref="F410">
    <cfRule type="cellIs" dxfId="2972" priority="2939" operator="equal">
      <formula>"Unlocked"</formula>
    </cfRule>
    <cfRule type="cellIs" dxfId="2971" priority="2940" operator="equal">
      <formula>"Locked"</formula>
    </cfRule>
  </conditionalFormatting>
  <conditionalFormatting sqref="G410">
    <cfRule type="containsText" dxfId="2970" priority="2938" operator="containsText" text="Param">
      <formula>NOT(ISERROR(SEARCH("Param",G410)))</formula>
    </cfRule>
  </conditionalFormatting>
  <conditionalFormatting sqref="I410">
    <cfRule type="cellIs" dxfId="2969" priority="2937" operator="lessThan">
      <formula>0</formula>
    </cfRule>
  </conditionalFormatting>
  <conditionalFormatting sqref="D410">
    <cfRule type="containsText" dxfId="2968" priority="2935" operator="containsText" text="Dec">
      <formula>NOT(ISERROR(SEARCH("Dec",D410)))</formula>
    </cfRule>
    <cfRule type="containsText" dxfId="2967" priority="2936" operator="containsText" text="Inc">
      <formula>NOT(ISERROR(SEARCH("Inc",D410)))</formula>
    </cfRule>
  </conditionalFormatting>
  <conditionalFormatting sqref="F410">
    <cfRule type="cellIs" dxfId="2966" priority="2933" operator="equal">
      <formula>"Unlocked"</formula>
    </cfRule>
    <cfRule type="cellIs" dxfId="2965" priority="2934" operator="equal">
      <formula>"Locked"</formula>
    </cfRule>
  </conditionalFormatting>
  <conditionalFormatting sqref="G410">
    <cfRule type="containsText" dxfId="2964" priority="2932" operator="containsText" text="Param">
      <formula>NOT(ISERROR(SEARCH("Param",G410)))</formula>
    </cfRule>
  </conditionalFormatting>
  <conditionalFormatting sqref="I410">
    <cfRule type="cellIs" dxfId="2963" priority="2931" operator="lessThan">
      <formula>0</formula>
    </cfRule>
  </conditionalFormatting>
  <conditionalFormatting sqref="D410">
    <cfRule type="containsText" dxfId="2962" priority="2929" operator="containsText" text="Dec">
      <formula>NOT(ISERROR(SEARCH("Dec",D410)))</formula>
    </cfRule>
    <cfRule type="containsText" dxfId="2961" priority="2930" operator="containsText" text="Inc">
      <formula>NOT(ISERROR(SEARCH("Inc",D410)))</formula>
    </cfRule>
  </conditionalFormatting>
  <conditionalFormatting sqref="F410">
    <cfRule type="cellIs" dxfId="2960" priority="2927" operator="equal">
      <formula>"Unlocked"</formula>
    </cfRule>
    <cfRule type="cellIs" dxfId="2959" priority="2928" operator="equal">
      <formula>"Locked"</formula>
    </cfRule>
  </conditionalFormatting>
  <conditionalFormatting sqref="G410">
    <cfRule type="containsText" dxfId="2958" priority="2926" operator="containsText" text="Param">
      <formula>NOT(ISERROR(SEARCH("Param",G410)))</formula>
    </cfRule>
  </conditionalFormatting>
  <conditionalFormatting sqref="I410">
    <cfRule type="cellIs" dxfId="2957" priority="2925" operator="lessThan">
      <formula>0</formula>
    </cfRule>
  </conditionalFormatting>
  <conditionalFormatting sqref="D410">
    <cfRule type="containsText" dxfId="2956" priority="2923" operator="containsText" text="Dec">
      <formula>NOT(ISERROR(SEARCH("Dec",D410)))</formula>
    </cfRule>
    <cfRule type="containsText" dxfId="2955" priority="2924" operator="containsText" text="Inc">
      <formula>NOT(ISERROR(SEARCH("Inc",D410)))</formula>
    </cfRule>
  </conditionalFormatting>
  <conditionalFormatting sqref="F410">
    <cfRule type="cellIs" dxfId="2954" priority="2921" operator="equal">
      <formula>"Unlocked"</formula>
    </cfRule>
    <cfRule type="cellIs" dxfId="2953" priority="2922" operator="equal">
      <formula>"Locked"</formula>
    </cfRule>
  </conditionalFormatting>
  <conditionalFormatting sqref="G410">
    <cfRule type="containsText" dxfId="2952" priority="2920" operator="containsText" text="Param">
      <formula>NOT(ISERROR(SEARCH("Param",G410)))</formula>
    </cfRule>
  </conditionalFormatting>
  <conditionalFormatting sqref="I410">
    <cfRule type="cellIs" dxfId="2951" priority="2919" operator="lessThan">
      <formula>0</formula>
    </cfRule>
  </conditionalFormatting>
  <conditionalFormatting sqref="D410">
    <cfRule type="containsText" dxfId="2950" priority="2917" operator="containsText" text="Dec">
      <formula>NOT(ISERROR(SEARCH("Dec",D410)))</formula>
    </cfRule>
    <cfRule type="containsText" dxfId="2949" priority="2918" operator="containsText" text="Inc">
      <formula>NOT(ISERROR(SEARCH("Inc",D410)))</formula>
    </cfRule>
  </conditionalFormatting>
  <conditionalFormatting sqref="F411:F413">
    <cfRule type="cellIs" dxfId="2948" priority="2915" operator="equal">
      <formula>"Unlocked"</formula>
    </cfRule>
    <cfRule type="cellIs" dxfId="2947" priority="2916" operator="equal">
      <formula>"Locked"</formula>
    </cfRule>
  </conditionalFormatting>
  <conditionalFormatting sqref="G411:G413">
    <cfRule type="containsText" dxfId="2946" priority="2914" operator="containsText" text="Param">
      <formula>NOT(ISERROR(SEARCH("Param",G411)))</formula>
    </cfRule>
  </conditionalFormatting>
  <conditionalFormatting sqref="I411:I413">
    <cfRule type="cellIs" dxfId="2945" priority="2913" operator="lessThan">
      <formula>0</formula>
    </cfRule>
  </conditionalFormatting>
  <conditionalFormatting sqref="D411:D413">
    <cfRule type="containsText" dxfId="2944" priority="2911" operator="containsText" text="Dec">
      <formula>NOT(ISERROR(SEARCH("Dec",D411)))</formula>
    </cfRule>
    <cfRule type="containsText" dxfId="2943" priority="2912" operator="containsText" text="Inc">
      <formula>NOT(ISERROR(SEARCH("Inc",D411)))</formula>
    </cfRule>
  </conditionalFormatting>
  <conditionalFormatting sqref="F411:F413">
    <cfRule type="cellIs" dxfId="2942" priority="2909" operator="equal">
      <formula>"Unlocked"</formula>
    </cfRule>
    <cfRule type="cellIs" dxfId="2941" priority="2910" operator="equal">
      <formula>"Locked"</formula>
    </cfRule>
  </conditionalFormatting>
  <conditionalFormatting sqref="G411:G413">
    <cfRule type="containsText" dxfId="2940" priority="2908" operator="containsText" text="Param">
      <formula>NOT(ISERROR(SEARCH("Param",G411)))</formula>
    </cfRule>
  </conditionalFormatting>
  <conditionalFormatting sqref="I411:I413">
    <cfRule type="cellIs" dxfId="2939" priority="2907" operator="lessThan">
      <formula>0</formula>
    </cfRule>
  </conditionalFormatting>
  <conditionalFormatting sqref="D411:D413">
    <cfRule type="containsText" dxfId="2938" priority="2905" operator="containsText" text="Dec">
      <formula>NOT(ISERROR(SEARCH("Dec",D411)))</formula>
    </cfRule>
    <cfRule type="containsText" dxfId="2937" priority="2906" operator="containsText" text="Inc">
      <formula>NOT(ISERROR(SEARCH("Inc",D411)))</formula>
    </cfRule>
  </conditionalFormatting>
  <conditionalFormatting sqref="F411:F413">
    <cfRule type="cellIs" dxfId="2936" priority="2903" operator="equal">
      <formula>"Unlocked"</formula>
    </cfRule>
    <cfRule type="cellIs" dxfId="2935" priority="2904" operator="equal">
      <formula>"Locked"</formula>
    </cfRule>
  </conditionalFormatting>
  <conditionalFormatting sqref="G411:G413">
    <cfRule type="containsText" dxfId="2934" priority="2902" operator="containsText" text="Param">
      <formula>NOT(ISERROR(SEARCH("Param",G411)))</formula>
    </cfRule>
  </conditionalFormatting>
  <conditionalFormatting sqref="I411:I413">
    <cfRule type="cellIs" dxfId="2933" priority="2901" operator="lessThan">
      <formula>0</formula>
    </cfRule>
  </conditionalFormatting>
  <conditionalFormatting sqref="D411:D413">
    <cfRule type="containsText" dxfId="2932" priority="2899" operator="containsText" text="Dec">
      <formula>NOT(ISERROR(SEARCH("Dec",D411)))</formula>
    </cfRule>
    <cfRule type="containsText" dxfId="2931" priority="2900" operator="containsText" text="Inc">
      <formula>NOT(ISERROR(SEARCH("Inc",D411)))</formula>
    </cfRule>
  </conditionalFormatting>
  <conditionalFormatting sqref="F411:F413">
    <cfRule type="cellIs" dxfId="2930" priority="2897" operator="equal">
      <formula>"Unlocked"</formula>
    </cfRule>
    <cfRule type="cellIs" dxfId="2929" priority="2898" operator="equal">
      <formula>"Locked"</formula>
    </cfRule>
  </conditionalFormatting>
  <conditionalFormatting sqref="G411:G413">
    <cfRule type="containsText" dxfId="2928" priority="2896" operator="containsText" text="Param">
      <formula>NOT(ISERROR(SEARCH("Param",G411)))</formula>
    </cfRule>
  </conditionalFormatting>
  <conditionalFormatting sqref="I411:I413">
    <cfRule type="cellIs" dxfId="2927" priority="2895" operator="lessThan">
      <formula>0</formula>
    </cfRule>
  </conditionalFormatting>
  <conditionalFormatting sqref="D411:D413">
    <cfRule type="containsText" dxfId="2926" priority="2893" operator="containsText" text="Dec">
      <formula>NOT(ISERROR(SEARCH("Dec",D411)))</formula>
    </cfRule>
    <cfRule type="containsText" dxfId="2925" priority="2894" operator="containsText" text="Inc">
      <formula>NOT(ISERROR(SEARCH("Inc",D411)))</formula>
    </cfRule>
  </conditionalFormatting>
  <conditionalFormatting sqref="F411:F413">
    <cfRule type="cellIs" dxfId="2924" priority="2891" operator="equal">
      <formula>"Unlocked"</formula>
    </cfRule>
    <cfRule type="cellIs" dxfId="2923" priority="2892" operator="equal">
      <formula>"Locked"</formula>
    </cfRule>
  </conditionalFormatting>
  <conditionalFormatting sqref="G411:G413">
    <cfRule type="containsText" dxfId="2922" priority="2890" operator="containsText" text="Param">
      <formula>NOT(ISERROR(SEARCH("Param",G411)))</formula>
    </cfRule>
  </conditionalFormatting>
  <conditionalFormatting sqref="I411:I413">
    <cfRule type="cellIs" dxfId="2921" priority="2889" operator="lessThan">
      <formula>0</formula>
    </cfRule>
  </conditionalFormatting>
  <conditionalFormatting sqref="D411:D413">
    <cfRule type="containsText" dxfId="2920" priority="2887" operator="containsText" text="Dec">
      <formula>NOT(ISERROR(SEARCH("Dec",D411)))</formula>
    </cfRule>
    <cfRule type="containsText" dxfId="2919" priority="2888" operator="containsText" text="Inc">
      <formula>NOT(ISERROR(SEARCH("Inc",D411)))</formula>
    </cfRule>
  </conditionalFormatting>
  <conditionalFormatting sqref="F411:F413">
    <cfRule type="cellIs" dxfId="2918" priority="2885" operator="equal">
      <formula>"Unlocked"</formula>
    </cfRule>
    <cfRule type="cellIs" dxfId="2917" priority="2886" operator="equal">
      <formula>"Locked"</formula>
    </cfRule>
  </conditionalFormatting>
  <conditionalFormatting sqref="G411:G413">
    <cfRule type="containsText" dxfId="2916" priority="2884" operator="containsText" text="Param">
      <formula>NOT(ISERROR(SEARCH("Param",G411)))</formula>
    </cfRule>
  </conditionalFormatting>
  <conditionalFormatting sqref="I411:I413">
    <cfRule type="cellIs" dxfId="2915" priority="2883" operator="lessThan">
      <formula>0</formula>
    </cfRule>
  </conditionalFormatting>
  <conditionalFormatting sqref="D411:D413">
    <cfRule type="containsText" dxfId="2914" priority="2881" operator="containsText" text="Dec">
      <formula>NOT(ISERROR(SEARCH("Dec",D411)))</formula>
    </cfRule>
    <cfRule type="containsText" dxfId="2913" priority="2882" operator="containsText" text="Inc">
      <formula>NOT(ISERROR(SEARCH("Inc",D411)))</formula>
    </cfRule>
  </conditionalFormatting>
  <conditionalFormatting sqref="F411:F413">
    <cfRule type="cellIs" dxfId="2912" priority="2879" operator="equal">
      <formula>"Unlocked"</formula>
    </cfRule>
    <cfRule type="cellIs" dxfId="2911" priority="2880" operator="equal">
      <formula>"Locked"</formula>
    </cfRule>
  </conditionalFormatting>
  <conditionalFormatting sqref="G411:G413">
    <cfRule type="containsText" dxfId="2910" priority="2878" operator="containsText" text="Param">
      <formula>NOT(ISERROR(SEARCH("Param",G411)))</formula>
    </cfRule>
  </conditionalFormatting>
  <conditionalFormatting sqref="I411:I413">
    <cfRule type="cellIs" dxfId="2909" priority="2877" operator="lessThan">
      <formula>0</formula>
    </cfRule>
  </conditionalFormatting>
  <conditionalFormatting sqref="D411:D413">
    <cfRule type="containsText" dxfId="2908" priority="2875" operator="containsText" text="Dec">
      <formula>NOT(ISERROR(SEARCH("Dec",D411)))</formula>
    </cfRule>
    <cfRule type="containsText" dxfId="2907" priority="2876" operator="containsText" text="Inc">
      <formula>NOT(ISERROR(SEARCH("Inc",D411)))</formula>
    </cfRule>
  </conditionalFormatting>
  <conditionalFormatting sqref="F411">
    <cfRule type="cellIs" dxfId="2906" priority="2873" operator="equal">
      <formula>"Unlocked"</formula>
    </cfRule>
    <cfRule type="cellIs" dxfId="2905" priority="2874" operator="equal">
      <formula>"Locked"</formula>
    </cfRule>
  </conditionalFormatting>
  <conditionalFormatting sqref="G411">
    <cfRule type="containsText" dxfId="2904" priority="2872" operator="containsText" text="Param">
      <formula>NOT(ISERROR(SEARCH("Param",G411)))</formula>
    </cfRule>
  </conditionalFormatting>
  <conditionalFormatting sqref="I411">
    <cfRule type="cellIs" dxfId="2903" priority="2871" operator="lessThan">
      <formula>0</formula>
    </cfRule>
  </conditionalFormatting>
  <conditionalFormatting sqref="D411">
    <cfRule type="containsText" dxfId="2902" priority="2869" operator="containsText" text="Dec">
      <formula>NOT(ISERROR(SEARCH("Dec",D411)))</formula>
    </cfRule>
    <cfRule type="containsText" dxfId="2901" priority="2870" operator="containsText" text="Inc">
      <formula>NOT(ISERROR(SEARCH("Inc",D411)))</formula>
    </cfRule>
  </conditionalFormatting>
  <conditionalFormatting sqref="F412:F413">
    <cfRule type="cellIs" dxfId="2900" priority="2867" operator="equal">
      <formula>"Unlocked"</formula>
    </cfRule>
    <cfRule type="cellIs" dxfId="2899" priority="2868" operator="equal">
      <formula>"Locked"</formula>
    </cfRule>
  </conditionalFormatting>
  <conditionalFormatting sqref="G412:G413">
    <cfRule type="containsText" dxfId="2898" priority="2866" operator="containsText" text="Param">
      <formula>NOT(ISERROR(SEARCH("Param",G412)))</formula>
    </cfRule>
  </conditionalFormatting>
  <conditionalFormatting sqref="I412:I413">
    <cfRule type="cellIs" dxfId="2897" priority="2865" operator="lessThan">
      <formula>0</formula>
    </cfRule>
  </conditionalFormatting>
  <conditionalFormatting sqref="D412:D413">
    <cfRule type="containsText" dxfId="2896" priority="2863" operator="containsText" text="Dec">
      <formula>NOT(ISERROR(SEARCH("Dec",D412)))</formula>
    </cfRule>
    <cfRule type="containsText" dxfId="2895" priority="2864" operator="containsText" text="Inc">
      <formula>NOT(ISERROR(SEARCH("Inc",D412)))</formula>
    </cfRule>
  </conditionalFormatting>
  <conditionalFormatting sqref="F414:F419">
    <cfRule type="cellIs" dxfId="2894" priority="2861" operator="equal">
      <formula>"Unlocked"</formula>
    </cfRule>
    <cfRule type="cellIs" dxfId="2893" priority="2862" operator="equal">
      <formula>"Locked"</formula>
    </cfRule>
  </conditionalFormatting>
  <conditionalFormatting sqref="G414:G419">
    <cfRule type="containsText" dxfId="2892" priority="2860" operator="containsText" text="Param">
      <formula>NOT(ISERROR(SEARCH("Param",G414)))</formula>
    </cfRule>
  </conditionalFormatting>
  <conditionalFormatting sqref="I414:I419">
    <cfRule type="cellIs" dxfId="2891" priority="2859" operator="lessThan">
      <formula>0</formula>
    </cfRule>
  </conditionalFormatting>
  <conditionalFormatting sqref="D414:D419">
    <cfRule type="containsText" dxfId="2890" priority="2857" operator="containsText" text="Dec">
      <formula>NOT(ISERROR(SEARCH("Dec",D414)))</formula>
    </cfRule>
    <cfRule type="containsText" dxfId="2889" priority="2858" operator="containsText" text="Inc">
      <formula>NOT(ISERROR(SEARCH("Inc",D414)))</formula>
    </cfRule>
  </conditionalFormatting>
  <conditionalFormatting sqref="F414:F419">
    <cfRule type="cellIs" dxfId="2888" priority="2855" operator="equal">
      <formula>"Unlocked"</formula>
    </cfRule>
    <cfRule type="cellIs" dxfId="2887" priority="2856" operator="equal">
      <formula>"Locked"</formula>
    </cfRule>
  </conditionalFormatting>
  <conditionalFormatting sqref="G414:G419">
    <cfRule type="containsText" dxfId="2886" priority="2854" operator="containsText" text="Param">
      <formula>NOT(ISERROR(SEARCH("Param",G414)))</formula>
    </cfRule>
  </conditionalFormatting>
  <conditionalFormatting sqref="I414:I419">
    <cfRule type="cellIs" dxfId="2885" priority="2853" operator="lessThan">
      <formula>0</formula>
    </cfRule>
  </conditionalFormatting>
  <conditionalFormatting sqref="D414:D419">
    <cfRule type="containsText" dxfId="2884" priority="2851" operator="containsText" text="Dec">
      <formula>NOT(ISERROR(SEARCH("Dec",D414)))</formula>
    </cfRule>
    <cfRule type="containsText" dxfId="2883" priority="2852" operator="containsText" text="Inc">
      <formula>NOT(ISERROR(SEARCH("Inc",D414)))</formula>
    </cfRule>
  </conditionalFormatting>
  <conditionalFormatting sqref="F414:F416">
    <cfRule type="cellIs" dxfId="2882" priority="2849" operator="equal">
      <formula>"Unlocked"</formula>
    </cfRule>
    <cfRule type="cellIs" dxfId="2881" priority="2850" operator="equal">
      <formula>"Locked"</formula>
    </cfRule>
  </conditionalFormatting>
  <conditionalFormatting sqref="G414:G416">
    <cfRule type="containsText" dxfId="2880" priority="2848" operator="containsText" text="Param">
      <formula>NOT(ISERROR(SEARCH("Param",G414)))</formula>
    </cfRule>
  </conditionalFormatting>
  <conditionalFormatting sqref="I414:I416">
    <cfRule type="cellIs" dxfId="2879" priority="2847" operator="lessThan">
      <formula>0</formula>
    </cfRule>
  </conditionalFormatting>
  <conditionalFormatting sqref="D414:D416">
    <cfRule type="containsText" dxfId="2878" priority="2845" operator="containsText" text="Dec">
      <formula>NOT(ISERROR(SEARCH("Dec",D414)))</formula>
    </cfRule>
    <cfRule type="containsText" dxfId="2877" priority="2846" operator="containsText" text="Inc">
      <formula>NOT(ISERROR(SEARCH("Inc",D414)))</formula>
    </cfRule>
  </conditionalFormatting>
  <conditionalFormatting sqref="F414:F416">
    <cfRule type="cellIs" dxfId="2876" priority="2843" operator="equal">
      <formula>"Unlocked"</formula>
    </cfRule>
    <cfRule type="cellIs" dxfId="2875" priority="2844" operator="equal">
      <formula>"Locked"</formula>
    </cfRule>
  </conditionalFormatting>
  <conditionalFormatting sqref="G414:G416">
    <cfRule type="containsText" dxfId="2874" priority="2842" operator="containsText" text="Param">
      <formula>NOT(ISERROR(SEARCH("Param",G414)))</formula>
    </cfRule>
  </conditionalFormatting>
  <conditionalFormatting sqref="I414:I416">
    <cfRule type="cellIs" dxfId="2873" priority="2841" operator="lessThan">
      <formula>0</formula>
    </cfRule>
  </conditionalFormatting>
  <conditionalFormatting sqref="D414:D416">
    <cfRule type="containsText" dxfId="2872" priority="2839" operator="containsText" text="Dec">
      <formula>NOT(ISERROR(SEARCH("Dec",D414)))</formula>
    </cfRule>
    <cfRule type="containsText" dxfId="2871" priority="2840" operator="containsText" text="Inc">
      <formula>NOT(ISERROR(SEARCH("Inc",D414)))</formula>
    </cfRule>
  </conditionalFormatting>
  <conditionalFormatting sqref="F414:F416">
    <cfRule type="cellIs" dxfId="2870" priority="2837" operator="equal">
      <formula>"Unlocked"</formula>
    </cfRule>
    <cfRule type="cellIs" dxfId="2869" priority="2838" operator="equal">
      <formula>"Locked"</formula>
    </cfRule>
  </conditionalFormatting>
  <conditionalFormatting sqref="G414:G416">
    <cfRule type="containsText" dxfId="2868" priority="2836" operator="containsText" text="Param">
      <formula>NOT(ISERROR(SEARCH("Param",G414)))</formula>
    </cfRule>
  </conditionalFormatting>
  <conditionalFormatting sqref="I414:I416">
    <cfRule type="cellIs" dxfId="2867" priority="2835" operator="lessThan">
      <formula>0</formula>
    </cfRule>
  </conditionalFormatting>
  <conditionalFormatting sqref="D414:D416">
    <cfRule type="containsText" dxfId="2866" priority="2833" operator="containsText" text="Dec">
      <formula>NOT(ISERROR(SEARCH("Dec",D414)))</formula>
    </cfRule>
    <cfRule type="containsText" dxfId="2865" priority="2834" operator="containsText" text="Inc">
      <formula>NOT(ISERROR(SEARCH("Inc",D414)))</formula>
    </cfRule>
  </conditionalFormatting>
  <conditionalFormatting sqref="F414:F416">
    <cfRule type="cellIs" dxfId="2864" priority="2831" operator="equal">
      <formula>"Unlocked"</formula>
    </cfRule>
    <cfRule type="cellIs" dxfId="2863" priority="2832" operator="equal">
      <formula>"Locked"</formula>
    </cfRule>
  </conditionalFormatting>
  <conditionalFormatting sqref="G414:G416">
    <cfRule type="containsText" dxfId="2862" priority="2830" operator="containsText" text="Param">
      <formula>NOT(ISERROR(SEARCH("Param",G414)))</formula>
    </cfRule>
  </conditionalFormatting>
  <conditionalFormatting sqref="I414:I416">
    <cfRule type="cellIs" dxfId="2861" priority="2829" operator="lessThan">
      <formula>0</formula>
    </cfRule>
  </conditionalFormatting>
  <conditionalFormatting sqref="D414:D416">
    <cfRule type="containsText" dxfId="2860" priority="2827" operator="containsText" text="Dec">
      <formula>NOT(ISERROR(SEARCH("Dec",D414)))</formula>
    </cfRule>
    <cfRule type="containsText" dxfId="2859" priority="2828" operator="containsText" text="Inc">
      <formula>NOT(ISERROR(SEARCH("Inc",D414)))</formula>
    </cfRule>
  </conditionalFormatting>
  <conditionalFormatting sqref="F414:F416">
    <cfRule type="cellIs" dxfId="2858" priority="2825" operator="equal">
      <formula>"Unlocked"</formula>
    </cfRule>
    <cfRule type="cellIs" dxfId="2857" priority="2826" operator="equal">
      <formula>"Locked"</formula>
    </cfRule>
  </conditionalFormatting>
  <conditionalFormatting sqref="G414:G416">
    <cfRule type="containsText" dxfId="2856" priority="2824" operator="containsText" text="Param">
      <formula>NOT(ISERROR(SEARCH("Param",G414)))</formula>
    </cfRule>
  </conditionalFormatting>
  <conditionalFormatting sqref="I414:I416">
    <cfRule type="cellIs" dxfId="2855" priority="2823" operator="lessThan">
      <formula>0</formula>
    </cfRule>
  </conditionalFormatting>
  <conditionalFormatting sqref="D414:D416">
    <cfRule type="containsText" dxfId="2854" priority="2821" operator="containsText" text="Dec">
      <formula>NOT(ISERROR(SEARCH("Dec",D414)))</formula>
    </cfRule>
    <cfRule type="containsText" dxfId="2853" priority="2822" operator="containsText" text="Inc">
      <formula>NOT(ISERROR(SEARCH("Inc",D414)))</formula>
    </cfRule>
  </conditionalFormatting>
  <conditionalFormatting sqref="F414:F416">
    <cfRule type="cellIs" dxfId="2852" priority="2819" operator="equal">
      <formula>"Unlocked"</formula>
    </cfRule>
    <cfRule type="cellIs" dxfId="2851" priority="2820" operator="equal">
      <formula>"Locked"</formula>
    </cfRule>
  </conditionalFormatting>
  <conditionalFormatting sqref="G414:G416">
    <cfRule type="containsText" dxfId="2850" priority="2818" operator="containsText" text="Param">
      <formula>NOT(ISERROR(SEARCH("Param",G414)))</formula>
    </cfRule>
  </conditionalFormatting>
  <conditionalFormatting sqref="I414:I416">
    <cfRule type="cellIs" dxfId="2849" priority="2817" operator="lessThan">
      <formula>0</formula>
    </cfRule>
  </conditionalFormatting>
  <conditionalFormatting sqref="D414:D416">
    <cfRule type="containsText" dxfId="2848" priority="2815" operator="containsText" text="Dec">
      <formula>NOT(ISERROR(SEARCH("Dec",D414)))</formula>
    </cfRule>
    <cfRule type="containsText" dxfId="2847" priority="2816" operator="containsText" text="Inc">
      <formula>NOT(ISERROR(SEARCH("Inc",D414)))</formula>
    </cfRule>
  </conditionalFormatting>
  <conditionalFormatting sqref="F414:F416">
    <cfRule type="cellIs" dxfId="2846" priority="2813" operator="equal">
      <formula>"Unlocked"</formula>
    </cfRule>
    <cfRule type="cellIs" dxfId="2845" priority="2814" operator="equal">
      <formula>"Locked"</formula>
    </cfRule>
  </conditionalFormatting>
  <conditionalFormatting sqref="G414:G416">
    <cfRule type="containsText" dxfId="2844" priority="2812" operator="containsText" text="Param">
      <formula>NOT(ISERROR(SEARCH("Param",G414)))</formula>
    </cfRule>
  </conditionalFormatting>
  <conditionalFormatting sqref="I414:I416">
    <cfRule type="cellIs" dxfId="2843" priority="2811" operator="lessThan">
      <formula>0</formula>
    </cfRule>
  </conditionalFormatting>
  <conditionalFormatting sqref="D414:D416">
    <cfRule type="containsText" dxfId="2842" priority="2809" operator="containsText" text="Dec">
      <formula>NOT(ISERROR(SEARCH("Dec",D414)))</formula>
    </cfRule>
    <cfRule type="containsText" dxfId="2841" priority="2810" operator="containsText" text="Inc">
      <formula>NOT(ISERROR(SEARCH("Inc",D414)))</formula>
    </cfRule>
  </conditionalFormatting>
  <conditionalFormatting sqref="F414:F415">
    <cfRule type="cellIs" dxfId="2840" priority="2807" operator="equal">
      <formula>"Unlocked"</formula>
    </cfRule>
    <cfRule type="cellIs" dxfId="2839" priority="2808" operator="equal">
      <formula>"Locked"</formula>
    </cfRule>
  </conditionalFormatting>
  <conditionalFormatting sqref="G414:G415">
    <cfRule type="containsText" dxfId="2838" priority="2806" operator="containsText" text="Param">
      <formula>NOT(ISERROR(SEARCH("Param",G414)))</formula>
    </cfRule>
  </conditionalFormatting>
  <conditionalFormatting sqref="I414:I415">
    <cfRule type="cellIs" dxfId="2837" priority="2805" operator="lessThan">
      <formula>0</formula>
    </cfRule>
  </conditionalFormatting>
  <conditionalFormatting sqref="D414:D415">
    <cfRule type="containsText" dxfId="2836" priority="2803" operator="containsText" text="Dec">
      <formula>NOT(ISERROR(SEARCH("Dec",D414)))</formula>
    </cfRule>
    <cfRule type="containsText" dxfId="2835" priority="2804" operator="containsText" text="Inc">
      <formula>NOT(ISERROR(SEARCH("Inc",D414)))</formula>
    </cfRule>
  </conditionalFormatting>
  <conditionalFormatting sqref="F414:F415">
    <cfRule type="cellIs" dxfId="2834" priority="2801" operator="equal">
      <formula>"Unlocked"</formula>
    </cfRule>
    <cfRule type="cellIs" dxfId="2833" priority="2802" operator="equal">
      <formula>"Locked"</formula>
    </cfRule>
  </conditionalFormatting>
  <conditionalFormatting sqref="G414:G415">
    <cfRule type="containsText" dxfId="2832" priority="2800" operator="containsText" text="Param">
      <formula>NOT(ISERROR(SEARCH("Param",G414)))</formula>
    </cfRule>
  </conditionalFormatting>
  <conditionalFormatting sqref="I414:I415">
    <cfRule type="cellIs" dxfId="2831" priority="2799" operator="lessThan">
      <formula>0</formula>
    </cfRule>
  </conditionalFormatting>
  <conditionalFormatting sqref="D414:D415">
    <cfRule type="containsText" dxfId="2830" priority="2797" operator="containsText" text="Dec">
      <formula>NOT(ISERROR(SEARCH("Dec",D414)))</formula>
    </cfRule>
    <cfRule type="containsText" dxfId="2829" priority="2798" operator="containsText" text="Inc">
      <formula>NOT(ISERROR(SEARCH("Inc",D414)))</formula>
    </cfRule>
  </conditionalFormatting>
  <conditionalFormatting sqref="F414:F415">
    <cfRule type="cellIs" dxfId="2828" priority="2795" operator="equal">
      <formula>"Unlocked"</formula>
    </cfRule>
    <cfRule type="cellIs" dxfId="2827" priority="2796" operator="equal">
      <formula>"Locked"</formula>
    </cfRule>
  </conditionalFormatting>
  <conditionalFormatting sqref="G414:G415">
    <cfRule type="containsText" dxfId="2826" priority="2794" operator="containsText" text="Param">
      <formula>NOT(ISERROR(SEARCH("Param",G414)))</formula>
    </cfRule>
  </conditionalFormatting>
  <conditionalFormatting sqref="I414:I415">
    <cfRule type="cellIs" dxfId="2825" priority="2793" operator="lessThan">
      <formula>0</formula>
    </cfRule>
  </conditionalFormatting>
  <conditionalFormatting sqref="D414:D415">
    <cfRule type="containsText" dxfId="2824" priority="2791" operator="containsText" text="Dec">
      <formula>NOT(ISERROR(SEARCH("Dec",D414)))</formula>
    </cfRule>
    <cfRule type="containsText" dxfId="2823" priority="2792" operator="containsText" text="Inc">
      <formula>NOT(ISERROR(SEARCH("Inc",D414)))</formula>
    </cfRule>
  </conditionalFormatting>
  <conditionalFormatting sqref="F414:F415">
    <cfRule type="cellIs" dxfId="2822" priority="2789" operator="equal">
      <formula>"Unlocked"</formula>
    </cfRule>
    <cfRule type="cellIs" dxfId="2821" priority="2790" operator="equal">
      <formula>"Locked"</formula>
    </cfRule>
  </conditionalFormatting>
  <conditionalFormatting sqref="G414:G415">
    <cfRule type="containsText" dxfId="2820" priority="2788" operator="containsText" text="Param">
      <formula>NOT(ISERROR(SEARCH("Param",G414)))</formula>
    </cfRule>
  </conditionalFormatting>
  <conditionalFormatting sqref="I414:I415">
    <cfRule type="cellIs" dxfId="2819" priority="2787" operator="lessThan">
      <formula>0</formula>
    </cfRule>
  </conditionalFormatting>
  <conditionalFormatting sqref="D414:D415">
    <cfRule type="containsText" dxfId="2818" priority="2785" operator="containsText" text="Dec">
      <formula>NOT(ISERROR(SEARCH("Dec",D414)))</formula>
    </cfRule>
    <cfRule type="containsText" dxfId="2817" priority="2786" operator="containsText" text="Inc">
      <formula>NOT(ISERROR(SEARCH("Inc",D414)))</formula>
    </cfRule>
  </conditionalFormatting>
  <conditionalFormatting sqref="F414:F415">
    <cfRule type="cellIs" dxfId="2816" priority="2783" operator="equal">
      <formula>"Unlocked"</formula>
    </cfRule>
    <cfRule type="cellIs" dxfId="2815" priority="2784" operator="equal">
      <formula>"Locked"</formula>
    </cfRule>
  </conditionalFormatting>
  <conditionalFormatting sqref="G414:G415">
    <cfRule type="containsText" dxfId="2814" priority="2782" operator="containsText" text="Param">
      <formula>NOT(ISERROR(SEARCH("Param",G414)))</formula>
    </cfRule>
  </conditionalFormatting>
  <conditionalFormatting sqref="I414:I415">
    <cfRule type="cellIs" dxfId="2813" priority="2781" operator="lessThan">
      <formula>0</formula>
    </cfRule>
  </conditionalFormatting>
  <conditionalFormatting sqref="D414:D415">
    <cfRule type="containsText" dxfId="2812" priority="2779" operator="containsText" text="Dec">
      <formula>NOT(ISERROR(SEARCH("Dec",D414)))</formula>
    </cfRule>
    <cfRule type="containsText" dxfId="2811" priority="2780" operator="containsText" text="Inc">
      <formula>NOT(ISERROR(SEARCH("Inc",D414)))</formula>
    </cfRule>
  </conditionalFormatting>
  <conditionalFormatting sqref="F414:F415">
    <cfRule type="cellIs" dxfId="2810" priority="2777" operator="equal">
      <formula>"Unlocked"</formula>
    </cfRule>
    <cfRule type="cellIs" dxfId="2809" priority="2778" operator="equal">
      <formula>"Locked"</formula>
    </cfRule>
  </conditionalFormatting>
  <conditionalFormatting sqref="G414:G415">
    <cfRule type="containsText" dxfId="2808" priority="2776" operator="containsText" text="Param">
      <formula>NOT(ISERROR(SEARCH("Param",G414)))</formula>
    </cfRule>
  </conditionalFormatting>
  <conditionalFormatting sqref="I414:I415">
    <cfRule type="cellIs" dxfId="2807" priority="2775" operator="lessThan">
      <formula>0</formula>
    </cfRule>
  </conditionalFormatting>
  <conditionalFormatting sqref="D414:D415">
    <cfRule type="containsText" dxfId="2806" priority="2773" operator="containsText" text="Dec">
      <formula>NOT(ISERROR(SEARCH("Dec",D414)))</formula>
    </cfRule>
    <cfRule type="containsText" dxfId="2805" priority="2774" operator="containsText" text="Inc">
      <formula>NOT(ISERROR(SEARCH("Inc",D414)))</formula>
    </cfRule>
  </conditionalFormatting>
  <conditionalFormatting sqref="F414:F415">
    <cfRule type="cellIs" dxfId="2804" priority="2771" operator="equal">
      <formula>"Unlocked"</formula>
    </cfRule>
    <cfRule type="cellIs" dxfId="2803" priority="2772" operator="equal">
      <formula>"Locked"</formula>
    </cfRule>
  </conditionalFormatting>
  <conditionalFormatting sqref="G414:G415">
    <cfRule type="containsText" dxfId="2802" priority="2770" operator="containsText" text="Param">
      <formula>NOT(ISERROR(SEARCH("Param",G414)))</formula>
    </cfRule>
  </conditionalFormatting>
  <conditionalFormatting sqref="I414:I415">
    <cfRule type="cellIs" dxfId="2801" priority="2769" operator="lessThan">
      <formula>0</formula>
    </cfRule>
  </conditionalFormatting>
  <conditionalFormatting sqref="D414:D415">
    <cfRule type="containsText" dxfId="2800" priority="2767" operator="containsText" text="Dec">
      <formula>NOT(ISERROR(SEARCH("Dec",D414)))</formula>
    </cfRule>
    <cfRule type="containsText" dxfId="2799" priority="2768" operator="containsText" text="Inc">
      <formula>NOT(ISERROR(SEARCH("Inc",D414)))</formula>
    </cfRule>
  </conditionalFormatting>
  <conditionalFormatting sqref="F414:F415">
    <cfRule type="cellIs" dxfId="2798" priority="2765" operator="equal">
      <formula>"Unlocked"</formula>
    </cfRule>
    <cfRule type="cellIs" dxfId="2797" priority="2766" operator="equal">
      <formula>"Locked"</formula>
    </cfRule>
  </conditionalFormatting>
  <conditionalFormatting sqref="G414:G415">
    <cfRule type="containsText" dxfId="2796" priority="2764" operator="containsText" text="Param">
      <formula>NOT(ISERROR(SEARCH("Param",G414)))</formula>
    </cfRule>
  </conditionalFormatting>
  <conditionalFormatting sqref="I414:I415">
    <cfRule type="cellIs" dxfId="2795" priority="2763" operator="lessThan">
      <formula>0</formula>
    </cfRule>
  </conditionalFormatting>
  <conditionalFormatting sqref="D414:D415">
    <cfRule type="containsText" dxfId="2794" priority="2761" operator="containsText" text="Dec">
      <formula>NOT(ISERROR(SEARCH("Dec",D414)))</formula>
    </cfRule>
    <cfRule type="containsText" dxfId="2793" priority="2762" operator="containsText" text="Inc">
      <formula>NOT(ISERROR(SEARCH("Inc",D414)))</formula>
    </cfRule>
  </conditionalFormatting>
  <conditionalFormatting sqref="F414:F415">
    <cfRule type="cellIs" dxfId="2792" priority="2759" operator="equal">
      <formula>"Unlocked"</formula>
    </cfRule>
    <cfRule type="cellIs" dxfId="2791" priority="2760" operator="equal">
      <formula>"Locked"</formula>
    </cfRule>
  </conditionalFormatting>
  <conditionalFormatting sqref="G414:G415">
    <cfRule type="containsText" dxfId="2790" priority="2758" operator="containsText" text="Param">
      <formula>NOT(ISERROR(SEARCH("Param",G414)))</formula>
    </cfRule>
  </conditionalFormatting>
  <conditionalFormatting sqref="I414:I415">
    <cfRule type="cellIs" dxfId="2789" priority="2757" operator="lessThan">
      <formula>0</formula>
    </cfRule>
  </conditionalFormatting>
  <conditionalFormatting sqref="D414:D415">
    <cfRule type="containsText" dxfId="2788" priority="2755" operator="containsText" text="Dec">
      <formula>NOT(ISERROR(SEARCH("Dec",D414)))</formula>
    </cfRule>
    <cfRule type="containsText" dxfId="2787" priority="2756" operator="containsText" text="Inc">
      <formula>NOT(ISERROR(SEARCH("Inc",D414)))</formula>
    </cfRule>
  </conditionalFormatting>
  <conditionalFormatting sqref="F414:F415">
    <cfRule type="cellIs" dxfId="2786" priority="2753" operator="equal">
      <formula>"Unlocked"</formula>
    </cfRule>
    <cfRule type="cellIs" dxfId="2785" priority="2754" operator="equal">
      <formula>"Locked"</formula>
    </cfRule>
  </conditionalFormatting>
  <conditionalFormatting sqref="G414:G415">
    <cfRule type="containsText" dxfId="2784" priority="2752" operator="containsText" text="Param">
      <formula>NOT(ISERROR(SEARCH("Param",G414)))</formula>
    </cfRule>
  </conditionalFormatting>
  <conditionalFormatting sqref="I414:I415">
    <cfRule type="cellIs" dxfId="2783" priority="2751" operator="lessThan">
      <formula>0</formula>
    </cfRule>
  </conditionalFormatting>
  <conditionalFormatting sqref="D414:D415">
    <cfRule type="containsText" dxfId="2782" priority="2749" operator="containsText" text="Dec">
      <formula>NOT(ISERROR(SEARCH("Dec",D414)))</formula>
    </cfRule>
    <cfRule type="containsText" dxfId="2781" priority="2750" operator="containsText" text="Inc">
      <formula>NOT(ISERROR(SEARCH("Inc",D414)))</formula>
    </cfRule>
  </conditionalFormatting>
  <conditionalFormatting sqref="F414:F415">
    <cfRule type="cellIs" dxfId="2780" priority="2747" operator="equal">
      <formula>"Unlocked"</formula>
    </cfRule>
    <cfRule type="cellIs" dxfId="2779" priority="2748" operator="equal">
      <formula>"Locked"</formula>
    </cfRule>
  </conditionalFormatting>
  <conditionalFormatting sqref="G414:G415">
    <cfRule type="containsText" dxfId="2778" priority="2746" operator="containsText" text="Param">
      <formula>NOT(ISERROR(SEARCH("Param",G414)))</formula>
    </cfRule>
  </conditionalFormatting>
  <conditionalFormatting sqref="I414:I415">
    <cfRule type="cellIs" dxfId="2777" priority="2745" operator="lessThan">
      <formula>0</formula>
    </cfRule>
  </conditionalFormatting>
  <conditionalFormatting sqref="D414:D415">
    <cfRule type="containsText" dxfId="2776" priority="2743" operator="containsText" text="Dec">
      <formula>NOT(ISERROR(SEARCH("Dec",D414)))</formula>
    </cfRule>
    <cfRule type="containsText" dxfId="2775" priority="2744" operator="containsText" text="Inc">
      <formula>NOT(ISERROR(SEARCH("Inc",D414)))</formula>
    </cfRule>
  </conditionalFormatting>
  <conditionalFormatting sqref="F414:F415">
    <cfRule type="cellIs" dxfId="2774" priority="2741" operator="equal">
      <formula>"Unlocked"</formula>
    </cfRule>
    <cfRule type="cellIs" dxfId="2773" priority="2742" operator="equal">
      <formula>"Locked"</formula>
    </cfRule>
  </conditionalFormatting>
  <conditionalFormatting sqref="G414:G415">
    <cfRule type="containsText" dxfId="2772" priority="2740" operator="containsText" text="Param">
      <formula>NOT(ISERROR(SEARCH("Param",G414)))</formula>
    </cfRule>
  </conditionalFormatting>
  <conditionalFormatting sqref="I414:I415">
    <cfRule type="cellIs" dxfId="2771" priority="2739" operator="lessThan">
      <formula>0</formula>
    </cfRule>
  </conditionalFormatting>
  <conditionalFormatting sqref="D414:D415">
    <cfRule type="containsText" dxfId="2770" priority="2737" operator="containsText" text="Dec">
      <formula>NOT(ISERROR(SEARCH("Dec",D414)))</formula>
    </cfRule>
    <cfRule type="containsText" dxfId="2769" priority="2738" operator="containsText" text="Inc">
      <formula>NOT(ISERROR(SEARCH("Inc",D414)))</formula>
    </cfRule>
  </conditionalFormatting>
  <conditionalFormatting sqref="F414:F415">
    <cfRule type="cellIs" dxfId="2768" priority="2735" operator="equal">
      <formula>"Unlocked"</formula>
    </cfRule>
    <cfRule type="cellIs" dxfId="2767" priority="2736" operator="equal">
      <formula>"Locked"</formula>
    </cfRule>
  </conditionalFormatting>
  <conditionalFormatting sqref="G414:G415">
    <cfRule type="containsText" dxfId="2766" priority="2734" operator="containsText" text="Param">
      <formula>NOT(ISERROR(SEARCH("Param",G414)))</formula>
    </cfRule>
  </conditionalFormatting>
  <conditionalFormatting sqref="I414:I415">
    <cfRule type="cellIs" dxfId="2765" priority="2733" operator="lessThan">
      <formula>0</formula>
    </cfRule>
  </conditionalFormatting>
  <conditionalFormatting sqref="D414:D415">
    <cfRule type="containsText" dxfId="2764" priority="2731" operator="containsText" text="Dec">
      <formula>NOT(ISERROR(SEARCH("Dec",D414)))</formula>
    </cfRule>
    <cfRule type="containsText" dxfId="2763" priority="2732" operator="containsText" text="Inc">
      <formula>NOT(ISERROR(SEARCH("Inc",D414)))</formula>
    </cfRule>
  </conditionalFormatting>
  <conditionalFormatting sqref="F414:F415">
    <cfRule type="cellIs" dxfId="2762" priority="2729" operator="equal">
      <formula>"Unlocked"</formula>
    </cfRule>
    <cfRule type="cellIs" dxfId="2761" priority="2730" operator="equal">
      <formula>"Locked"</formula>
    </cfRule>
  </conditionalFormatting>
  <conditionalFormatting sqref="G414:G415">
    <cfRule type="containsText" dxfId="2760" priority="2728" operator="containsText" text="Param">
      <formula>NOT(ISERROR(SEARCH("Param",G414)))</formula>
    </cfRule>
  </conditionalFormatting>
  <conditionalFormatting sqref="I414:I415">
    <cfRule type="cellIs" dxfId="2759" priority="2727" operator="lessThan">
      <formula>0</formula>
    </cfRule>
  </conditionalFormatting>
  <conditionalFormatting sqref="D414:D415">
    <cfRule type="containsText" dxfId="2758" priority="2725" operator="containsText" text="Dec">
      <formula>NOT(ISERROR(SEARCH("Dec",D414)))</formula>
    </cfRule>
    <cfRule type="containsText" dxfId="2757" priority="2726" operator="containsText" text="Inc">
      <formula>NOT(ISERROR(SEARCH("Inc",D414)))</formula>
    </cfRule>
  </conditionalFormatting>
  <conditionalFormatting sqref="F414:F415">
    <cfRule type="cellIs" dxfId="2756" priority="2723" operator="equal">
      <formula>"Unlocked"</formula>
    </cfRule>
    <cfRule type="cellIs" dxfId="2755" priority="2724" operator="equal">
      <formula>"Locked"</formula>
    </cfRule>
  </conditionalFormatting>
  <conditionalFormatting sqref="G414:G415">
    <cfRule type="containsText" dxfId="2754" priority="2722" operator="containsText" text="Param">
      <formula>NOT(ISERROR(SEARCH("Param",G414)))</formula>
    </cfRule>
  </conditionalFormatting>
  <conditionalFormatting sqref="I414:I415">
    <cfRule type="cellIs" dxfId="2753" priority="2721" operator="lessThan">
      <formula>0</formula>
    </cfRule>
  </conditionalFormatting>
  <conditionalFormatting sqref="D414:D415">
    <cfRule type="containsText" dxfId="2752" priority="2719" operator="containsText" text="Dec">
      <formula>NOT(ISERROR(SEARCH("Dec",D414)))</formula>
    </cfRule>
    <cfRule type="containsText" dxfId="2751" priority="2720" operator="containsText" text="Inc">
      <formula>NOT(ISERROR(SEARCH("Inc",D414)))</formula>
    </cfRule>
  </conditionalFormatting>
  <conditionalFormatting sqref="F414:F415">
    <cfRule type="cellIs" dxfId="2750" priority="2717" operator="equal">
      <formula>"Unlocked"</formula>
    </cfRule>
    <cfRule type="cellIs" dxfId="2749" priority="2718" operator="equal">
      <formula>"Locked"</formula>
    </cfRule>
  </conditionalFormatting>
  <conditionalFormatting sqref="G414:G415">
    <cfRule type="containsText" dxfId="2748" priority="2716" operator="containsText" text="Param">
      <formula>NOT(ISERROR(SEARCH("Param",G414)))</formula>
    </cfRule>
  </conditionalFormatting>
  <conditionalFormatting sqref="I414:I415">
    <cfRule type="cellIs" dxfId="2747" priority="2715" operator="lessThan">
      <formula>0</formula>
    </cfRule>
  </conditionalFormatting>
  <conditionalFormatting sqref="D414:D415">
    <cfRule type="containsText" dxfId="2746" priority="2713" operator="containsText" text="Dec">
      <formula>NOT(ISERROR(SEARCH("Dec",D414)))</formula>
    </cfRule>
    <cfRule type="containsText" dxfId="2745" priority="2714" operator="containsText" text="Inc">
      <formula>NOT(ISERROR(SEARCH("Inc",D414)))</formula>
    </cfRule>
  </conditionalFormatting>
  <conditionalFormatting sqref="F414:F415">
    <cfRule type="cellIs" dxfId="2744" priority="2711" operator="equal">
      <formula>"Unlocked"</formula>
    </cfRule>
    <cfRule type="cellIs" dxfId="2743" priority="2712" operator="equal">
      <formula>"Locked"</formula>
    </cfRule>
  </conditionalFormatting>
  <conditionalFormatting sqref="G414:G415">
    <cfRule type="containsText" dxfId="2742" priority="2710" operator="containsText" text="Param">
      <formula>NOT(ISERROR(SEARCH("Param",G414)))</formula>
    </cfRule>
  </conditionalFormatting>
  <conditionalFormatting sqref="I414:I415">
    <cfRule type="cellIs" dxfId="2741" priority="2709" operator="lessThan">
      <formula>0</formula>
    </cfRule>
  </conditionalFormatting>
  <conditionalFormatting sqref="D414:D415">
    <cfRule type="containsText" dxfId="2740" priority="2707" operator="containsText" text="Dec">
      <formula>NOT(ISERROR(SEARCH("Dec",D414)))</formula>
    </cfRule>
    <cfRule type="containsText" dxfId="2739" priority="2708" operator="containsText" text="Inc">
      <formula>NOT(ISERROR(SEARCH("Inc",D414)))</formula>
    </cfRule>
  </conditionalFormatting>
  <conditionalFormatting sqref="F414:F415">
    <cfRule type="cellIs" dxfId="2738" priority="2705" operator="equal">
      <formula>"Unlocked"</formula>
    </cfRule>
    <cfRule type="cellIs" dxfId="2737" priority="2706" operator="equal">
      <formula>"Locked"</formula>
    </cfRule>
  </conditionalFormatting>
  <conditionalFormatting sqref="G414:G415">
    <cfRule type="containsText" dxfId="2736" priority="2704" operator="containsText" text="Param">
      <formula>NOT(ISERROR(SEARCH("Param",G414)))</formula>
    </cfRule>
  </conditionalFormatting>
  <conditionalFormatting sqref="I414:I415">
    <cfRule type="cellIs" dxfId="2735" priority="2703" operator="lessThan">
      <formula>0</formula>
    </cfRule>
  </conditionalFormatting>
  <conditionalFormatting sqref="D414:D415">
    <cfRule type="containsText" dxfId="2734" priority="2701" operator="containsText" text="Dec">
      <formula>NOT(ISERROR(SEARCH("Dec",D414)))</formula>
    </cfRule>
    <cfRule type="containsText" dxfId="2733" priority="2702" operator="containsText" text="Inc">
      <formula>NOT(ISERROR(SEARCH("Inc",D414)))</formula>
    </cfRule>
  </conditionalFormatting>
  <conditionalFormatting sqref="F414:F415">
    <cfRule type="cellIs" dxfId="2732" priority="2699" operator="equal">
      <formula>"Unlocked"</formula>
    </cfRule>
    <cfRule type="cellIs" dxfId="2731" priority="2700" operator="equal">
      <formula>"Locked"</formula>
    </cfRule>
  </conditionalFormatting>
  <conditionalFormatting sqref="G414:G415">
    <cfRule type="containsText" dxfId="2730" priority="2698" operator="containsText" text="Param">
      <formula>NOT(ISERROR(SEARCH("Param",G414)))</formula>
    </cfRule>
  </conditionalFormatting>
  <conditionalFormatting sqref="I414:I415">
    <cfRule type="cellIs" dxfId="2729" priority="2697" operator="lessThan">
      <formula>0</formula>
    </cfRule>
  </conditionalFormatting>
  <conditionalFormatting sqref="D414:D415">
    <cfRule type="containsText" dxfId="2728" priority="2695" operator="containsText" text="Dec">
      <formula>NOT(ISERROR(SEARCH("Dec",D414)))</formula>
    </cfRule>
    <cfRule type="containsText" dxfId="2727" priority="2696" operator="containsText" text="Inc">
      <formula>NOT(ISERROR(SEARCH("Inc",D414)))</formula>
    </cfRule>
  </conditionalFormatting>
  <conditionalFormatting sqref="F416">
    <cfRule type="cellIs" dxfId="2726" priority="2693" operator="equal">
      <formula>"Unlocked"</formula>
    </cfRule>
    <cfRule type="cellIs" dxfId="2725" priority="2694" operator="equal">
      <formula>"Locked"</formula>
    </cfRule>
  </conditionalFormatting>
  <conditionalFormatting sqref="G416">
    <cfRule type="containsText" dxfId="2724" priority="2692" operator="containsText" text="Param">
      <formula>NOT(ISERROR(SEARCH("Param",G416)))</formula>
    </cfRule>
  </conditionalFormatting>
  <conditionalFormatting sqref="I416">
    <cfRule type="cellIs" dxfId="2723" priority="2691" operator="lessThan">
      <formula>0</formula>
    </cfRule>
  </conditionalFormatting>
  <conditionalFormatting sqref="D416">
    <cfRule type="containsText" dxfId="2722" priority="2689" operator="containsText" text="Dec">
      <formula>NOT(ISERROR(SEARCH("Dec",D416)))</formula>
    </cfRule>
    <cfRule type="containsText" dxfId="2721" priority="2690" operator="containsText" text="Inc">
      <formula>NOT(ISERROR(SEARCH("Inc",D416)))</formula>
    </cfRule>
  </conditionalFormatting>
  <conditionalFormatting sqref="F416">
    <cfRule type="cellIs" dxfId="2720" priority="2687" operator="equal">
      <formula>"Unlocked"</formula>
    </cfRule>
    <cfRule type="cellIs" dxfId="2719" priority="2688" operator="equal">
      <formula>"Locked"</formula>
    </cfRule>
  </conditionalFormatting>
  <conditionalFormatting sqref="G416">
    <cfRule type="containsText" dxfId="2718" priority="2686" operator="containsText" text="Param">
      <formula>NOT(ISERROR(SEARCH("Param",G416)))</formula>
    </cfRule>
  </conditionalFormatting>
  <conditionalFormatting sqref="I416">
    <cfRule type="cellIs" dxfId="2717" priority="2685" operator="lessThan">
      <formula>0</formula>
    </cfRule>
  </conditionalFormatting>
  <conditionalFormatting sqref="D416">
    <cfRule type="containsText" dxfId="2716" priority="2683" operator="containsText" text="Dec">
      <formula>NOT(ISERROR(SEARCH("Dec",D416)))</formula>
    </cfRule>
    <cfRule type="containsText" dxfId="2715" priority="2684" operator="containsText" text="Inc">
      <formula>NOT(ISERROR(SEARCH("Inc",D416)))</formula>
    </cfRule>
  </conditionalFormatting>
  <conditionalFormatting sqref="F416">
    <cfRule type="cellIs" dxfId="2714" priority="2681" operator="equal">
      <formula>"Unlocked"</formula>
    </cfRule>
    <cfRule type="cellIs" dxfId="2713" priority="2682" operator="equal">
      <formula>"Locked"</formula>
    </cfRule>
  </conditionalFormatting>
  <conditionalFormatting sqref="G416">
    <cfRule type="containsText" dxfId="2712" priority="2680" operator="containsText" text="Param">
      <formula>NOT(ISERROR(SEARCH("Param",G416)))</formula>
    </cfRule>
  </conditionalFormatting>
  <conditionalFormatting sqref="I416">
    <cfRule type="cellIs" dxfId="2711" priority="2679" operator="lessThan">
      <formula>0</formula>
    </cfRule>
  </conditionalFormatting>
  <conditionalFormatting sqref="D416">
    <cfRule type="containsText" dxfId="2710" priority="2677" operator="containsText" text="Dec">
      <formula>NOT(ISERROR(SEARCH("Dec",D416)))</formula>
    </cfRule>
    <cfRule type="containsText" dxfId="2709" priority="2678" operator="containsText" text="Inc">
      <formula>NOT(ISERROR(SEARCH("Inc",D416)))</formula>
    </cfRule>
  </conditionalFormatting>
  <conditionalFormatting sqref="F416">
    <cfRule type="cellIs" dxfId="2708" priority="2675" operator="equal">
      <formula>"Unlocked"</formula>
    </cfRule>
    <cfRule type="cellIs" dxfId="2707" priority="2676" operator="equal">
      <formula>"Locked"</formula>
    </cfRule>
  </conditionalFormatting>
  <conditionalFormatting sqref="G416">
    <cfRule type="containsText" dxfId="2706" priority="2674" operator="containsText" text="Param">
      <formula>NOT(ISERROR(SEARCH("Param",G416)))</formula>
    </cfRule>
  </conditionalFormatting>
  <conditionalFormatting sqref="I416">
    <cfRule type="cellIs" dxfId="2705" priority="2673" operator="lessThan">
      <formula>0</formula>
    </cfRule>
  </conditionalFormatting>
  <conditionalFormatting sqref="D416">
    <cfRule type="containsText" dxfId="2704" priority="2671" operator="containsText" text="Dec">
      <formula>NOT(ISERROR(SEARCH("Dec",D416)))</formula>
    </cfRule>
    <cfRule type="containsText" dxfId="2703" priority="2672" operator="containsText" text="Inc">
      <formula>NOT(ISERROR(SEARCH("Inc",D416)))</formula>
    </cfRule>
  </conditionalFormatting>
  <conditionalFormatting sqref="F416">
    <cfRule type="cellIs" dxfId="2702" priority="2669" operator="equal">
      <formula>"Unlocked"</formula>
    </cfRule>
    <cfRule type="cellIs" dxfId="2701" priority="2670" operator="equal">
      <formula>"Locked"</formula>
    </cfRule>
  </conditionalFormatting>
  <conditionalFormatting sqref="G416">
    <cfRule type="containsText" dxfId="2700" priority="2668" operator="containsText" text="Param">
      <formula>NOT(ISERROR(SEARCH("Param",G416)))</formula>
    </cfRule>
  </conditionalFormatting>
  <conditionalFormatting sqref="I416">
    <cfRule type="cellIs" dxfId="2699" priority="2667" operator="lessThan">
      <formula>0</formula>
    </cfRule>
  </conditionalFormatting>
  <conditionalFormatting sqref="D416">
    <cfRule type="containsText" dxfId="2698" priority="2665" operator="containsText" text="Dec">
      <formula>NOT(ISERROR(SEARCH("Dec",D416)))</formula>
    </cfRule>
    <cfRule type="containsText" dxfId="2697" priority="2666" operator="containsText" text="Inc">
      <formula>NOT(ISERROR(SEARCH("Inc",D416)))</formula>
    </cfRule>
  </conditionalFormatting>
  <conditionalFormatting sqref="F416">
    <cfRule type="cellIs" dxfId="2696" priority="2663" operator="equal">
      <formula>"Unlocked"</formula>
    </cfRule>
    <cfRule type="cellIs" dxfId="2695" priority="2664" operator="equal">
      <formula>"Locked"</formula>
    </cfRule>
  </conditionalFormatting>
  <conditionalFormatting sqref="G416">
    <cfRule type="containsText" dxfId="2694" priority="2662" operator="containsText" text="Param">
      <formula>NOT(ISERROR(SEARCH("Param",G416)))</formula>
    </cfRule>
  </conditionalFormatting>
  <conditionalFormatting sqref="I416">
    <cfRule type="cellIs" dxfId="2693" priority="2661" operator="lessThan">
      <formula>0</formula>
    </cfRule>
  </conditionalFormatting>
  <conditionalFormatting sqref="D416">
    <cfRule type="containsText" dxfId="2692" priority="2659" operator="containsText" text="Dec">
      <formula>NOT(ISERROR(SEARCH("Dec",D416)))</formula>
    </cfRule>
    <cfRule type="containsText" dxfId="2691" priority="2660" operator="containsText" text="Inc">
      <formula>NOT(ISERROR(SEARCH("Inc",D416)))</formula>
    </cfRule>
  </conditionalFormatting>
  <conditionalFormatting sqref="F416">
    <cfRule type="cellIs" dxfId="2690" priority="2657" operator="equal">
      <formula>"Unlocked"</formula>
    </cfRule>
    <cfRule type="cellIs" dxfId="2689" priority="2658" operator="equal">
      <formula>"Locked"</formula>
    </cfRule>
  </conditionalFormatting>
  <conditionalFormatting sqref="G416">
    <cfRule type="containsText" dxfId="2688" priority="2656" operator="containsText" text="Param">
      <formula>NOT(ISERROR(SEARCH("Param",G416)))</formula>
    </cfRule>
  </conditionalFormatting>
  <conditionalFormatting sqref="I416">
    <cfRule type="cellIs" dxfId="2687" priority="2655" operator="lessThan">
      <formula>0</formula>
    </cfRule>
  </conditionalFormatting>
  <conditionalFormatting sqref="D416">
    <cfRule type="containsText" dxfId="2686" priority="2653" operator="containsText" text="Dec">
      <formula>NOT(ISERROR(SEARCH("Dec",D416)))</formula>
    </cfRule>
    <cfRule type="containsText" dxfId="2685" priority="2654" operator="containsText" text="Inc">
      <formula>NOT(ISERROR(SEARCH("Inc",D416)))</formula>
    </cfRule>
  </conditionalFormatting>
  <conditionalFormatting sqref="F416">
    <cfRule type="cellIs" dxfId="2684" priority="2651" operator="equal">
      <formula>"Unlocked"</formula>
    </cfRule>
    <cfRule type="cellIs" dxfId="2683" priority="2652" operator="equal">
      <formula>"Locked"</formula>
    </cfRule>
  </conditionalFormatting>
  <conditionalFormatting sqref="G416">
    <cfRule type="containsText" dxfId="2682" priority="2650" operator="containsText" text="Param">
      <formula>NOT(ISERROR(SEARCH("Param",G416)))</formula>
    </cfRule>
  </conditionalFormatting>
  <conditionalFormatting sqref="I416">
    <cfRule type="cellIs" dxfId="2681" priority="2649" operator="lessThan">
      <formula>0</formula>
    </cfRule>
  </conditionalFormatting>
  <conditionalFormatting sqref="D416">
    <cfRule type="containsText" dxfId="2680" priority="2647" operator="containsText" text="Dec">
      <formula>NOT(ISERROR(SEARCH("Dec",D416)))</formula>
    </cfRule>
    <cfRule type="containsText" dxfId="2679" priority="2648" operator="containsText" text="Inc">
      <formula>NOT(ISERROR(SEARCH("Inc",D416)))</formula>
    </cfRule>
  </conditionalFormatting>
  <conditionalFormatting sqref="F416">
    <cfRule type="cellIs" dxfId="2678" priority="2645" operator="equal">
      <formula>"Unlocked"</formula>
    </cfRule>
    <cfRule type="cellIs" dxfId="2677" priority="2646" operator="equal">
      <formula>"Locked"</formula>
    </cfRule>
  </conditionalFormatting>
  <conditionalFormatting sqref="G416">
    <cfRule type="containsText" dxfId="2676" priority="2644" operator="containsText" text="Param">
      <formula>NOT(ISERROR(SEARCH("Param",G416)))</formula>
    </cfRule>
  </conditionalFormatting>
  <conditionalFormatting sqref="I416">
    <cfRule type="cellIs" dxfId="2675" priority="2643" operator="lessThan">
      <formula>0</formula>
    </cfRule>
  </conditionalFormatting>
  <conditionalFormatting sqref="D416">
    <cfRule type="containsText" dxfId="2674" priority="2641" operator="containsText" text="Dec">
      <formula>NOT(ISERROR(SEARCH("Dec",D416)))</formula>
    </cfRule>
    <cfRule type="containsText" dxfId="2673" priority="2642" operator="containsText" text="Inc">
      <formula>NOT(ISERROR(SEARCH("Inc",D416)))</formula>
    </cfRule>
  </conditionalFormatting>
  <conditionalFormatting sqref="F416">
    <cfRule type="cellIs" dxfId="2672" priority="2639" operator="equal">
      <formula>"Unlocked"</formula>
    </cfRule>
    <cfRule type="cellIs" dxfId="2671" priority="2640" operator="equal">
      <formula>"Locked"</formula>
    </cfRule>
  </conditionalFormatting>
  <conditionalFormatting sqref="G416">
    <cfRule type="containsText" dxfId="2670" priority="2638" operator="containsText" text="Param">
      <formula>NOT(ISERROR(SEARCH("Param",G416)))</formula>
    </cfRule>
  </conditionalFormatting>
  <conditionalFormatting sqref="I416">
    <cfRule type="cellIs" dxfId="2669" priority="2637" operator="lessThan">
      <formula>0</formula>
    </cfRule>
  </conditionalFormatting>
  <conditionalFormatting sqref="D416">
    <cfRule type="containsText" dxfId="2668" priority="2635" operator="containsText" text="Dec">
      <formula>NOT(ISERROR(SEARCH("Dec",D416)))</formula>
    </cfRule>
    <cfRule type="containsText" dxfId="2667" priority="2636" operator="containsText" text="Inc">
      <formula>NOT(ISERROR(SEARCH("Inc",D416)))</formula>
    </cfRule>
  </conditionalFormatting>
  <conditionalFormatting sqref="F416">
    <cfRule type="cellIs" dxfId="2666" priority="2633" operator="equal">
      <formula>"Unlocked"</formula>
    </cfRule>
    <cfRule type="cellIs" dxfId="2665" priority="2634" operator="equal">
      <formula>"Locked"</formula>
    </cfRule>
  </conditionalFormatting>
  <conditionalFormatting sqref="G416">
    <cfRule type="containsText" dxfId="2664" priority="2632" operator="containsText" text="Param">
      <formula>NOT(ISERROR(SEARCH("Param",G416)))</formula>
    </cfRule>
  </conditionalFormatting>
  <conditionalFormatting sqref="I416">
    <cfRule type="cellIs" dxfId="2663" priority="2631" operator="lessThan">
      <formula>0</formula>
    </cfRule>
  </conditionalFormatting>
  <conditionalFormatting sqref="D416">
    <cfRule type="containsText" dxfId="2662" priority="2629" operator="containsText" text="Dec">
      <formula>NOT(ISERROR(SEARCH("Dec",D416)))</formula>
    </cfRule>
    <cfRule type="containsText" dxfId="2661" priority="2630" operator="containsText" text="Inc">
      <formula>NOT(ISERROR(SEARCH("Inc",D416)))</formula>
    </cfRule>
  </conditionalFormatting>
  <conditionalFormatting sqref="F416">
    <cfRule type="cellIs" dxfId="2660" priority="2627" operator="equal">
      <formula>"Unlocked"</formula>
    </cfRule>
    <cfRule type="cellIs" dxfId="2659" priority="2628" operator="equal">
      <formula>"Locked"</formula>
    </cfRule>
  </conditionalFormatting>
  <conditionalFormatting sqref="G416">
    <cfRule type="containsText" dxfId="2658" priority="2626" operator="containsText" text="Param">
      <formula>NOT(ISERROR(SEARCH("Param",G416)))</formula>
    </cfRule>
  </conditionalFormatting>
  <conditionalFormatting sqref="I416">
    <cfRule type="cellIs" dxfId="2657" priority="2625" operator="lessThan">
      <formula>0</formula>
    </cfRule>
  </conditionalFormatting>
  <conditionalFormatting sqref="D416">
    <cfRule type="containsText" dxfId="2656" priority="2623" operator="containsText" text="Dec">
      <formula>NOT(ISERROR(SEARCH("Dec",D416)))</formula>
    </cfRule>
    <cfRule type="containsText" dxfId="2655" priority="2624" operator="containsText" text="Inc">
      <formula>NOT(ISERROR(SEARCH("Inc",D416)))</formula>
    </cfRule>
  </conditionalFormatting>
  <conditionalFormatting sqref="F416">
    <cfRule type="cellIs" dxfId="2654" priority="2621" operator="equal">
      <formula>"Unlocked"</formula>
    </cfRule>
    <cfRule type="cellIs" dxfId="2653" priority="2622" operator="equal">
      <formula>"Locked"</formula>
    </cfRule>
  </conditionalFormatting>
  <conditionalFormatting sqref="G416">
    <cfRule type="containsText" dxfId="2652" priority="2620" operator="containsText" text="Param">
      <formula>NOT(ISERROR(SEARCH("Param",G416)))</formula>
    </cfRule>
  </conditionalFormatting>
  <conditionalFormatting sqref="I416">
    <cfRule type="cellIs" dxfId="2651" priority="2619" operator="lessThan">
      <formula>0</formula>
    </cfRule>
  </conditionalFormatting>
  <conditionalFormatting sqref="D416">
    <cfRule type="containsText" dxfId="2650" priority="2617" operator="containsText" text="Dec">
      <formula>NOT(ISERROR(SEARCH("Dec",D416)))</formula>
    </cfRule>
    <cfRule type="containsText" dxfId="2649" priority="2618" operator="containsText" text="Inc">
      <formula>NOT(ISERROR(SEARCH("Inc",D416)))</formula>
    </cfRule>
  </conditionalFormatting>
  <conditionalFormatting sqref="F416">
    <cfRule type="cellIs" dxfId="2648" priority="2615" operator="equal">
      <formula>"Unlocked"</formula>
    </cfRule>
    <cfRule type="cellIs" dxfId="2647" priority="2616" operator="equal">
      <formula>"Locked"</formula>
    </cfRule>
  </conditionalFormatting>
  <conditionalFormatting sqref="G416">
    <cfRule type="containsText" dxfId="2646" priority="2614" operator="containsText" text="Param">
      <formula>NOT(ISERROR(SEARCH("Param",G416)))</formula>
    </cfRule>
  </conditionalFormatting>
  <conditionalFormatting sqref="I416">
    <cfRule type="cellIs" dxfId="2645" priority="2613" operator="lessThan">
      <formula>0</formula>
    </cfRule>
  </conditionalFormatting>
  <conditionalFormatting sqref="D416">
    <cfRule type="containsText" dxfId="2644" priority="2611" operator="containsText" text="Dec">
      <formula>NOT(ISERROR(SEARCH("Dec",D416)))</formula>
    </cfRule>
    <cfRule type="containsText" dxfId="2643" priority="2612" operator="containsText" text="Inc">
      <formula>NOT(ISERROR(SEARCH("Inc",D416)))</formula>
    </cfRule>
  </conditionalFormatting>
  <conditionalFormatting sqref="F416">
    <cfRule type="cellIs" dxfId="2642" priority="2609" operator="equal">
      <formula>"Unlocked"</formula>
    </cfRule>
    <cfRule type="cellIs" dxfId="2641" priority="2610" operator="equal">
      <formula>"Locked"</formula>
    </cfRule>
  </conditionalFormatting>
  <conditionalFormatting sqref="G416">
    <cfRule type="containsText" dxfId="2640" priority="2608" operator="containsText" text="Param">
      <formula>NOT(ISERROR(SEARCH("Param",G416)))</formula>
    </cfRule>
  </conditionalFormatting>
  <conditionalFormatting sqref="I416">
    <cfRule type="cellIs" dxfId="2639" priority="2607" operator="lessThan">
      <formula>0</formula>
    </cfRule>
  </conditionalFormatting>
  <conditionalFormatting sqref="D416">
    <cfRule type="containsText" dxfId="2638" priority="2605" operator="containsText" text="Dec">
      <formula>NOT(ISERROR(SEARCH("Dec",D416)))</formula>
    </cfRule>
    <cfRule type="containsText" dxfId="2637" priority="2606" operator="containsText" text="Inc">
      <formula>NOT(ISERROR(SEARCH("Inc",D416)))</formula>
    </cfRule>
  </conditionalFormatting>
  <conditionalFormatting sqref="F416">
    <cfRule type="cellIs" dxfId="2636" priority="2603" operator="equal">
      <formula>"Unlocked"</formula>
    </cfRule>
    <cfRule type="cellIs" dxfId="2635" priority="2604" operator="equal">
      <formula>"Locked"</formula>
    </cfRule>
  </conditionalFormatting>
  <conditionalFormatting sqref="G416">
    <cfRule type="containsText" dxfId="2634" priority="2602" operator="containsText" text="Param">
      <formula>NOT(ISERROR(SEARCH("Param",G416)))</formula>
    </cfRule>
  </conditionalFormatting>
  <conditionalFormatting sqref="I416">
    <cfRule type="cellIs" dxfId="2633" priority="2601" operator="lessThan">
      <formula>0</formula>
    </cfRule>
  </conditionalFormatting>
  <conditionalFormatting sqref="D416">
    <cfRule type="containsText" dxfId="2632" priority="2599" operator="containsText" text="Dec">
      <formula>NOT(ISERROR(SEARCH("Dec",D416)))</formula>
    </cfRule>
    <cfRule type="containsText" dxfId="2631" priority="2600" operator="containsText" text="Inc">
      <formula>NOT(ISERROR(SEARCH("Inc",D416)))</formula>
    </cfRule>
  </conditionalFormatting>
  <conditionalFormatting sqref="F416">
    <cfRule type="cellIs" dxfId="2630" priority="2597" operator="equal">
      <formula>"Unlocked"</formula>
    </cfRule>
    <cfRule type="cellIs" dxfId="2629" priority="2598" operator="equal">
      <formula>"Locked"</formula>
    </cfRule>
  </conditionalFormatting>
  <conditionalFormatting sqref="G416">
    <cfRule type="containsText" dxfId="2628" priority="2596" operator="containsText" text="Param">
      <formula>NOT(ISERROR(SEARCH("Param",G416)))</formula>
    </cfRule>
  </conditionalFormatting>
  <conditionalFormatting sqref="I416">
    <cfRule type="cellIs" dxfId="2627" priority="2595" operator="lessThan">
      <formula>0</formula>
    </cfRule>
  </conditionalFormatting>
  <conditionalFormatting sqref="D416">
    <cfRule type="containsText" dxfId="2626" priority="2593" operator="containsText" text="Dec">
      <formula>NOT(ISERROR(SEARCH("Dec",D416)))</formula>
    </cfRule>
    <cfRule type="containsText" dxfId="2625" priority="2594" operator="containsText" text="Inc">
      <formula>NOT(ISERROR(SEARCH("Inc",D416)))</formula>
    </cfRule>
  </conditionalFormatting>
  <conditionalFormatting sqref="F416">
    <cfRule type="cellIs" dxfId="2624" priority="2591" operator="equal">
      <formula>"Unlocked"</formula>
    </cfRule>
    <cfRule type="cellIs" dxfId="2623" priority="2592" operator="equal">
      <formula>"Locked"</formula>
    </cfRule>
  </conditionalFormatting>
  <conditionalFormatting sqref="G416">
    <cfRule type="containsText" dxfId="2622" priority="2590" operator="containsText" text="Param">
      <formula>NOT(ISERROR(SEARCH("Param",G416)))</formula>
    </cfRule>
  </conditionalFormatting>
  <conditionalFormatting sqref="I416">
    <cfRule type="cellIs" dxfId="2621" priority="2589" operator="lessThan">
      <formula>0</formula>
    </cfRule>
  </conditionalFormatting>
  <conditionalFormatting sqref="D416">
    <cfRule type="containsText" dxfId="2620" priority="2587" operator="containsText" text="Dec">
      <formula>NOT(ISERROR(SEARCH("Dec",D416)))</formula>
    </cfRule>
    <cfRule type="containsText" dxfId="2619" priority="2588" operator="containsText" text="Inc">
      <formula>NOT(ISERROR(SEARCH("Inc",D416)))</formula>
    </cfRule>
  </conditionalFormatting>
  <conditionalFormatting sqref="F416">
    <cfRule type="cellIs" dxfId="2618" priority="2585" operator="equal">
      <formula>"Unlocked"</formula>
    </cfRule>
    <cfRule type="cellIs" dxfId="2617" priority="2586" operator="equal">
      <formula>"Locked"</formula>
    </cfRule>
  </conditionalFormatting>
  <conditionalFormatting sqref="G416">
    <cfRule type="containsText" dxfId="2616" priority="2584" operator="containsText" text="Param">
      <formula>NOT(ISERROR(SEARCH("Param",G416)))</formula>
    </cfRule>
  </conditionalFormatting>
  <conditionalFormatting sqref="I416">
    <cfRule type="cellIs" dxfId="2615" priority="2583" operator="lessThan">
      <formula>0</formula>
    </cfRule>
  </conditionalFormatting>
  <conditionalFormatting sqref="D416">
    <cfRule type="containsText" dxfId="2614" priority="2581" operator="containsText" text="Dec">
      <formula>NOT(ISERROR(SEARCH("Dec",D416)))</formula>
    </cfRule>
    <cfRule type="containsText" dxfId="2613" priority="2582" operator="containsText" text="Inc">
      <formula>NOT(ISERROR(SEARCH("Inc",D416)))</formula>
    </cfRule>
  </conditionalFormatting>
  <conditionalFormatting sqref="F417:F419">
    <cfRule type="cellIs" dxfId="2612" priority="2579" operator="equal">
      <formula>"Unlocked"</formula>
    </cfRule>
    <cfRule type="cellIs" dxfId="2611" priority="2580" operator="equal">
      <formula>"Locked"</formula>
    </cfRule>
  </conditionalFormatting>
  <conditionalFormatting sqref="G417:G419">
    <cfRule type="containsText" dxfId="2610" priority="2578" operator="containsText" text="Param">
      <formula>NOT(ISERROR(SEARCH("Param",G417)))</formula>
    </cfRule>
  </conditionalFormatting>
  <conditionalFormatting sqref="I417:I419">
    <cfRule type="cellIs" dxfId="2609" priority="2577" operator="lessThan">
      <formula>0</formula>
    </cfRule>
  </conditionalFormatting>
  <conditionalFormatting sqref="D417:D419">
    <cfRule type="containsText" dxfId="2608" priority="2575" operator="containsText" text="Dec">
      <formula>NOT(ISERROR(SEARCH("Dec",D417)))</formula>
    </cfRule>
    <cfRule type="containsText" dxfId="2607" priority="2576" operator="containsText" text="Inc">
      <formula>NOT(ISERROR(SEARCH("Inc",D417)))</formula>
    </cfRule>
  </conditionalFormatting>
  <conditionalFormatting sqref="F417:F419">
    <cfRule type="cellIs" dxfId="2606" priority="2573" operator="equal">
      <formula>"Unlocked"</formula>
    </cfRule>
    <cfRule type="cellIs" dxfId="2605" priority="2574" operator="equal">
      <formula>"Locked"</formula>
    </cfRule>
  </conditionalFormatting>
  <conditionalFormatting sqref="G417:G419">
    <cfRule type="containsText" dxfId="2604" priority="2572" operator="containsText" text="Param">
      <formula>NOT(ISERROR(SEARCH("Param",G417)))</formula>
    </cfRule>
  </conditionalFormatting>
  <conditionalFormatting sqref="I417:I419">
    <cfRule type="cellIs" dxfId="2603" priority="2571" operator="lessThan">
      <formula>0</formula>
    </cfRule>
  </conditionalFormatting>
  <conditionalFormatting sqref="D417:D419">
    <cfRule type="containsText" dxfId="2602" priority="2569" operator="containsText" text="Dec">
      <formula>NOT(ISERROR(SEARCH("Dec",D417)))</formula>
    </cfRule>
    <cfRule type="containsText" dxfId="2601" priority="2570" operator="containsText" text="Inc">
      <formula>NOT(ISERROR(SEARCH("Inc",D417)))</formula>
    </cfRule>
  </conditionalFormatting>
  <conditionalFormatting sqref="F417:F419">
    <cfRule type="cellIs" dxfId="2600" priority="2567" operator="equal">
      <formula>"Unlocked"</formula>
    </cfRule>
    <cfRule type="cellIs" dxfId="2599" priority="2568" operator="equal">
      <formula>"Locked"</formula>
    </cfRule>
  </conditionalFormatting>
  <conditionalFormatting sqref="G417:G419">
    <cfRule type="containsText" dxfId="2598" priority="2566" operator="containsText" text="Param">
      <formula>NOT(ISERROR(SEARCH("Param",G417)))</formula>
    </cfRule>
  </conditionalFormatting>
  <conditionalFormatting sqref="I417:I419">
    <cfRule type="cellIs" dxfId="2597" priority="2565" operator="lessThan">
      <formula>0</formula>
    </cfRule>
  </conditionalFormatting>
  <conditionalFormatting sqref="D417:D419">
    <cfRule type="containsText" dxfId="2596" priority="2563" operator="containsText" text="Dec">
      <formula>NOT(ISERROR(SEARCH("Dec",D417)))</formula>
    </cfRule>
    <cfRule type="containsText" dxfId="2595" priority="2564" operator="containsText" text="Inc">
      <formula>NOT(ISERROR(SEARCH("Inc",D417)))</formula>
    </cfRule>
  </conditionalFormatting>
  <conditionalFormatting sqref="F417:F419">
    <cfRule type="cellIs" dxfId="2594" priority="2561" operator="equal">
      <formula>"Unlocked"</formula>
    </cfRule>
    <cfRule type="cellIs" dxfId="2593" priority="2562" operator="equal">
      <formula>"Locked"</formula>
    </cfRule>
  </conditionalFormatting>
  <conditionalFormatting sqref="G417:G419">
    <cfRule type="containsText" dxfId="2592" priority="2560" operator="containsText" text="Param">
      <formula>NOT(ISERROR(SEARCH("Param",G417)))</formula>
    </cfRule>
  </conditionalFormatting>
  <conditionalFormatting sqref="I417:I419">
    <cfRule type="cellIs" dxfId="2591" priority="2559" operator="lessThan">
      <formula>0</formula>
    </cfRule>
  </conditionalFormatting>
  <conditionalFormatting sqref="D417:D419">
    <cfRule type="containsText" dxfId="2590" priority="2557" operator="containsText" text="Dec">
      <formula>NOT(ISERROR(SEARCH("Dec",D417)))</formula>
    </cfRule>
    <cfRule type="containsText" dxfId="2589" priority="2558" operator="containsText" text="Inc">
      <formula>NOT(ISERROR(SEARCH("Inc",D417)))</formula>
    </cfRule>
  </conditionalFormatting>
  <conditionalFormatting sqref="F417:F419">
    <cfRule type="cellIs" dxfId="2588" priority="2555" operator="equal">
      <formula>"Unlocked"</formula>
    </cfRule>
    <cfRule type="cellIs" dxfId="2587" priority="2556" operator="equal">
      <formula>"Locked"</formula>
    </cfRule>
  </conditionalFormatting>
  <conditionalFormatting sqref="G417:G419">
    <cfRule type="containsText" dxfId="2586" priority="2554" operator="containsText" text="Param">
      <formula>NOT(ISERROR(SEARCH("Param",G417)))</formula>
    </cfRule>
  </conditionalFormatting>
  <conditionalFormatting sqref="I417:I419">
    <cfRule type="cellIs" dxfId="2585" priority="2553" operator="lessThan">
      <formula>0</formula>
    </cfRule>
  </conditionalFormatting>
  <conditionalFormatting sqref="D417:D419">
    <cfRule type="containsText" dxfId="2584" priority="2551" operator="containsText" text="Dec">
      <formula>NOT(ISERROR(SEARCH("Dec",D417)))</formula>
    </cfRule>
    <cfRule type="containsText" dxfId="2583" priority="2552" operator="containsText" text="Inc">
      <formula>NOT(ISERROR(SEARCH("Inc",D417)))</formula>
    </cfRule>
  </conditionalFormatting>
  <conditionalFormatting sqref="F417:F419">
    <cfRule type="cellIs" dxfId="2582" priority="2549" operator="equal">
      <formula>"Unlocked"</formula>
    </cfRule>
    <cfRule type="cellIs" dxfId="2581" priority="2550" operator="equal">
      <formula>"Locked"</formula>
    </cfRule>
  </conditionalFormatting>
  <conditionalFormatting sqref="G417:G419">
    <cfRule type="containsText" dxfId="2580" priority="2548" operator="containsText" text="Param">
      <formula>NOT(ISERROR(SEARCH("Param",G417)))</formula>
    </cfRule>
  </conditionalFormatting>
  <conditionalFormatting sqref="I417:I419">
    <cfRule type="cellIs" dxfId="2579" priority="2547" operator="lessThan">
      <formula>0</formula>
    </cfRule>
  </conditionalFormatting>
  <conditionalFormatting sqref="D417:D419">
    <cfRule type="containsText" dxfId="2578" priority="2545" operator="containsText" text="Dec">
      <formula>NOT(ISERROR(SEARCH("Dec",D417)))</formula>
    </cfRule>
    <cfRule type="containsText" dxfId="2577" priority="2546" operator="containsText" text="Inc">
      <formula>NOT(ISERROR(SEARCH("Inc",D417)))</formula>
    </cfRule>
  </conditionalFormatting>
  <conditionalFormatting sqref="F417:F419">
    <cfRule type="cellIs" dxfId="2576" priority="2543" operator="equal">
      <formula>"Unlocked"</formula>
    </cfRule>
    <cfRule type="cellIs" dxfId="2575" priority="2544" operator="equal">
      <formula>"Locked"</formula>
    </cfRule>
  </conditionalFormatting>
  <conditionalFormatting sqref="G417:G419">
    <cfRule type="containsText" dxfId="2574" priority="2542" operator="containsText" text="Param">
      <formula>NOT(ISERROR(SEARCH("Param",G417)))</formula>
    </cfRule>
  </conditionalFormatting>
  <conditionalFormatting sqref="I417:I419">
    <cfRule type="cellIs" dxfId="2573" priority="2541" operator="lessThan">
      <formula>0</formula>
    </cfRule>
  </conditionalFormatting>
  <conditionalFormatting sqref="D417:D419">
    <cfRule type="containsText" dxfId="2572" priority="2539" operator="containsText" text="Dec">
      <formula>NOT(ISERROR(SEARCH("Dec",D417)))</formula>
    </cfRule>
    <cfRule type="containsText" dxfId="2571" priority="2540" operator="containsText" text="Inc">
      <formula>NOT(ISERROR(SEARCH("Inc",D417)))</formula>
    </cfRule>
  </conditionalFormatting>
  <conditionalFormatting sqref="F417">
    <cfRule type="cellIs" dxfId="2570" priority="2537" operator="equal">
      <formula>"Unlocked"</formula>
    </cfRule>
    <cfRule type="cellIs" dxfId="2569" priority="2538" operator="equal">
      <formula>"Locked"</formula>
    </cfRule>
  </conditionalFormatting>
  <conditionalFormatting sqref="G417">
    <cfRule type="containsText" dxfId="2568" priority="2536" operator="containsText" text="Param">
      <formula>NOT(ISERROR(SEARCH("Param",G417)))</formula>
    </cfRule>
  </conditionalFormatting>
  <conditionalFormatting sqref="I417">
    <cfRule type="cellIs" dxfId="2567" priority="2535" operator="lessThan">
      <formula>0</formula>
    </cfRule>
  </conditionalFormatting>
  <conditionalFormatting sqref="D417">
    <cfRule type="containsText" dxfId="2566" priority="2533" operator="containsText" text="Dec">
      <formula>NOT(ISERROR(SEARCH("Dec",D417)))</formula>
    </cfRule>
    <cfRule type="containsText" dxfId="2565" priority="2534" operator="containsText" text="Inc">
      <formula>NOT(ISERROR(SEARCH("Inc",D417)))</formula>
    </cfRule>
  </conditionalFormatting>
  <conditionalFormatting sqref="F418:F419">
    <cfRule type="cellIs" dxfId="2564" priority="2531" operator="equal">
      <formula>"Unlocked"</formula>
    </cfRule>
    <cfRule type="cellIs" dxfId="2563" priority="2532" operator="equal">
      <formula>"Locked"</formula>
    </cfRule>
  </conditionalFormatting>
  <conditionalFormatting sqref="G418:G419">
    <cfRule type="containsText" dxfId="2562" priority="2530" operator="containsText" text="Param">
      <formula>NOT(ISERROR(SEARCH("Param",G418)))</formula>
    </cfRule>
  </conditionalFormatting>
  <conditionalFormatting sqref="I418:I419">
    <cfRule type="cellIs" dxfId="2561" priority="2529" operator="lessThan">
      <formula>0</formula>
    </cfRule>
  </conditionalFormatting>
  <conditionalFormatting sqref="D418:D419">
    <cfRule type="containsText" dxfId="2560" priority="2527" operator="containsText" text="Dec">
      <formula>NOT(ISERROR(SEARCH("Dec",D418)))</formula>
    </cfRule>
    <cfRule type="containsText" dxfId="2559" priority="2528" operator="containsText" text="Inc">
      <formula>NOT(ISERROR(SEARCH("Inc",D418)))</formula>
    </cfRule>
  </conditionalFormatting>
  <conditionalFormatting sqref="F420:F425">
    <cfRule type="cellIs" dxfId="2558" priority="2525" operator="equal">
      <formula>"Unlocked"</formula>
    </cfRule>
    <cfRule type="cellIs" dxfId="2557" priority="2526" operator="equal">
      <formula>"Locked"</formula>
    </cfRule>
  </conditionalFormatting>
  <conditionalFormatting sqref="G420:G425">
    <cfRule type="containsText" dxfId="2556" priority="2524" operator="containsText" text="Param">
      <formula>NOT(ISERROR(SEARCH("Param",G420)))</formula>
    </cfRule>
  </conditionalFormatting>
  <conditionalFormatting sqref="I420:I425">
    <cfRule type="cellIs" dxfId="2555" priority="2523" operator="lessThan">
      <formula>0</formula>
    </cfRule>
  </conditionalFormatting>
  <conditionalFormatting sqref="D420:D425">
    <cfRule type="containsText" dxfId="2554" priority="2521" operator="containsText" text="Dec">
      <formula>NOT(ISERROR(SEARCH("Dec",D420)))</formula>
    </cfRule>
    <cfRule type="containsText" dxfId="2553" priority="2522" operator="containsText" text="Inc">
      <formula>NOT(ISERROR(SEARCH("Inc",D420)))</formula>
    </cfRule>
  </conditionalFormatting>
  <conditionalFormatting sqref="F420:F425">
    <cfRule type="cellIs" dxfId="2552" priority="2519" operator="equal">
      <formula>"Unlocked"</formula>
    </cfRule>
    <cfRule type="cellIs" dxfId="2551" priority="2520" operator="equal">
      <formula>"Locked"</formula>
    </cfRule>
  </conditionalFormatting>
  <conditionalFormatting sqref="G420:G425">
    <cfRule type="containsText" dxfId="2550" priority="2518" operator="containsText" text="Param">
      <formula>NOT(ISERROR(SEARCH("Param",G420)))</formula>
    </cfRule>
  </conditionalFormatting>
  <conditionalFormatting sqref="I420:I425">
    <cfRule type="cellIs" dxfId="2549" priority="2517" operator="lessThan">
      <formula>0</formula>
    </cfRule>
  </conditionalFormatting>
  <conditionalFormatting sqref="D420:D425">
    <cfRule type="containsText" dxfId="2548" priority="2515" operator="containsText" text="Dec">
      <formula>NOT(ISERROR(SEARCH("Dec",D420)))</formula>
    </cfRule>
    <cfRule type="containsText" dxfId="2547" priority="2516" operator="containsText" text="Inc">
      <formula>NOT(ISERROR(SEARCH("Inc",D420)))</formula>
    </cfRule>
  </conditionalFormatting>
  <conditionalFormatting sqref="F420:F425">
    <cfRule type="cellIs" dxfId="2546" priority="2513" operator="equal">
      <formula>"Unlocked"</formula>
    </cfRule>
    <cfRule type="cellIs" dxfId="2545" priority="2514" operator="equal">
      <formula>"Locked"</formula>
    </cfRule>
  </conditionalFormatting>
  <conditionalFormatting sqref="G420:G425">
    <cfRule type="containsText" dxfId="2544" priority="2512" operator="containsText" text="Param">
      <formula>NOT(ISERROR(SEARCH("Param",G420)))</formula>
    </cfRule>
  </conditionalFormatting>
  <conditionalFormatting sqref="I420:I425">
    <cfRule type="cellIs" dxfId="2543" priority="2511" operator="lessThan">
      <formula>0</formula>
    </cfRule>
  </conditionalFormatting>
  <conditionalFormatting sqref="D420:D425">
    <cfRule type="containsText" dxfId="2542" priority="2509" operator="containsText" text="Dec">
      <formula>NOT(ISERROR(SEARCH("Dec",D420)))</formula>
    </cfRule>
    <cfRule type="containsText" dxfId="2541" priority="2510" operator="containsText" text="Inc">
      <formula>NOT(ISERROR(SEARCH("Inc",D420)))</formula>
    </cfRule>
  </conditionalFormatting>
  <conditionalFormatting sqref="F420:F422">
    <cfRule type="cellIs" dxfId="2540" priority="2507" operator="equal">
      <formula>"Unlocked"</formula>
    </cfRule>
    <cfRule type="cellIs" dxfId="2539" priority="2508" operator="equal">
      <formula>"Locked"</formula>
    </cfRule>
  </conditionalFormatting>
  <conditionalFormatting sqref="G420:G422">
    <cfRule type="containsText" dxfId="2538" priority="2506" operator="containsText" text="Param">
      <formula>NOT(ISERROR(SEARCH("Param",G420)))</formula>
    </cfRule>
  </conditionalFormatting>
  <conditionalFormatting sqref="I420:I422">
    <cfRule type="cellIs" dxfId="2537" priority="2505" operator="lessThan">
      <formula>0</formula>
    </cfRule>
  </conditionalFormatting>
  <conditionalFormatting sqref="D420:D422">
    <cfRule type="containsText" dxfId="2536" priority="2503" operator="containsText" text="Dec">
      <formula>NOT(ISERROR(SEARCH("Dec",D420)))</formula>
    </cfRule>
    <cfRule type="containsText" dxfId="2535" priority="2504" operator="containsText" text="Inc">
      <formula>NOT(ISERROR(SEARCH("Inc",D420)))</formula>
    </cfRule>
  </conditionalFormatting>
  <conditionalFormatting sqref="F420:F422">
    <cfRule type="cellIs" dxfId="2534" priority="2501" operator="equal">
      <formula>"Unlocked"</formula>
    </cfRule>
    <cfRule type="cellIs" dxfId="2533" priority="2502" operator="equal">
      <formula>"Locked"</formula>
    </cfRule>
  </conditionalFormatting>
  <conditionalFormatting sqref="G420:G422">
    <cfRule type="containsText" dxfId="2532" priority="2500" operator="containsText" text="Param">
      <formula>NOT(ISERROR(SEARCH("Param",G420)))</formula>
    </cfRule>
  </conditionalFormatting>
  <conditionalFormatting sqref="I420:I422">
    <cfRule type="cellIs" dxfId="2531" priority="2499" operator="lessThan">
      <formula>0</formula>
    </cfRule>
  </conditionalFormatting>
  <conditionalFormatting sqref="D420:D422">
    <cfRule type="containsText" dxfId="2530" priority="2497" operator="containsText" text="Dec">
      <formula>NOT(ISERROR(SEARCH("Dec",D420)))</formula>
    </cfRule>
    <cfRule type="containsText" dxfId="2529" priority="2498" operator="containsText" text="Inc">
      <formula>NOT(ISERROR(SEARCH("Inc",D420)))</formula>
    </cfRule>
  </conditionalFormatting>
  <conditionalFormatting sqref="F420:F422">
    <cfRule type="cellIs" dxfId="2528" priority="2495" operator="equal">
      <formula>"Unlocked"</formula>
    </cfRule>
    <cfRule type="cellIs" dxfId="2527" priority="2496" operator="equal">
      <formula>"Locked"</formula>
    </cfRule>
  </conditionalFormatting>
  <conditionalFormatting sqref="G420:G422">
    <cfRule type="containsText" dxfId="2526" priority="2494" operator="containsText" text="Param">
      <formula>NOT(ISERROR(SEARCH("Param",G420)))</formula>
    </cfRule>
  </conditionalFormatting>
  <conditionalFormatting sqref="I420:I422">
    <cfRule type="cellIs" dxfId="2525" priority="2493" operator="lessThan">
      <formula>0</formula>
    </cfRule>
  </conditionalFormatting>
  <conditionalFormatting sqref="D420:D422">
    <cfRule type="containsText" dxfId="2524" priority="2491" operator="containsText" text="Dec">
      <formula>NOT(ISERROR(SEARCH("Dec",D420)))</formula>
    </cfRule>
    <cfRule type="containsText" dxfId="2523" priority="2492" operator="containsText" text="Inc">
      <formula>NOT(ISERROR(SEARCH("Inc",D420)))</formula>
    </cfRule>
  </conditionalFormatting>
  <conditionalFormatting sqref="F420:F422">
    <cfRule type="cellIs" dxfId="2522" priority="2489" operator="equal">
      <formula>"Unlocked"</formula>
    </cfRule>
    <cfRule type="cellIs" dxfId="2521" priority="2490" operator="equal">
      <formula>"Locked"</formula>
    </cfRule>
  </conditionalFormatting>
  <conditionalFormatting sqref="G420:G422">
    <cfRule type="containsText" dxfId="2520" priority="2488" operator="containsText" text="Param">
      <formula>NOT(ISERROR(SEARCH("Param",G420)))</formula>
    </cfRule>
  </conditionalFormatting>
  <conditionalFormatting sqref="I420:I422">
    <cfRule type="cellIs" dxfId="2519" priority="2487" operator="lessThan">
      <formula>0</formula>
    </cfRule>
  </conditionalFormatting>
  <conditionalFormatting sqref="D420:D422">
    <cfRule type="containsText" dxfId="2518" priority="2485" operator="containsText" text="Dec">
      <formula>NOT(ISERROR(SEARCH("Dec",D420)))</formula>
    </cfRule>
    <cfRule type="containsText" dxfId="2517" priority="2486" operator="containsText" text="Inc">
      <formula>NOT(ISERROR(SEARCH("Inc",D420)))</formula>
    </cfRule>
  </conditionalFormatting>
  <conditionalFormatting sqref="F420:F422">
    <cfRule type="cellIs" dxfId="2516" priority="2483" operator="equal">
      <formula>"Unlocked"</formula>
    </cfRule>
    <cfRule type="cellIs" dxfId="2515" priority="2484" operator="equal">
      <formula>"Locked"</formula>
    </cfRule>
  </conditionalFormatting>
  <conditionalFormatting sqref="G420:G422">
    <cfRule type="containsText" dxfId="2514" priority="2482" operator="containsText" text="Param">
      <formula>NOT(ISERROR(SEARCH("Param",G420)))</formula>
    </cfRule>
  </conditionalFormatting>
  <conditionalFormatting sqref="I420:I422">
    <cfRule type="cellIs" dxfId="2513" priority="2481" operator="lessThan">
      <formula>0</formula>
    </cfRule>
  </conditionalFormatting>
  <conditionalFormatting sqref="D420:D422">
    <cfRule type="containsText" dxfId="2512" priority="2479" operator="containsText" text="Dec">
      <formula>NOT(ISERROR(SEARCH("Dec",D420)))</formula>
    </cfRule>
    <cfRule type="containsText" dxfId="2511" priority="2480" operator="containsText" text="Inc">
      <formula>NOT(ISERROR(SEARCH("Inc",D420)))</formula>
    </cfRule>
  </conditionalFormatting>
  <conditionalFormatting sqref="F420:F422">
    <cfRule type="cellIs" dxfId="2510" priority="2477" operator="equal">
      <formula>"Unlocked"</formula>
    </cfRule>
    <cfRule type="cellIs" dxfId="2509" priority="2478" operator="equal">
      <formula>"Locked"</formula>
    </cfRule>
  </conditionalFormatting>
  <conditionalFormatting sqref="G420:G422">
    <cfRule type="containsText" dxfId="2508" priority="2476" operator="containsText" text="Param">
      <formula>NOT(ISERROR(SEARCH("Param",G420)))</formula>
    </cfRule>
  </conditionalFormatting>
  <conditionalFormatting sqref="I420:I422">
    <cfRule type="cellIs" dxfId="2507" priority="2475" operator="lessThan">
      <formula>0</formula>
    </cfRule>
  </conditionalFormatting>
  <conditionalFormatting sqref="D420:D422">
    <cfRule type="containsText" dxfId="2506" priority="2473" operator="containsText" text="Dec">
      <formula>NOT(ISERROR(SEARCH("Dec",D420)))</formula>
    </cfRule>
    <cfRule type="containsText" dxfId="2505" priority="2474" operator="containsText" text="Inc">
      <formula>NOT(ISERROR(SEARCH("Inc",D420)))</formula>
    </cfRule>
  </conditionalFormatting>
  <conditionalFormatting sqref="F420:F422">
    <cfRule type="cellIs" dxfId="2504" priority="2471" operator="equal">
      <formula>"Unlocked"</formula>
    </cfRule>
    <cfRule type="cellIs" dxfId="2503" priority="2472" operator="equal">
      <formula>"Locked"</formula>
    </cfRule>
  </conditionalFormatting>
  <conditionalFormatting sqref="G420:G422">
    <cfRule type="containsText" dxfId="2502" priority="2470" operator="containsText" text="Param">
      <formula>NOT(ISERROR(SEARCH("Param",G420)))</formula>
    </cfRule>
  </conditionalFormatting>
  <conditionalFormatting sqref="I420:I422">
    <cfRule type="cellIs" dxfId="2501" priority="2469" operator="lessThan">
      <formula>0</formula>
    </cfRule>
  </conditionalFormatting>
  <conditionalFormatting sqref="D420:D422">
    <cfRule type="containsText" dxfId="2500" priority="2467" operator="containsText" text="Dec">
      <formula>NOT(ISERROR(SEARCH("Dec",D420)))</formula>
    </cfRule>
    <cfRule type="containsText" dxfId="2499" priority="2468" operator="containsText" text="Inc">
      <formula>NOT(ISERROR(SEARCH("Inc",D420)))</formula>
    </cfRule>
  </conditionalFormatting>
  <conditionalFormatting sqref="F420:F421">
    <cfRule type="cellIs" dxfId="2498" priority="2465" operator="equal">
      <formula>"Unlocked"</formula>
    </cfRule>
    <cfRule type="cellIs" dxfId="2497" priority="2466" operator="equal">
      <formula>"Locked"</formula>
    </cfRule>
  </conditionalFormatting>
  <conditionalFormatting sqref="G420:G421">
    <cfRule type="containsText" dxfId="2496" priority="2464" operator="containsText" text="Param">
      <formula>NOT(ISERROR(SEARCH("Param",G420)))</formula>
    </cfRule>
  </conditionalFormatting>
  <conditionalFormatting sqref="I420:I421">
    <cfRule type="cellIs" dxfId="2495" priority="2463" operator="lessThan">
      <formula>0</formula>
    </cfRule>
  </conditionalFormatting>
  <conditionalFormatting sqref="D420:D421">
    <cfRule type="containsText" dxfId="2494" priority="2461" operator="containsText" text="Dec">
      <formula>NOT(ISERROR(SEARCH("Dec",D420)))</formula>
    </cfRule>
    <cfRule type="containsText" dxfId="2493" priority="2462" operator="containsText" text="Inc">
      <formula>NOT(ISERROR(SEARCH("Inc",D420)))</formula>
    </cfRule>
  </conditionalFormatting>
  <conditionalFormatting sqref="F420:F421">
    <cfRule type="cellIs" dxfId="2492" priority="2459" operator="equal">
      <formula>"Unlocked"</formula>
    </cfRule>
    <cfRule type="cellIs" dxfId="2491" priority="2460" operator="equal">
      <formula>"Locked"</formula>
    </cfRule>
  </conditionalFormatting>
  <conditionalFormatting sqref="G420:G421">
    <cfRule type="containsText" dxfId="2490" priority="2458" operator="containsText" text="Param">
      <formula>NOT(ISERROR(SEARCH("Param",G420)))</formula>
    </cfRule>
  </conditionalFormatting>
  <conditionalFormatting sqref="I420:I421">
    <cfRule type="cellIs" dxfId="2489" priority="2457" operator="lessThan">
      <formula>0</formula>
    </cfRule>
  </conditionalFormatting>
  <conditionalFormatting sqref="D420:D421">
    <cfRule type="containsText" dxfId="2488" priority="2455" operator="containsText" text="Dec">
      <formula>NOT(ISERROR(SEARCH("Dec",D420)))</formula>
    </cfRule>
    <cfRule type="containsText" dxfId="2487" priority="2456" operator="containsText" text="Inc">
      <formula>NOT(ISERROR(SEARCH("Inc",D420)))</formula>
    </cfRule>
  </conditionalFormatting>
  <conditionalFormatting sqref="F420:F421">
    <cfRule type="cellIs" dxfId="2486" priority="2453" operator="equal">
      <formula>"Unlocked"</formula>
    </cfRule>
    <cfRule type="cellIs" dxfId="2485" priority="2454" operator="equal">
      <formula>"Locked"</formula>
    </cfRule>
  </conditionalFormatting>
  <conditionalFormatting sqref="G420:G421">
    <cfRule type="containsText" dxfId="2484" priority="2452" operator="containsText" text="Param">
      <formula>NOT(ISERROR(SEARCH("Param",G420)))</formula>
    </cfRule>
  </conditionalFormatting>
  <conditionalFormatting sqref="I420:I421">
    <cfRule type="cellIs" dxfId="2483" priority="2451" operator="lessThan">
      <formula>0</formula>
    </cfRule>
  </conditionalFormatting>
  <conditionalFormatting sqref="D420:D421">
    <cfRule type="containsText" dxfId="2482" priority="2449" operator="containsText" text="Dec">
      <formula>NOT(ISERROR(SEARCH("Dec",D420)))</formula>
    </cfRule>
    <cfRule type="containsText" dxfId="2481" priority="2450" operator="containsText" text="Inc">
      <formula>NOT(ISERROR(SEARCH("Inc",D420)))</formula>
    </cfRule>
  </conditionalFormatting>
  <conditionalFormatting sqref="F420:F421">
    <cfRule type="cellIs" dxfId="2480" priority="2447" operator="equal">
      <formula>"Unlocked"</formula>
    </cfRule>
    <cfRule type="cellIs" dxfId="2479" priority="2448" operator="equal">
      <formula>"Locked"</formula>
    </cfRule>
  </conditionalFormatting>
  <conditionalFormatting sqref="G420:G421">
    <cfRule type="containsText" dxfId="2478" priority="2446" operator="containsText" text="Param">
      <formula>NOT(ISERROR(SEARCH("Param",G420)))</formula>
    </cfRule>
  </conditionalFormatting>
  <conditionalFormatting sqref="I420:I421">
    <cfRule type="cellIs" dxfId="2477" priority="2445" operator="lessThan">
      <formula>0</formula>
    </cfRule>
  </conditionalFormatting>
  <conditionalFormatting sqref="D420:D421">
    <cfRule type="containsText" dxfId="2476" priority="2443" operator="containsText" text="Dec">
      <formula>NOT(ISERROR(SEARCH("Dec",D420)))</formula>
    </cfRule>
    <cfRule type="containsText" dxfId="2475" priority="2444" operator="containsText" text="Inc">
      <formula>NOT(ISERROR(SEARCH("Inc",D420)))</formula>
    </cfRule>
  </conditionalFormatting>
  <conditionalFormatting sqref="F420:F421">
    <cfRule type="cellIs" dxfId="2474" priority="2441" operator="equal">
      <formula>"Unlocked"</formula>
    </cfRule>
    <cfRule type="cellIs" dxfId="2473" priority="2442" operator="equal">
      <formula>"Locked"</formula>
    </cfRule>
  </conditionalFormatting>
  <conditionalFormatting sqref="G420:G421">
    <cfRule type="containsText" dxfId="2472" priority="2440" operator="containsText" text="Param">
      <formula>NOT(ISERROR(SEARCH("Param",G420)))</formula>
    </cfRule>
  </conditionalFormatting>
  <conditionalFormatting sqref="I420:I421">
    <cfRule type="cellIs" dxfId="2471" priority="2439" operator="lessThan">
      <formula>0</formula>
    </cfRule>
  </conditionalFormatting>
  <conditionalFormatting sqref="D420:D421">
    <cfRule type="containsText" dxfId="2470" priority="2437" operator="containsText" text="Dec">
      <formula>NOT(ISERROR(SEARCH("Dec",D420)))</formula>
    </cfRule>
    <cfRule type="containsText" dxfId="2469" priority="2438" operator="containsText" text="Inc">
      <formula>NOT(ISERROR(SEARCH("Inc",D420)))</formula>
    </cfRule>
  </conditionalFormatting>
  <conditionalFormatting sqref="F420:F421">
    <cfRule type="cellIs" dxfId="2468" priority="2435" operator="equal">
      <formula>"Unlocked"</formula>
    </cfRule>
    <cfRule type="cellIs" dxfId="2467" priority="2436" operator="equal">
      <formula>"Locked"</formula>
    </cfRule>
  </conditionalFormatting>
  <conditionalFormatting sqref="G420:G421">
    <cfRule type="containsText" dxfId="2466" priority="2434" operator="containsText" text="Param">
      <formula>NOT(ISERROR(SEARCH("Param",G420)))</formula>
    </cfRule>
  </conditionalFormatting>
  <conditionalFormatting sqref="I420:I421">
    <cfRule type="cellIs" dxfId="2465" priority="2433" operator="lessThan">
      <formula>0</formula>
    </cfRule>
  </conditionalFormatting>
  <conditionalFormatting sqref="D420:D421">
    <cfRule type="containsText" dxfId="2464" priority="2431" operator="containsText" text="Dec">
      <formula>NOT(ISERROR(SEARCH("Dec",D420)))</formula>
    </cfRule>
    <cfRule type="containsText" dxfId="2463" priority="2432" operator="containsText" text="Inc">
      <formula>NOT(ISERROR(SEARCH("Inc",D420)))</formula>
    </cfRule>
  </conditionalFormatting>
  <conditionalFormatting sqref="F420:F421">
    <cfRule type="cellIs" dxfId="2462" priority="2429" operator="equal">
      <formula>"Unlocked"</formula>
    </cfRule>
    <cfRule type="cellIs" dxfId="2461" priority="2430" operator="equal">
      <formula>"Locked"</formula>
    </cfRule>
  </conditionalFormatting>
  <conditionalFormatting sqref="G420:G421">
    <cfRule type="containsText" dxfId="2460" priority="2428" operator="containsText" text="Param">
      <formula>NOT(ISERROR(SEARCH("Param",G420)))</formula>
    </cfRule>
  </conditionalFormatting>
  <conditionalFormatting sqref="I420:I421">
    <cfRule type="cellIs" dxfId="2459" priority="2427" operator="lessThan">
      <formula>0</formula>
    </cfRule>
  </conditionalFormatting>
  <conditionalFormatting sqref="D420:D421">
    <cfRule type="containsText" dxfId="2458" priority="2425" operator="containsText" text="Dec">
      <formula>NOT(ISERROR(SEARCH("Dec",D420)))</formula>
    </cfRule>
    <cfRule type="containsText" dxfId="2457" priority="2426" operator="containsText" text="Inc">
      <formula>NOT(ISERROR(SEARCH("Inc",D420)))</formula>
    </cfRule>
  </conditionalFormatting>
  <conditionalFormatting sqref="F420:F421">
    <cfRule type="cellIs" dxfId="2456" priority="2423" operator="equal">
      <formula>"Unlocked"</formula>
    </cfRule>
    <cfRule type="cellIs" dxfId="2455" priority="2424" operator="equal">
      <formula>"Locked"</formula>
    </cfRule>
  </conditionalFormatting>
  <conditionalFormatting sqref="G420:G421">
    <cfRule type="containsText" dxfId="2454" priority="2422" operator="containsText" text="Param">
      <formula>NOT(ISERROR(SEARCH("Param",G420)))</formula>
    </cfRule>
  </conditionalFormatting>
  <conditionalFormatting sqref="I420:I421">
    <cfRule type="cellIs" dxfId="2453" priority="2421" operator="lessThan">
      <formula>0</formula>
    </cfRule>
  </conditionalFormatting>
  <conditionalFormatting sqref="D420:D421">
    <cfRule type="containsText" dxfId="2452" priority="2419" operator="containsText" text="Dec">
      <formula>NOT(ISERROR(SEARCH("Dec",D420)))</formula>
    </cfRule>
    <cfRule type="containsText" dxfId="2451" priority="2420" operator="containsText" text="Inc">
      <formula>NOT(ISERROR(SEARCH("Inc",D420)))</formula>
    </cfRule>
  </conditionalFormatting>
  <conditionalFormatting sqref="F420:F421">
    <cfRule type="cellIs" dxfId="2450" priority="2417" operator="equal">
      <formula>"Unlocked"</formula>
    </cfRule>
    <cfRule type="cellIs" dxfId="2449" priority="2418" operator="equal">
      <formula>"Locked"</formula>
    </cfRule>
  </conditionalFormatting>
  <conditionalFormatting sqref="G420:G421">
    <cfRule type="containsText" dxfId="2448" priority="2416" operator="containsText" text="Param">
      <formula>NOT(ISERROR(SEARCH("Param",G420)))</formula>
    </cfRule>
  </conditionalFormatting>
  <conditionalFormatting sqref="I420:I421">
    <cfRule type="cellIs" dxfId="2447" priority="2415" operator="lessThan">
      <formula>0</formula>
    </cfRule>
  </conditionalFormatting>
  <conditionalFormatting sqref="D420:D421">
    <cfRule type="containsText" dxfId="2446" priority="2413" operator="containsText" text="Dec">
      <formula>NOT(ISERROR(SEARCH("Dec",D420)))</formula>
    </cfRule>
    <cfRule type="containsText" dxfId="2445" priority="2414" operator="containsText" text="Inc">
      <formula>NOT(ISERROR(SEARCH("Inc",D420)))</formula>
    </cfRule>
  </conditionalFormatting>
  <conditionalFormatting sqref="F420:F421">
    <cfRule type="cellIs" dxfId="2444" priority="2411" operator="equal">
      <formula>"Unlocked"</formula>
    </cfRule>
    <cfRule type="cellIs" dxfId="2443" priority="2412" operator="equal">
      <formula>"Locked"</formula>
    </cfRule>
  </conditionalFormatting>
  <conditionalFormatting sqref="G420:G421">
    <cfRule type="containsText" dxfId="2442" priority="2410" operator="containsText" text="Param">
      <formula>NOT(ISERROR(SEARCH("Param",G420)))</formula>
    </cfRule>
  </conditionalFormatting>
  <conditionalFormatting sqref="I420:I421">
    <cfRule type="cellIs" dxfId="2441" priority="2409" operator="lessThan">
      <formula>0</formula>
    </cfRule>
  </conditionalFormatting>
  <conditionalFormatting sqref="D420:D421">
    <cfRule type="containsText" dxfId="2440" priority="2407" operator="containsText" text="Dec">
      <formula>NOT(ISERROR(SEARCH("Dec",D420)))</formula>
    </cfRule>
    <cfRule type="containsText" dxfId="2439" priority="2408" operator="containsText" text="Inc">
      <formula>NOT(ISERROR(SEARCH("Inc",D420)))</formula>
    </cfRule>
  </conditionalFormatting>
  <conditionalFormatting sqref="F420:F421">
    <cfRule type="cellIs" dxfId="2438" priority="2405" operator="equal">
      <formula>"Unlocked"</formula>
    </cfRule>
    <cfRule type="cellIs" dxfId="2437" priority="2406" operator="equal">
      <formula>"Locked"</formula>
    </cfRule>
  </conditionalFormatting>
  <conditionalFormatting sqref="G420:G421">
    <cfRule type="containsText" dxfId="2436" priority="2404" operator="containsText" text="Param">
      <formula>NOT(ISERROR(SEARCH("Param",G420)))</formula>
    </cfRule>
  </conditionalFormatting>
  <conditionalFormatting sqref="I420:I421">
    <cfRule type="cellIs" dxfId="2435" priority="2403" operator="lessThan">
      <formula>0</formula>
    </cfRule>
  </conditionalFormatting>
  <conditionalFormatting sqref="D420:D421">
    <cfRule type="containsText" dxfId="2434" priority="2401" operator="containsText" text="Dec">
      <formula>NOT(ISERROR(SEARCH("Dec",D420)))</formula>
    </cfRule>
    <cfRule type="containsText" dxfId="2433" priority="2402" operator="containsText" text="Inc">
      <formula>NOT(ISERROR(SEARCH("Inc",D420)))</formula>
    </cfRule>
  </conditionalFormatting>
  <conditionalFormatting sqref="F420:F421">
    <cfRule type="cellIs" dxfId="2432" priority="2399" operator="equal">
      <formula>"Unlocked"</formula>
    </cfRule>
    <cfRule type="cellIs" dxfId="2431" priority="2400" operator="equal">
      <formula>"Locked"</formula>
    </cfRule>
  </conditionalFormatting>
  <conditionalFormatting sqref="G420:G421">
    <cfRule type="containsText" dxfId="2430" priority="2398" operator="containsText" text="Param">
      <formula>NOT(ISERROR(SEARCH("Param",G420)))</formula>
    </cfRule>
  </conditionalFormatting>
  <conditionalFormatting sqref="I420:I421">
    <cfRule type="cellIs" dxfId="2429" priority="2397" operator="lessThan">
      <formula>0</formula>
    </cfRule>
  </conditionalFormatting>
  <conditionalFormatting sqref="D420:D421">
    <cfRule type="containsText" dxfId="2428" priority="2395" operator="containsText" text="Dec">
      <formula>NOT(ISERROR(SEARCH("Dec",D420)))</formula>
    </cfRule>
    <cfRule type="containsText" dxfId="2427" priority="2396" operator="containsText" text="Inc">
      <formula>NOT(ISERROR(SEARCH("Inc",D420)))</formula>
    </cfRule>
  </conditionalFormatting>
  <conditionalFormatting sqref="F420:F421">
    <cfRule type="cellIs" dxfId="2426" priority="2393" operator="equal">
      <formula>"Unlocked"</formula>
    </cfRule>
    <cfRule type="cellIs" dxfId="2425" priority="2394" operator="equal">
      <formula>"Locked"</formula>
    </cfRule>
  </conditionalFormatting>
  <conditionalFormatting sqref="G420:G421">
    <cfRule type="containsText" dxfId="2424" priority="2392" operator="containsText" text="Param">
      <formula>NOT(ISERROR(SEARCH("Param",G420)))</formula>
    </cfRule>
  </conditionalFormatting>
  <conditionalFormatting sqref="I420:I421">
    <cfRule type="cellIs" dxfId="2423" priority="2391" operator="lessThan">
      <formula>0</formula>
    </cfRule>
  </conditionalFormatting>
  <conditionalFormatting sqref="D420:D421">
    <cfRule type="containsText" dxfId="2422" priority="2389" operator="containsText" text="Dec">
      <formula>NOT(ISERROR(SEARCH("Dec",D420)))</formula>
    </cfRule>
    <cfRule type="containsText" dxfId="2421" priority="2390" operator="containsText" text="Inc">
      <formula>NOT(ISERROR(SEARCH("Inc",D420)))</formula>
    </cfRule>
  </conditionalFormatting>
  <conditionalFormatting sqref="F420:F421">
    <cfRule type="cellIs" dxfId="2420" priority="2387" operator="equal">
      <formula>"Unlocked"</formula>
    </cfRule>
    <cfRule type="cellIs" dxfId="2419" priority="2388" operator="equal">
      <formula>"Locked"</formula>
    </cfRule>
  </conditionalFormatting>
  <conditionalFormatting sqref="G420:G421">
    <cfRule type="containsText" dxfId="2418" priority="2386" operator="containsText" text="Param">
      <formula>NOT(ISERROR(SEARCH("Param",G420)))</formula>
    </cfRule>
  </conditionalFormatting>
  <conditionalFormatting sqref="I420:I421">
    <cfRule type="cellIs" dxfId="2417" priority="2385" operator="lessThan">
      <formula>0</formula>
    </cfRule>
  </conditionalFormatting>
  <conditionalFormatting sqref="D420:D421">
    <cfRule type="containsText" dxfId="2416" priority="2383" operator="containsText" text="Dec">
      <formula>NOT(ISERROR(SEARCH("Dec",D420)))</formula>
    </cfRule>
    <cfRule type="containsText" dxfId="2415" priority="2384" operator="containsText" text="Inc">
      <formula>NOT(ISERROR(SEARCH("Inc",D420)))</formula>
    </cfRule>
  </conditionalFormatting>
  <conditionalFormatting sqref="F420:F421">
    <cfRule type="cellIs" dxfId="2414" priority="2381" operator="equal">
      <formula>"Unlocked"</formula>
    </cfRule>
    <cfRule type="cellIs" dxfId="2413" priority="2382" operator="equal">
      <formula>"Locked"</formula>
    </cfRule>
  </conditionalFormatting>
  <conditionalFormatting sqref="G420:G421">
    <cfRule type="containsText" dxfId="2412" priority="2380" operator="containsText" text="Param">
      <formula>NOT(ISERROR(SEARCH("Param",G420)))</formula>
    </cfRule>
  </conditionalFormatting>
  <conditionalFormatting sqref="I420:I421">
    <cfRule type="cellIs" dxfId="2411" priority="2379" operator="lessThan">
      <formula>0</formula>
    </cfRule>
  </conditionalFormatting>
  <conditionalFormatting sqref="D420:D421">
    <cfRule type="containsText" dxfId="2410" priority="2377" operator="containsText" text="Dec">
      <formula>NOT(ISERROR(SEARCH("Dec",D420)))</formula>
    </cfRule>
    <cfRule type="containsText" dxfId="2409" priority="2378" operator="containsText" text="Inc">
      <formula>NOT(ISERROR(SEARCH("Inc",D420)))</formula>
    </cfRule>
  </conditionalFormatting>
  <conditionalFormatting sqref="F420:F421">
    <cfRule type="cellIs" dxfId="2408" priority="2375" operator="equal">
      <formula>"Unlocked"</formula>
    </cfRule>
    <cfRule type="cellIs" dxfId="2407" priority="2376" operator="equal">
      <formula>"Locked"</formula>
    </cfRule>
  </conditionalFormatting>
  <conditionalFormatting sqref="G420:G421">
    <cfRule type="containsText" dxfId="2406" priority="2374" operator="containsText" text="Param">
      <formula>NOT(ISERROR(SEARCH("Param",G420)))</formula>
    </cfRule>
  </conditionalFormatting>
  <conditionalFormatting sqref="I420:I421">
    <cfRule type="cellIs" dxfId="2405" priority="2373" operator="lessThan">
      <formula>0</formula>
    </cfRule>
  </conditionalFormatting>
  <conditionalFormatting sqref="D420:D421">
    <cfRule type="containsText" dxfId="2404" priority="2371" operator="containsText" text="Dec">
      <formula>NOT(ISERROR(SEARCH("Dec",D420)))</formula>
    </cfRule>
    <cfRule type="containsText" dxfId="2403" priority="2372" operator="containsText" text="Inc">
      <formula>NOT(ISERROR(SEARCH("Inc",D420)))</formula>
    </cfRule>
  </conditionalFormatting>
  <conditionalFormatting sqref="F420:F421">
    <cfRule type="cellIs" dxfId="2402" priority="2369" operator="equal">
      <formula>"Unlocked"</formula>
    </cfRule>
    <cfRule type="cellIs" dxfId="2401" priority="2370" operator="equal">
      <formula>"Locked"</formula>
    </cfRule>
  </conditionalFormatting>
  <conditionalFormatting sqref="G420:G421">
    <cfRule type="containsText" dxfId="2400" priority="2368" operator="containsText" text="Param">
      <formula>NOT(ISERROR(SEARCH("Param",G420)))</formula>
    </cfRule>
  </conditionalFormatting>
  <conditionalFormatting sqref="I420:I421">
    <cfRule type="cellIs" dxfId="2399" priority="2367" operator="lessThan">
      <formula>0</formula>
    </cfRule>
  </conditionalFormatting>
  <conditionalFormatting sqref="D420:D421">
    <cfRule type="containsText" dxfId="2398" priority="2365" operator="containsText" text="Dec">
      <formula>NOT(ISERROR(SEARCH("Dec",D420)))</formula>
    </cfRule>
    <cfRule type="containsText" dxfId="2397" priority="2366" operator="containsText" text="Inc">
      <formula>NOT(ISERROR(SEARCH("Inc",D420)))</formula>
    </cfRule>
  </conditionalFormatting>
  <conditionalFormatting sqref="F420:F421">
    <cfRule type="cellIs" dxfId="2396" priority="2363" operator="equal">
      <formula>"Unlocked"</formula>
    </cfRule>
    <cfRule type="cellIs" dxfId="2395" priority="2364" operator="equal">
      <formula>"Locked"</formula>
    </cfRule>
  </conditionalFormatting>
  <conditionalFormatting sqref="G420:G421">
    <cfRule type="containsText" dxfId="2394" priority="2362" operator="containsText" text="Param">
      <formula>NOT(ISERROR(SEARCH("Param",G420)))</formula>
    </cfRule>
  </conditionalFormatting>
  <conditionalFormatting sqref="I420:I421">
    <cfRule type="cellIs" dxfId="2393" priority="2361" operator="lessThan">
      <formula>0</formula>
    </cfRule>
  </conditionalFormatting>
  <conditionalFormatting sqref="D420:D421">
    <cfRule type="containsText" dxfId="2392" priority="2359" operator="containsText" text="Dec">
      <formula>NOT(ISERROR(SEARCH("Dec",D420)))</formula>
    </cfRule>
    <cfRule type="containsText" dxfId="2391" priority="2360" operator="containsText" text="Inc">
      <formula>NOT(ISERROR(SEARCH("Inc",D420)))</formula>
    </cfRule>
  </conditionalFormatting>
  <conditionalFormatting sqref="F420:F421">
    <cfRule type="cellIs" dxfId="2390" priority="2357" operator="equal">
      <formula>"Unlocked"</formula>
    </cfRule>
    <cfRule type="cellIs" dxfId="2389" priority="2358" operator="equal">
      <formula>"Locked"</formula>
    </cfRule>
  </conditionalFormatting>
  <conditionalFormatting sqref="G420:G421">
    <cfRule type="containsText" dxfId="2388" priority="2356" operator="containsText" text="Param">
      <formula>NOT(ISERROR(SEARCH("Param",G420)))</formula>
    </cfRule>
  </conditionalFormatting>
  <conditionalFormatting sqref="I420:I421">
    <cfRule type="cellIs" dxfId="2387" priority="2355" operator="lessThan">
      <formula>0</formula>
    </cfRule>
  </conditionalFormatting>
  <conditionalFormatting sqref="D420:D421">
    <cfRule type="containsText" dxfId="2386" priority="2353" operator="containsText" text="Dec">
      <formula>NOT(ISERROR(SEARCH("Dec",D420)))</formula>
    </cfRule>
    <cfRule type="containsText" dxfId="2385" priority="2354" operator="containsText" text="Inc">
      <formula>NOT(ISERROR(SEARCH("Inc",D420)))</formula>
    </cfRule>
  </conditionalFormatting>
  <conditionalFormatting sqref="F422">
    <cfRule type="cellIs" dxfId="2384" priority="2351" operator="equal">
      <formula>"Unlocked"</formula>
    </cfRule>
    <cfRule type="cellIs" dxfId="2383" priority="2352" operator="equal">
      <formula>"Locked"</formula>
    </cfRule>
  </conditionalFormatting>
  <conditionalFormatting sqref="G422">
    <cfRule type="containsText" dxfId="2382" priority="2350" operator="containsText" text="Param">
      <formula>NOT(ISERROR(SEARCH("Param",G422)))</formula>
    </cfRule>
  </conditionalFormatting>
  <conditionalFormatting sqref="I422">
    <cfRule type="cellIs" dxfId="2381" priority="2349" operator="lessThan">
      <formula>0</formula>
    </cfRule>
  </conditionalFormatting>
  <conditionalFormatting sqref="D422">
    <cfRule type="containsText" dxfId="2380" priority="2347" operator="containsText" text="Dec">
      <formula>NOT(ISERROR(SEARCH("Dec",D422)))</formula>
    </cfRule>
    <cfRule type="containsText" dxfId="2379" priority="2348" operator="containsText" text="Inc">
      <formula>NOT(ISERROR(SEARCH("Inc",D422)))</formula>
    </cfRule>
  </conditionalFormatting>
  <conditionalFormatting sqref="F422">
    <cfRule type="cellIs" dxfId="2378" priority="2345" operator="equal">
      <formula>"Unlocked"</formula>
    </cfRule>
    <cfRule type="cellIs" dxfId="2377" priority="2346" operator="equal">
      <formula>"Locked"</formula>
    </cfRule>
  </conditionalFormatting>
  <conditionalFormatting sqref="G422">
    <cfRule type="containsText" dxfId="2376" priority="2344" operator="containsText" text="Param">
      <formula>NOT(ISERROR(SEARCH("Param",G422)))</formula>
    </cfRule>
  </conditionalFormatting>
  <conditionalFormatting sqref="I422">
    <cfRule type="cellIs" dxfId="2375" priority="2343" operator="lessThan">
      <formula>0</formula>
    </cfRule>
  </conditionalFormatting>
  <conditionalFormatting sqref="D422">
    <cfRule type="containsText" dxfId="2374" priority="2341" operator="containsText" text="Dec">
      <formula>NOT(ISERROR(SEARCH("Dec",D422)))</formula>
    </cfRule>
    <cfRule type="containsText" dxfId="2373" priority="2342" operator="containsText" text="Inc">
      <formula>NOT(ISERROR(SEARCH("Inc",D422)))</formula>
    </cfRule>
  </conditionalFormatting>
  <conditionalFormatting sqref="F422">
    <cfRule type="cellIs" dxfId="2372" priority="2339" operator="equal">
      <formula>"Unlocked"</formula>
    </cfRule>
    <cfRule type="cellIs" dxfId="2371" priority="2340" operator="equal">
      <formula>"Locked"</formula>
    </cfRule>
  </conditionalFormatting>
  <conditionalFormatting sqref="G422">
    <cfRule type="containsText" dxfId="2370" priority="2338" operator="containsText" text="Param">
      <formula>NOT(ISERROR(SEARCH("Param",G422)))</formula>
    </cfRule>
  </conditionalFormatting>
  <conditionalFormatting sqref="I422">
    <cfRule type="cellIs" dxfId="2369" priority="2337" operator="lessThan">
      <formula>0</formula>
    </cfRule>
  </conditionalFormatting>
  <conditionalFormatting sqref="D422">
    <cfRule type="containsText" dxfId="2368" priority="2335" operator="containsText" text="Dec">
      <formula>NOT(ISERROR(SEARCH("Dec",D422)))</formula>
    </cfRule>
    <cfRule type="containsText" dxfId="2367" priority="2336" operator="containsText" text="Inc">
      <formula>NOT(ISERROR(SEARCH("Inc",D422)))</formula>
    </cfRule>
  </conditionalFormatting>
  <conditionalFormatting sqref="F422">
    <cfRule type="cellIs" dxfId="2366" priority="2333" operator="equal">
      <formula>"Unlocked"</formula>
    </cfRule>
    <cfRule type="cellIs" dxfId="2365" priority="2334" operator="equal">
      <formula>"Locked"</formula>
    </cfRule>
  </conditionalFormatting>
  <conditionalFormatting sqref="G422">
    <cfRule type="containsText" dxfId="2364" priority="2332" operator="containsText" text="Param">
      <formula>NOT(ISERROR(SEARCH("Param",G422)))</formula>
    </cfRule>
  </conditionalFormatting>
  <conditionalFormatting sqref="I422">
    <cfRule type="cellIs" dxfId="2363" priority="2331" operator="lessThan">
      <formula>0</formula>
    </cfRule>
  </conditionalFormatting>
  <conditionalFormatting sqref="D422">
    <cfRule type="containsText" dxfId="2362" priority="2329" operator="containsText" text="Dec">
      <formula>NOT(ISERROR(SEARCH("Dec",D422)))</formula>
    </cfRule>
    <cfRule type="containsText" dxfId="2361" priority="2330" operator="containsText" text="Inc">
      <formula>NOT(ISERROR(SEARCH("Inc",D422)))</formula>
    </cfRule>
  </conditionalFormatting>
  <conditionalFormatting sqref="F422">
    <cfRule type="cellIs" dxfId="2360" priority="2327" operator="equal">
      <formula>"Unlocked"</formula>
    </cfRule>
    <cfRule type="cellIs" dxfId="2359" priority="2328" operator="equal">
      <formula>"Locked"</formula>
    </cfRule>
  </conditionalFormatting>
  <conditionalFormatting sqref="G422">
    <cfRule type="containsText" dxfId="2358" priority="2326" operator="containsText" text="Param">
      <formula>NOT(ISERROR(SEARCH("Param",G422)))</formula>
    </cfRule>
  </conditionalFormatting>
  <conditionalFormatting sqref="I422">
    <cfRule type="cellIs" dxfId="2357" priority="2325" operator="lessThan">
      <formula>0</formula>
    </cfRule>
  </conditionalFormatting>
  <conditionalFormatting sqref="D422">
    <cfRule type="containsText" dxfId="2356" priority="2323" operator="containsText" text="Dec">
      <formula>NOT(ISERROR(SEARCH("Dec",D422)))</formula>
    </cfRule>
    <cfRule type="containsText" dxfId="2355" priority="2324" operator="containsText" text="Inc">
      <formula>NOT(ISERROR(SEARCH("Inc",D422)))</formula>
    </cfRule>
  </conditionalFormatting>
  <conditionalFormatting sqref="F422">
    <cfRule type="cellIs" dxfId="2354" priority="2321" operator="equal">
      <formula>"Unlocked"</formula>
    </cfRule>
    <cfRule type="cellIs" dxfId="2353" priority="2322" operator="equal">
      <formula>"Locked"</formula>
    </cfRule>
  </conditionalFormatting>
  <conditionalFormatting sqref="G422">
    <cfRule type="containsText" dxfId="2352" priority="2320" operator="containsText" text="Param">
      <formula>NOT(ISERROR(SEARCH("Param",G422)))</formula>
    </cfRule>
  </conditionalFormatting>
  <conditionalFormatting sqref="I422">
    <cfRule type="cellIs" dxfId="2351" priority="2319" operator="lessThan">
      <formula>0</formula>
    </cfRule>
  </conditionalFormatting>
  <conditionalFormatting sqref="D422">
    <cfRule type="containsText" dxfId="2350" priority="2317" operator="containsText" text="Dec">
      <formula>NOT(ISERROR(SEARCH("Dec",D422)))</formula>
    </cfRule>
    <cfRule type="containsText" dxfId="2349" priority="2318" operator="containsText" text="Inc">
      <formula>NOT(ISERROR(SEARCH("Inc",D422)))</formula>
    </cfRule>
  </conditionalFormatting>
  <conditionalFormatting sqref="F422">
    <cfRule type="cellIs" dxfId="2348" priority="2315" operator="equal">
      <formula>"Unlocked"</formula>
    </cfRule>
    <cfRule type="cellIs" dxfId="2347" priority="2316" operator="equal">
      <formula>"Locked"</formula>
    </cfRule>
  </conditionalFormatting>
  <conditionalFormatting sqref="G422">
    <cfRule type="containsText" dxfId="2346" priority="2314" operator="containsText" text="Param">
      <formula>NOT(ISERROR(SEARCH("Param",G422)))</formula>
    </cfRule>
  </conditionalFormatting>
  <conditionalFormatting sqref="I422">
    <cfRule type="cellIs" dxfId="2345" priority="2313" operator="lessThan">
      <formula>0</formula>
    </cfRule>
  </conditionalFormatting>
  <conditionalFormatting sqref="D422">
    <cfRule type="containsText" dxfId="2344" priority="2311" operator="containsText" text="Dec">
      <formula>NOT(ISERROR(SEARCH("Dec",D422)))</formula>
    </cfRule>
    <cfRule type="containsText" dxfId="2343" priority="2312" operator="containsText" text="Inc">
      <formula>NOT(ISERROR(SEARCH("Inc",D422)))</formula>
    </cfRule>
  </conditionalFormatting>
  <conditionalFormatting sqref="F422">
    <cfRule type="cellIs" dxfId="2342" priority="2309" operator="equal">
      <formula>"Unlocked"</formula>
    </cfRule>
    <cfRule type="cellIs" dxfId="2341" priority="2310" operator="equal">
      <formula>"Locked"</formula>
    </cfRule>
  </conditionalFormatting>
  <conditionalFormatting sqref="G422">
    <cfRule type="containsText" dxfId="2340" priority="2308" operator="containsText" text="Param">
      <formula>NOT(ISERROR(SEARCH("Param",G422)))</formula>
    </cfRule>
  </conditionalFormatting>
  <conditionalFormatting sqref="I422">
    <cfRule type="cellIs" dxfId="2339" priority="2307" operator="lessThan">
      <formula>0</formula>
    </cfRule>
  </conditionalFormatting>
  <conditionalFormatting sqref="D422">
    <cfRule type="containsText" dxfId="2338" priority="2305" operator="containsText" text="Dec">
      <formula>NOT(ISERROR(SEARCH("Dec",D422)))</formula>
    </cfRule>
    <cfRule type="containsText" dxfId="2337" priority="2306" operator="containsText" text="Inc">
      <formula>NOT(ISERROR(SEARCH("Inc",D422)))</formula>
    </cfRule>
  </conditionalFormatting>
  <conditionalFormatting sqref="F422">
    <cfRule type="cellIs" dxfId="2336" priority="2303" operator="equal">
      <formula>"Unlocked"</formula>
    </cfRule>
    <cfRule type="cellIs" dxfId="2335" priority="2304" operator="equal">
      <formula>"Locked"</formula>
    </cfRule>
  </conditionalFormatting>
  <conditionalFormatting sqref="G422">
    <cfRule type="containsText" dxfId="2334" priority="2302" operator="containsText" text="Param">
      <formula>NOT(ISERROR(SEARCH("Param",G422)))</formula>
    </cfRule>
  </conditionalFormatting>
  <conditionalFormatting sqref="I422">
    <cfRule type="cellIs" dxfId="2333" priority="2301" operator="lessThan">
      <formula>0</formula>
    </cfRule>
  </conditionalFormatting>
  <conditionalFormatting sqref="D422">
    <cfRule type="containsText" dxfId="2332" priority="2299" operator="containsText" text="Dec">
      <formula>NOT(ISERROR(SEARCH("Dec",D422)))</formula>
    </cfRule>
    <cfRule type="containsText" dxfId="2331" priority="2300" operator="containsText" text="Inc">
      <formula>NOT(ISERROR(SEARCH("Inc",D422)))</formula>
    </cfRule>
  </conditionalFormatting>
  <conditionalFormatting sqref="F422">
    <cfRule type="cellIs" dxfId="2330" priority="2297" operator="equal">
      <formula>"Unlocked"</formula>
    </cfRule>
    <cfRule type="cellIs" dxfId="2329" priority="2298" operator="equal">
      <formula>"Locked"</formula>
    </cfRule>
  </conditionalFormatting>
  <conditionalFormatting sqref="G422">
    <cfRule type="containsText" dxfId="2328" priority="2296" operator="containsText" text="Param">
      <formula>NOT(ISERROR(SEARCH("Param",G422)))</formula>
    </cfRule>
  </conditionalFormatting>
  <conditionalFormatting sqref="I422">
    <cfRule type="cellIs" dxfId="2327" priority="2295" operator="lessThan">
      <formula>0</formula>
    </cfRule>
  </conditionalFormatting>
  <conditionalFormatting sqref="D422">
    <cfRule type="containsText" dxfId="2326" priority="2293" operator="containsText" text="Dec">
      <formula>NOT(ISERROR(SEARCH("Dec",D422)))</formula>
    </cfRule>
    <cfRule type="containsText" dxfId="2325" priority="2294" operator="containsText" text="Inc">
      <formula>NOT(ISERROR(SEARCH("Inc",D422)))</formula>
    </cfRule>
  </conditionalFormatting>
  <conditionalFormatting sqref="F422">
    <cfRule type="cellIs" dxfId="2324" priority="2291" operator="equal">
      <formula>"Unlocked"</formula>
    </cfRule>
    <cfRule type="cellIs" dxfId="2323" priority="2292" operator="equal">
      <formula>"Locked"</formula>
    </cfRule>
  </conditionalFormatting>
  <conditionalFormatting sqref="G422">
    <cfRule type="containsText" dxfId="2322" priority="2290" operator="containsText" text="Param">
      <formula>NOT(ISERROR(SEARCH("Param",G422)))</formula>
    </cfRule>
  </conditionalFormatting>
  <conditionalFormatting sqref="I422">
    <cfRule type="cellIs" dxfId="2321" priority="2289" operator="lessThan">
      <formula>0</formula>
    </cfRule>
  </conditionalFormatting>
  <conditionalFormatting sqref="D422">
    <cfRule type="containsText" dxfId="2320" priority="2287" operator="containsText" text="Dec">
      <formula>NOT(ISERROR(SEARCH("Dec",D422)))</formula>
    </cfRule>
    <cfRule type="containsText" dxfId="2319" priority="2288" operator="containsText" text="Inc">
      <formula>NOT(ISERROR(SEARCH("Inc",D422)))</formula>
    </cfRule>
  </conditionalFormatting>
  <conditionalFormatting sqref="F422">
    <cfRule type="cellIs" dxfId="2318" priority="2285" operator="equal">
      <formula>"Unlocked"</formula>
    </cfRule>
    <cfRule type="cellIs" dxfId="2317" priority="2286" operator="equal">
      <formula>"Locked"</formula>
    </cfRule>
  </conditionalFormatting>
  <conditionalFormatting sqref="G422">
    <cfRule type="containsText" dxfId="2316" priority="2284" operator="containsText" text="Param">
      <formula>NOT(ISERROR(SEARCH("Param",G422)))</formula>
    </cfRule>
  </conditionalFormatting>
  <conditionalFormatting sqref="I422">
    <cfRule type="cellIs" dxfId="2315" priority="2283" operator="lessThan">
      <formula>0</formula>
    </cfRule>
  </conditionalFormatting>
  <conditionalFormatting sqref="D422">
    <cfRule type="containsText" dxfId="2314" priority="2281" operator="containsText" text="Dec">
      <formula>NOT(ISERROR(SEARCH("Dec",D422)))</formula>
    </cfRule>
    <cfRule type="containsText" dxfId="2313" priority="2282" operator="containsText" text="Inc">
      <formula>NOT(ISERROR(SEARCH("Inc",D422)))</formula>
    </cfRule>
  </conditionalFormatting>
  <conditionalFormatting sqref="F422">
    <cfRule type="cellIs" dxfId="2312" priority="2279" operator="equal">
      <formula>"Unlocked"</formula>
    </cfRule>
    <cfRule type="cellIs" dxfId="2311" priority="2280" operator="equal">
      <formula>"Locked"</formula>
    </cfRule>
  </conditionalFormatting>
  <conditionalFormatting sqref="G422">
    <cfRule type="containsText" dxfId="2310" priority="2278" operator="containsText" text="Param">
      <formula>NOT(ISERROR(SEARCH("Param",G422)))</formula>
    </cfRule>
  </conditionalFormatting>
  <conditionalFormatting sqref="I422">
    <cfRule type="cellIs" dxfId="2309" priority="2277" operator="lessThan">
      <formula>0</formula>
    </cfRule>
  </conditionalFormatting>
  <conditionalFormatting sqref="D422">
    <cfRule type="containsText" dxfId="2308" priority="2275" operator="containsText" text="Dec">
      <formula>NOT(ISERROR(SEARCH("Dec",D422)))</formula>
    </cfRule>
    <cfRule type="containsText" dxfId="2307" priority="2276" operator="containsText" text="Inc">
      <formula>NOT(ISERROR(SEARCH("Inc",D422)))</formula>
    </cfRule>
  </conditionalFormatting>
  <conditionalFormatting sqref="F422">
    <cfRule type="cellIs" dxfId="2306" priority="2273" operator="equal">
      <formula>"Unlocked"</formula>
    </cfRule>
    <cfRule type="cellIs" dxfId="2305" priority="2274" operator="equal">
      <formula>"Locked"</formula>
    </cfRule>
  </conditionalFormatting>
  <conditionalFormatting sqref="G422">
    <cfRule type="containsText" dxfId="2304" priority="2272" operator="containsText" text="Param">
      <formula>NOT(ISERROR(SEARCH("Param",G422)))</formula>
    </cfRule>
  </conditionalFormatting>
  <conditionalFormatting sqref="I422">
    <cfRule type="cellIs" dxfId="2303" priority="2271" operator="lessThan">
      <formula>0</formula>
    </cfRule>
  </conditionalFormatting>
  <conditionalFormatting sqref="D422">
    <cfRule type="containsText" dxfId="2302" priority="2269" operator="containsText" text="Dec">
      <formula>NOT(ISERROR(SEARCH("Dec",D422)))</formula>
    </cfRule>
    <cfRule type="containsText" dxfId="2301" priority="2270" operator="containsText" text="Inc">
      <formula>NOT(ISERROR(SEARCH("Inc",D422)))</formula>
    </cfRule>
  </conditionalFormatting>
  <conditionalFormatting sqref="F422">
    <cfRule type="cellIs" dxfId="2300" priority="2267" operator="equal">
      <formula>"Unlocked"</formula>
    </cfRule>
    <cfRule type="cellIs" dxfId="2299" priority="2268" operator="equal">
      <formula>"Locked"</formula>
    </cfRule>
  </conditionalFormatting>
  <conditionalFormatting sqref="G422">
    <cfRule type="containsText" dxfId="2298" priority="2266" operator="containsText" text="Param">
      <formula>NOT(ISERROR(SEARCH("Param",G422)))</formula>
    </cfRule>
  </conditionalFormatting>
  <conditionalFormatting sqref="I422">
    <cfRule type="cellIs" dxfId="2297" priority="2265" operator="lessThan">
      <formula>0</formula>
    </cfRule>
  </conditionalFormatting>
  <conditionalFormatting sqref="D422">
    <cfRule type="containsText" dxfId="2296" priority="2263" operator="containsText" text="Dec">
      <formula>NOT(ISERROR(SEARCH("Dec",D422)))</formula>
    </cfRule>
    <cfRule type="containsText" dxfId="2295" priority="2264" operator="containsText" text="Inc">
      <formula>NOT(ISERROR(SEARCH("Inc",D422)))</formula>
    </cfRule>
  </conditionalFormatting>
  <conditionalFormatting sqref="F422">
    <cfRule type="cellIs" dxfId="2294" priority="2261" operator="equal">
      <formula>"Unlocked"</formula>
    </cfRule>
    <cfRule type="cellIs" dxfId="2293" priority="2262" operator="equal">
      <formula>"Locked"</formula>
    </cfRule>
  </conditionalFormatting>
  <conditionalFormatting sqref="G422">
    <cfRule type="containsText" dxfId="2292" priority="2260" operator="containsText" text="Param">
      <formula>NOT(ISERROR(SEARCH("Param",G422)))</formula>
    </cfRule>
  </conditionalFormatting>
  <conditionalFormatting sqref="I422">
    <cfRule type="cellIs" dxfId="2291" priority="2259" operator="lessThan">
      <formula>0</formula>
    </cfRule>
  </conditionalFormatting>
  <conditionalFormatting sqref="D422">
    <cfRule type="containsText" dxfId="2290" priority="2257" operator="containsText" text="Dec">
      <formula>NOT(ISERROR(SEARCH("Dec",D422)))</formula>
    </cfRule>
    <cfRule type="containsText" dxfId="2289" priority="2258" operator="containsText" text="Inc">
      <formula>NOT(ISERROR(SEARCH("Inc",D422)))</formula>
    </cfRule>
  </conditionalFormatting>
  <conditionalFormatting sqref="F422">
    <cfRule type="cellIs" dxfId="2288" priority="2255" operator="equal">
      <formula>"Unlocked"</formula>
    </cfRule>
    <cfRule type="cellIs" dxfId="2287" priority="2256" operator="equal">
      <formula>"Locked"</formula>
    </cfRule>
  </conditionalFormatting>
  <conditionalFormatting sqref="G422">
    <cfRule type="containsText" dxfId="2286" priority="2254" operator="containsText" text="Param">
      <formula>NOT(ISERROR(SEARCH("Param",G422)))</formula>
    </cfRule>
  </conditionalFormatting>
  <conditionalFormatting sqref="I422">
    <cfRule type="cellIs" dxfId="2285" priority="2253" operator="lessThan">
      <formula>0</formula>
    </cfRule>
  </conditionalFormatting>
  <conditionalFormatting sqref="D422">
    <cfRule type="containsText" dxfId="2284" priority="2251" operator="containsText" text="Dec">
      <formula>NOT(ISERROR(SEARCH("Dec",D422)))</formula>
    </cfRule>
    <cfRule type="containsText" dxfId="2283" priority="2252" operator="containsText" text="Inc">
      <formula>NOT(ISERROR(SEARCH("Inc",D422)))</formula>
    </cfRule>
  </conditionalFormatting>
  <conditionalFormatting sqref="F422">
    <cfRule type="cellIs" dxfId="2282" priority="2249" operator="equal">
      <formula>"Unlocked"</formula>
    </cfRule>
    <cfRule type="cellIs" dxfId="2281" priority="2250" operator="equal">
      <formula>"Locked"</formula>
    </cfRule>
  </conditionalFormatting>
  <conditionalFormatting sqref="G422">
    <cfRule type="containsText" dxfId="2280" priority="2248" operator="containsText" text="Param">
      <formula>NOT(ISERROR(SEARCH("Param",G422)))</formula>
    </cfRule>
  </conditionalFormatting>
  <conditionalFormatting sqref="I422">
    <cfRule type="cellIs" dxfId="2279" priority="2247" operator="lessThan">
      <formula>0</formula>
    </cfRule>
  </conditionalFormatting>
  <conditionalFormatting sqref="D422">
    <cfRule type="containsText" dxfId="2278" priority="2245" operator="containsText" text="Dec">
      <formula>NOT(ISERROR(SEARCH("Dec",D422)))</formula>
    </cfRule>
    <cfRule type="containsText" dxfId="2277" priority="2246" operator="containsText" text="Inc">
      <formula>NOT(ISERROR(SEARCH("Inc",D422)))</formula>
    </cfRule>
  </conditionalFormatting>
  <conditionalFormatting sqref="F422">
    <cfRule type="cellIs" dxfId="2276" priority="2243" operator="equal">
      <formula>"Unlocked"</formula>
    </cfRule>
    <cfRule type="cellIs" dxfId="2275" priority="2244" operator="equal">
      <formula>"Locked"</formula>
    </cfRule>
  </conditionalFormatting>
  <conditionalFormatting sqref="G422">
    <cfRule type="containsText" dxfId="2274" priority="2242" operator="containsText" text="Param">
      <formula>NOT(ISERROR(SEARCH("Param",G422)))</formula>
    </cfRule>
  </conditionalFormatting>
  <conditionalFormatting sqref="I422">
    <cfRule type="cellIs" dxfId="2273" priority="2241" operator="lessThan">
      <formula>0</formula>
    </cfRule>
  </conditionalFormatting>
  <conditionalFormatting sqref="D422">
    <cfRule type="containsText" dxfId="2272" priority="2239" operator="containsText" text="Dec">
      <formula>NOT(ISERROR(SEARCH("Dec",D422)))</formula>
    </cfRule>
    <cfRule type="containsText" dxfId="2271" priority="2240" operator="containsText" text="Inc">
      <formula>NOT(ISERROR(SEARCH("Inc",D422)))</formula>
    </cfRule>
  </conditionalFormatting>
  <conditionalFormatting sqref="F423:F425">
    <cfRule type="cellIs" dxfId="2270" priority="2237" operator="equal">
      <formula>"Unlocked"</formula>
    </cfRule>
    <cfRule type="cellIs" dxfId="2269" priority="2238" operator="equal">
      <formula>"Locked"</formula>
    </cfRule>
  </conditionalFormatting>
  <conditionalFormatting sqref="G423:G425">
    <cfRule type="containsText" dxfId="2268" priority="2236" operator="containsText" text="Param">
      <formula>NOT(ISERROR(SEARCH("Param",G423)))</formula>
    </cfRule>
  </conditionalFormatting>
  <conditionalFormatting sqref="I423:I425">
    <cfRule type="cellIs" dxfId="2267" priority="2235" operator="lessThan">
      <formula>0</formula>
    </cfRule>
  </conditionalFormatting>
  <conditionalFormatting sqref="D423:D425">
    <cfRule type="containsText" dxfId="2266" priority="2233" operator="containsText" text="Dec">
      <formula>NOT(ISERROR(SEARCH("Dec",D423)))</formula>
    </cfRule>
    <cfRule type="containsText" dxfId="2265" priority="2234" operator="containsText" text="Inc">
      <formula>NOT(ISERROR(SEARCH("Inc",D423)))</formula>
    </cfRule>
  </conditionalFormatting>
  <conditionalFormatting sqref="F423:F425">
    <cfRule type="cellIs" dxfId="2264" priority="2231" operator="equal">
      <formula>"Unlocked"</formula>
    </cfRule>
    <cfRule type="cellIs" dxfId="2263" priority="2232" operator="equal">
      <formula>"Locked"</formula>
    </cfRule>
  </conditionalFormatting>
  <conditionalFormatting sqref="G423:G425">
    <cfRule type="containsText" dxfId="2262" priority="2230" operator="containsText" text="Param">
      <formula>NOT(ISERROR(SEARCH("Param",G423)))</formula>
    </cfRule>
  </conditionalFormatting>
  <conditionalFormatting sqref="I423:I425">
    <cfRule type="cellIs" dxfId="2261" priority="2229" operator="lessThan">
      <formula>0</formula>
    </cfRule>
  </conditionalFormatting>
  <conditionalFormatting sqref="D423:D425">
    <cfRule type="containsText" dxfId="2260" priority="2227" operator="containsText" text="Dec">
      <formula>NOT(ISERROR(SEARCH("Dec",D423)))</formula>
    </cfRule>
    <cfRule type="containsText" dxfId="2259" priority="2228" operator="containsText" text="Inc">
      <formula>NOT(ISERROR(SEARCH("Inc",D423)))</formula>
    </cfRule>
  </conditionalFormatting>
  <conditionalFormatting sqref="F423:F425">
    <cfRule type="cellIs" dxfId="2258" priority="2225" operator="equal">
      <formula>"Unlocked"</formula>
    </cfRule>
    <cfRule type="cellIs" dxfId="2257" priority="2226" operator="equal">
      <formula>"Locked"</formula>
    </cfRule>
  </conditionalFormatting>
  <conditionalFormatting sqref="G423:G425">
    <cfRule type="containsText" dxfId="2256" priority="2224" operator="containsText" text="Param">
      <formula>NOT(ISERROR(SEARCH("Param",G423)))</formula>
    </cfRule>
  </conditionalFormatting>
  <conditionalFormatting sqref="I423:I425">
    <cfRule type="cellIs" dxfId="2255" priority="2223" operator="lessThan">
      <formula>0</formula>
    </cfRule>
  </conditionalFormatting>
  <conditionalFormatting sqref="D423:D425">
    <cfRule type="containsText" dxfId="2254" priority="2221" operator="containsText" text="Dec">
      <formula>NOT(ISERROR(SEARCH("Dec",D423)))</formula>
    </cfRule>
    <cfRule type="containsText" dxfId="2253" priority="2222" operator="containsText" text="Inc">
      <formula>NOT(ISERROR(SEARCH("Inc",D423)))</formula>
    </cfRule>
  </conditionalFormatting>
  <conditionalFormatting sqref="F423:F425">
    <cfRule type="cellIs" dxfId="2252" priority="2219" operator="equal">
      <formula>"Unlocked"</formula>
    </cfRule>
    <cfRule type="cellIs" dxfId="2251" priority="2220" operator="equal">
      <formula>"Locked"</formula>
    </cfRule>
  </conditionalFormatting>
  <conditionalFormatting sqref="G423:G425">
    <cfRule type="containsText" dxfId="2250" priority="2218" operator="containsText" text="Param">
      <formula>NOT(ISERROR(SEARCH("Param",G423)))</formula>
    </cfRule>
  </conditionalFormatting>
  <conditionalFormatting sqref="I423:I425">
    <cfRule type="cellIs" dxfId="2249" priority="2217" operator="lessThan">
      <formula>0</formula>
    </cfRule>
  </conditionalFormatting>
  <conditionalFormatting sqref="D423:D425">
    <cfRule type="containsText" dxfId="2248" priority="2215" operator="containsText" text="Dec">
      <formula>NOT(ISERROR(SEARCH("Dec",D423)))</formula>
    </cfRule>
    <cfRule type="containsText" dxfId="2247" priority="2216" operator="containsText" text="Inc">
      <formula>NOT(ISERROR(SEARCH("Inc",D423)))</formula>
    </cfRule>
  </conditionalFormatting>
  <conditionalFormatting sqref="F423:F425">
    <cfRule type="cellIs" dxfId="2246" priority="2213" operator="equal">
      <formula>"Unlocked"</formula>
    </cfRule>
    <cfRule type="cellIs" dxfId="2245" priority="2214" operator="equal">
      <formula>"Locked"</formula>
    </cfRule>
  </conditionalFormatting>
  <conditionalFormatting sqref="G423:G425">
    <cfRule type="containsText" dxfId="2244" priority="2212" operator="containsText" text="Param">
      <formula>NOT(ISERROR(SEARCH("Param",G423)))</formula>
    </cfRule>
  </conditionalFormatting>
  <conditionalFormatting sqref="I423:I425">
    <cfRule type="cellIs" dxfId="2243" priority="2211" operator="lessThan">
      <formula>0</formula>
    </cfRule>
  </conditionalFormatting>
  <conditionalFormatting sqref="D423:D425">
    <cfRule type="containsText" dxfId="2242" priority="2209" operator="containsText" text="Dec">
      <formula>NOT(ISERROR(SEARCH("Dec",D423)))</formula>
    </cfRule>
    <cfRule type="containsText" dxfId="2241" priority="2210" operator="containsText" text="Inc">
      <formula>NOT(ISERROR(SEARCH("Inc",D423)))</formula>
    </cfRule>
  </conditionalFormatting>
  <conditionalFormatting sqref="F423:F425">
    <cfRule type="cellIs" dxfId="2240" priority="2207" operator="equal">
      <formula>"Unlocked"</formula>
    </cfRule>
    <cfRule type="cellIs" dxfId="2239" priority="2208" operator="equal">
      <formula>"Locked"</formula>
    </cfRule>
  </conditionalFormatting>
  <conditionalFormatting sqref="G423:G425">
    <cfRule type="containsText" dxfId="2238" priority="2206" operator="containsText" text="Param">
      <formula>NOT(ISERROR(SEARCH("Param",G423)))</formula>
    </cfRule>
  </conditionalFormatting>
  <conditionalFormatting sqref="I423:I425">
    <cfRule type="cellIs" dxfId="2237" priority="2205" operator="lessThan">
      <formula>0</formula>
    </cfRule>
  </conditionalFormatting>
  <conditionalFormatting sqref="D423:D425">
    <cfRule type="containsText" dxfId="2236" priority="2203" operator="containsText" text="Dec">
      <formula>NOT(ISERROR(SEARCH("Dec",D423)))</formula>
    </cfRule>
    <cfRule type="containsText" dxfId="2235" priority="2204" operator="containsText" text="Inc">
      <formula>NOT(ISERROR(SEARCH("Inc",D423)))</formula>
    </cfRule>
  </conditionalFormatting>
  <conditionalFormatting sqref="F423:F425">
    <cfRule type="cellIs" dxfId="2234" priority="2201" operator="equal">
      <formula>"Unlocked"</formula>
    </cfRule>
    <cfRule type="cellIs" dxfId="2233" priority="2202" operator="equal">
      <formula>"Locked"</formula>
    </cfRule>
  </conditionalFormatting>
  <conditionalFormatting sqref="G423:G425">
    <cfRule type="containsText" dxfId="2232" priority="2200" operator="containsText" text="Param">
      <formula>NOT(ISERROR(SEARCH("Param",G423)))</formula>
    </cfRule>
  </conditionalFormatting>
  <conditionalFormatting sqref="I423:I425">
    <cfRule type="cellIs" dxfId="2231" priority="2199" operator="lessThan">
      <formula>0</formula>
    </cfRule>
  </conditionalFormatting>
  <conditionalFormatting sqref="D423:D425">
    <cfRule type="containsText" dxfId="2230" priority="2197" operator="containsText" text="Dec">
      <formula>NOT(ISERROR(SEARCH("Dec",D423)))</formula>
    </cfRule>
    <cfRule type="containsText" dxfId="2229" priority="2198" operator="containsText" text="Inc">
      <formula>NOT(ISERROR(SEARCH("Inc",D423)))</formula>
    </cfRule>
  </conditionalFormatting>
  <conditionalFormatting sqref="F423">
    <cfRule type="cellIs" dxfId="2228" priority="2195" operator="equal">
      <formula>"Unlocked"</formula>
    </cfRule>
    <cfRule type="cellIs" dxfId="2227" priority="2196" operator="equal">
      <formula>"Locked"</formula>
    </cfRule>
  </conditionalFormatting>
  <conditionalFormatting sqref="G423">
    <cfRule type="containsText" dxfId="2226" priority="2194" operator="containsText" text="Param">
      <formula>NOT(ISERROR(SEARCH("Param",G423)))</formula>
    </cfRule>
  </conditionalFormatting>
  <conditionalFormatting sqref="I423">
    <cfRule type="cellIs" dxfId="2225" priority="2193" operator="lessThan">
      <formula>0</formula>
    </cfRule>
  </conditionalFormatting>
  <conditionalFormatting sqref="D423">
    <cfRule type="containsText" dxfId="2224" priority="2191" operator="containsText" text="Dec">
      <formula>NOT(ISERROR(SEARCH("Dec",D423)))</formula>
    </cfRule>
    <cfRule type="containsText" dxfId="2223" priority="2192" operator="containsText" text="Inc">
      <formula>NOT(ISERROR(SEARCH("Inc",D423)))</formula>
    </cfRule>
  </conditionalFormatting>
  <conditionalFormatting sqref="F424:F425">
    <cfRule type="cellIs" dxfId="2222" priority="2189" operator="equal">
      <formula>"Unlocked"</formula>
    </cfRule>
    <cfRule type="cellIs" dxfId="2221" priority="2190" operator="equal">
      <formula>"Locked"</formula>
    </cfRule>
  </conditionalFormatting>
  <conditionalFormatting sqref="G424:G425">
    <cfRule type="containsText" dxfId="2220" priority="2188" operator="containsText" text="Param">
      <formula>NOT(ISERROR(SEARCH("Param",G424)))</formula>
    </cfRule>
  </conditionalFormatting>
  <conditionalFormatting sqref="I424:I425">
    <cfRule type="cellIs" dxfId="2219" priority="2187" operator="lessThan">
      <formula>0</formula>
    </cfRule>
  </conditionalFormatting>
  <conditionalFormatting sqref="D424:D425">
    <cfRule type="containsText" dxfId="2218" priority="2185" operator="containsText" text="Dec">
      <formula>NOT(ISERROR(SEARCH("Dec",D424)))</formula>
    </cfRule>
    <cfRule type="containsText" dxfId="2217" priority="2186" operator="containsText" text="Inc">
      <formula>NOT(ISERROR(SEARCH("Inc",D424)))</formula>
    </cfRule>
  </conditionalFormatting>
  <conditionalFormatting sqref="F426:F431">
    <cfRule type="cellIs" dxfId="2216" priority="2183" operator="equal">
      <formula>"Unlocked"</formula>
    </cfRule>
    <cfRule type="cellIs" dxfId="2215" priority="2184" operator="equal">
      <formula>"Locked"</formula>
    </cfRule>
  </conditionalFormatting>
  <conditionalFormatting sqref="G426:G431">
    <cfRule type="containsText" dxfId="2214" priority="2182" operator="containsText" text="Param">
      <formula>NOT(ISERROR(SEARCH("Param",G426)))</formula>
    </cfRule>
  </conditionalFormatting>
  <conditionalFormatting sqref="I426:I431">
    <cfRule type="cellIs" dxfId="2213" priority="2181" operator="lessThan">
      <formula>0</formula>
    </cfRule>
  </conditionalFormatting>
  <conditionalFormatting sqref="D426:D431">
    <cfRule type="containsText" dxfId="2212" priority="2179" operator="containsText" text="Dec">
      <formula>NOT(ISERROR(SEARCH("Dec",D426)))</formula>
    </cfRule>
    <cfRule type="containsText" dxfId="2211" priority="2180" operator="containsText" text="Inc">
      <formula>NOT(ISERROR(SEARCH("Inc",D426)))</formula>
    </cfRule>
  </conditionalFormatting>
  <conditionalFormatting sqref="F426:F431">
    <cfRule type="cellIs" dxfId="2210" priority="2177" operator="equal">
      <formula>"Unlocked"</formula>
    </cfRule>
    <cfRule type="cellIs" dxfId="2209" priority="2178" operator="equal">
      <formula>"Locked"</formula>
    </cfRule>
  </conditionalFormatting>
  <conditionalFormatting sqref="G426:G431">
    <cfRule type="containsText" dxfId="2208" priority="2176" operator="containsText" text="Param">
      <formula>NOT(ISERROR(SEARCH("Param",G426)))</formula>
    </cfRule>
  </conditionalFormatting>
  <conditionalFormatting sqref="I426:I431">
    <cfRule type="cellIs" dxfId="2207" priority="2175" operator="lessThan">
      <formula>0</formula>
    </cfRule>
  </conditionalFormatting>
  <conditionalFormatting sqref="D426:D431">
    <cfRule type="containsText" dxfId="2206" priority="2173" operator="containsText" text="Dec">
      <formula>NOT(ISERROR(SEARCH("Dec",D426)))</formula>
    </cfRule>
    <cfRule type="containsText" dxfId="2205" priority="2174" operator="containsText" text="Inc">
      <formula>NOT(ISERROR(SEARCH("Inc",D426)))</formula>
    </cfRule>
  </conditionalFormatting>
  <conditionalFormatting sqref="F426:F431">
    <cfRule type="cellIs" dxfId="2204" priority="2171" operator="equal">
      <formula>"Unlocked"</formula>
    </cfRule>
    <cfRule type="cellIs" dxfId="2203" priority="2172" operator="equal">
      <formula>"Locked"</formula>
    </cfRule>
  </conditionalFormatting>
  <conditionalFormatting sqref="G426:G431">
    <cfRule type="containsText" dxfId="2202" priority="2170" operator="containsText" text="Param">
      <formula>NOT(ISERROR(SEARCH("Param",G426)))</formula>
    </cfRule>
  </conditionalFormatting>
  <conditionalFormatting sqref="I426:I431">
    <cfRule type="cellIs" dxfId="2201" priority="2169" operator="lessThan">
      <formula>0</formula>
    </cfRule>
  </conditionalFormatting>
  <conditionalFormatting sqref="D426:D431">
    <cfRule type="containsText" dxfId="2200" priority="2167" operator="containsText" text="Dec">
      <formula>NOT(ISERROR(SEARCH("Dec",D426)))</formula>
    </cfRule>
    <cfRule type="containsText" dxfId="2199" priority="2168" operator="containsText" text="Inc">
      <formula>NOT(ISERROR(SEARCH("Inc",D426)))</formula>
    </cfRule>
  </conditionalFormatting>
  <conditionalFormatting sqref="F426:F431">
    <cfRule type="cellIs" dxfId="2198" priority="2165" operator="equal">
      <formula>"Unlocked"</formula>
    </cfRule>
    <cfRule type="cellIs" dxfId="2197" priority="2166" operator="equal">
      <formula>"Locked"</formula>
    </cfRule>
  </conditionalFormatting>
  <conditionalFormatting sqref="G426:G431">
    <cfRule type="containsText" dxfId="2196" priority="2164" operator="containsText" text="Param">
      <formula>NOT(ISERROR(SEARCH("Param",G426)))</formula>
    </cfRule>
  </conditionalFormatting>
  <conditionalFormatting sqref="I426:I431">
    <cfRule type="cellIs" dxfId="2195" priority="2163" operator="lessThan">
      <formula>0</formula>
    </cfRule>
  </conditionalFormatting>
  <conditionalFormatting sqref="D426:D431">
    <cfRule type="containsText" dxfId="2194" priority="2161" operator="containsText" text="Dec">
      <formula>NOT(ISERROR(SEARCH("Dec",D426)))</formula>
    </cfRule>
    <cfRule type="containsText" dxfId="2193" priority="2162" operator="containsText" text="Inc">
      <formula>NOT(ISERROR(SEARCH("Inc",D426)))</formula>
    </cfRule>
  </conditionalFormatting>
  <conditionalFormatting sqref="F426:F428">
    <cfRule type="cellIs" dxfId="2192" priority="2159" operator="equal">
      <formula>"Unlocked"</formula>
    </cfRule>
    <cfRule type="cellIs" dxfId="2191" priority="2160" operator="equal">
      <formula>"Locked"</formula>
    </cfRule>
  </conditionalFormatting>
  <conditionalFormatting sqref="G426:G428">
    <cfRule type="containsText" dxfId="2190" priority="2158" operator="containsText" text="Param">
      <formula>NOT(ISERROR(SEARCH("Param",G426)))</formula>
    </cfRule>
  </conditionalFormatting>
  <conditionalFormatting sqref="I426:I428">
    <cfRule type="cellIs" dxfId="2189" priority="2157" operator="lessThan">
      <formula>0</formula>
    </cfRule>
  </conditionalFormatting>
  <conditionalFormatting sqref="D426:D428">
    <cfRule type="containsText" dxfId="2188" priority="2155" operator="containsText" text="Dec">
      <formula>NOT(ISERROR(SEARCH("Dec",D426)))</formula>
    </cfRule>
    <cfRule type="containsText" dxfId="2187" priority="2156" operator="containsText" text="Inc">
      <formula>NOT(ISERROR(SEARCH("Inc",D426)))</formula>
    </cfRule>
  </conditionalFormatting>
  <conditionalFormatting sqref="F426:F428">
    <cfRule type="cellIs" dxfId="2186" priority="2153" operator="equal">
      <formula>"Unlocked"</formula>
    </cfRule>
    <cfRule type="cellIs" dxfId="2185" priority="2154" operator="equal">
      <formula>"Locked"</formula>
    </cfRule>
  </conditionalFormatting>
  <conditionalFormatting sqref="G426:G428">
    <cfRule type="containsText" dxfId="2184" priority="2152" operator="containsText" text="Param">
      <formula>NOT(ISERROR(SEARCH("Param",G426)))</formula>
    </cfRule>
  </conditionalFormatting>
  <conditionalFormatting sqref="I426:I428">
    <cfRule type="cellIs" dxfId="2183" priority="2151" operator="lessThan">
      <formula>0</formula>
    </cfRule>
  </conditionalFormatting>
  <conditionalFormatting sqref="D426:D428">
    <cfRule type="containsText" dxfId="2182" priority="2149" operator="containsText" text="Dec">
      <formula>NOT(ISERROR(SEARCH("Dec",D426)))</formula>
    </cfRule>
    <cfRule type="containsText" dxfId="2181" priority="2150" operator="containsText" text="Inc">
      <formula>NOT(ISERROR(SEARCH("Inc",D426)))</formula>
    </cfRule>
  </conditionalFormatting>
  <conditionalFormatting sqref="F426:F428">
    <cfRule type="cellIs" dxfId="2180" priority="2147" operator="equal">
      <formula>"Unlocked"</formula>
    </cfRule>
    <cfRule type="cellIs" dxfId="2179" priority="2148" operator="equal">
      <formula>"Locked"</formula>
    </cfRule>
  </conditionalFormatting>
  <conditionalFormatting sqref="G426:G428">
    <cfRule type="containsText" dxfId="2178" priority="2146" operator="containsText" text="Param">
      <formula>NOT(ISERROR(SEARCH("Param",G426)))</formula>
    </cfRule>
  </conditionalFormatting>
  <conditionalFormatting sqref="I426:I428">
    <cfRule type="cellIs" dxfId="2177" priority="2145" operator="lessThan">
      <formula>0</formula>
    </cfRule>
  </conditionalFormatting>
  <conditionalFormatting sqref="D426:D428">
    <cfRule type="containsText" dxfId="2176" priority="2143" operator="containsText" text="Dec">
      <formula>NOT(ISERROR(SEARCH("Dec",D426)))</formula>
    </cfRule>
    <cfRule type="containsText" dxfId="2175" priority="2144" operator="containsText" text="Inc">
      <formula>NOT(ISERROR(SEARCH("Inc",D426)))</formula>
    </cfRule>
  </conditionalFormatting>
  <conditionalFormatting sqref="F426:F428">
    <cfRule type="cellIs" dxfId="2174" priority="2141" operator="equal">
      <formula>"Unlocked"</formula>
    </cfRule>
    <cfRule type="cellIs" dxfId="2173" priority="2142" operator="equal">
      <formula>"Locked"</formula>
    </cfRule>
  </conditionalFormatting>
  <conditionalFormatting sqref="G426:G428">
    <cfRule type="containsText" dxfId="2172" priority="2140" operator="containsText" text="Param">
      <formula>NOT(ISERROR(SEARCH("Param",G426)))</formula>
    </cfRule>
  </conditionalFormatting>
  <conditionalFormatting sqref="I426:I428">
    <cfRule type="cellIs" dxfId="2171" priority="2139" operator="lessThan">
      <formula>0</formula>
    </cfRule>
  </conditionalFormatting>
  <conditionalFormatting sqref="D426:D428">
    <cfRule type="containsText" dxfId="2170" priority="2137" operator="containsText" text="Dec">
      <formula>NOT(ISERROR(SEARCH("Dec",D426)))</formula>
    </cfRule>
    <cfRule type="containsText" dxfId="2169" priority="2138" operator="containsText" text="Inc">
      <formula>NOT(ISERROR(SEARCH("Inc",D426)))</formula>
    </cfRule>
  </conditionalFormatting>
  <conditionalFormatting sqref="F426:F428">
    <cfRule type="cellIs" dxfId="2168" priority="2135" operator="equal">
      <formula>"Unlocked"</formula>
    </cfRule>
    <cfRule type="cellIs" dxfId="2167" priority="2136" operator="equal">
      <formula>"Locked"</formula>
    </cfRule>
  </conditionalFormatting>
  <conditionalFormatting sqref="G426:G428">
    <cfRule type="containsText" dxfId="2166" priority="2134" operator="containsText" text="Param">
      <formula>NOT(ISERROR(SEARCH("Param",G426)))</formula>
    </cfRule>
  </conditionalFormatting>
  <conditionalFormatting sqref="I426:I428">
    <cfRule type="cellIs" dxfId="2165" priority="2133" operator="lessThan">
      <formula>0</formula>
    </cfRule>
  </conditionalFormatting>
  <conditionalFormatting sqref="D426:D428">
    <cfRule type="containsText" dxfId="2164" priority="2131" operator="containsText" text="Dec">
      <formula>NOT(ISERROR(SEARCH("Dec",D426)))</formula>
    </cfRule>
    <cfRule type="containsText" dxfId="2163" priority="2132" operator="containsText" text="Inc">
      <formula>NOT(ISERROR(SEARCH("Inc",D426)))</formula>
    </cfRule>
  </conditionalFormatting>
  <conditionalFormatting sqref="F426:F428">
    <cfRule type="cellIs" dxfId="2162" priority="2129" operator="equal">
      <formula>"Unlocked"</formula>
    </cfRule>
    <cfRule type="cellIs" dxfId="2161" priority="2130" operator="equal">
      <formula>"Locked"</formula>
    </cfRule>
  </conditionalFormatting>
  <conditionalFormatting sqref="G426:G428">
    <cfRule type="containsText" dxfId="2160" priority="2128" operator="containsText" text="Param">
      <formula>NOT(ISERROR(SEARCH("Param",G426)))</formula>
    </cfRule>
  </conditionalFormatting>
  <conditionalFormatting sqref="I426:I428">
    <cfRule type="cellIs" dxfId="2159" priority="2127" operator="lessThan">
      <formula>0</formula>
    </cfRule>
  </conditionalFormatting>
  <conditionalFormatting sqref="D426:D428">
    <cfRule type="containsText" dxfId="2158" priority="2125" operator="containsText" text="Dec">
      <formula>NOT(ISERROR(SEARCH("Dec",D426)))</formula>
    </cfRule>
    <cfRule type="containsText" dxfId="2157" priority="2126" operator="containsText" text="Inc">
      <formula>NOT(ISERROR(SEARCH("Inc",D426)))</formula>
    </cfRule>
  </conditionalFormatting>
  <conditionalFormatting sqref="F426:F428">
    <cfRule type="cellIs" dxfId="2156" priority="2123" operator="equal">
      <formula>"Unlocked"</formula>
    </cfRule>
    <cfRule type="cellIs" dxfId="2155" priority="2124" operator="equal">
      <formula>"Locked"</formula>
    </cfRule>
  </conditionalFormatting>
  <conditionalFormatting sqref="G426:G428">
    <cfRule type="containsText" dxfId="2154" priority="2122" operator="containsText" text="Param">
      <formula>NOT(ISERROR(SEARCH("Param",G426)))</formula>
    </cfRule>
  </conditionalFormatting>
  <conditionalFormatting sqref="I426:I428">
    <cfRule type="cellIs" dxfId="2153" priority="2121" operator="lessThan">
      <formula>0</formula>
    </cfRule>
  </conditionalFormatting>
  <conditionalFormatting sqref="D426:D428">
    <cfRule type="containsText" dxfId="2152" priority="2119" operator="containsText" text="Dec">
      <formula>NOT(ISERROR(SEARCH("Dec",D426)))</formula>
    </cfRule>
    <cfRule type="containsText" dxfId="2151" priority="2120" operator="containsText" text="Inc">
      <formula>NOT(ISERROR(SEARCH("Inc",D426)))</formula>
    </cfRule>
  </conditionalFormatting>
  <conditionalFormatting sqref="F426:F427">
    <cfRule type="cellIs" dxfId="2150" priority="2117" operator="equal">
      <formula>"Unlocked"</formula>
    </cfRule>
    <cfRule type="cellIs" dxfId="2149" priority="2118" operator="equal">
      <formula>"Locked"</formula>
    </cfRule>
  </conditionalFormatting>
  <conditionalFormatting sqref="G426:G427">
    <cfRule type="containsText" dxfId="2148" priority="2116" operator="containsText" text="Param">
      <formula>NOT(ISERROR(SEARCH("Param",G426)))</formula>
    </cfRule>
  </conditionalFormatting>
  <conditionalFormatting sqref="I426:I427">
    <cfRule type="cellIs" dxfId="2147" priority="2115" operator="lessThan">
      <formula>0</formula>
    </cfRule>
  </conditionalFormatting>
  <conditionalFormatting sqref="D426:D427">
    <cfRule type="containsText" dxfId="2146" priority="2113" operator="containsText" text="Dec">
      <formula>NOT(ISERROR(SEARCH("Dec",D426)))</formula>
    </cfRule>
    <cfRule type="containsText" dxfId="2145" priority="2114" operator="containsText" text="Inc">
      <formula>NOT(ISERROR(SEARCH("Inc",D426)))</formula>
    </cfRule>
  </conditionalFormatting>
  <conditionalFormatting sqref="F426:F427">
    <cfRule type="cellIs" dxfId="2144" priority="2111" operator="equal">
      <formula>"Unlocked"</formula>
    </cfRule>
    <cfRule type="cellIs" dxfId="2143" priority="2112" operator="equal">
      <formula>"Locked"</formula>
    </cfRule>
  </conditionalFormatting>
  <conditionalFormatting sqref="G426:G427">
    <cfRule type="containsText" dxfId="2142" priority="2110" operator="containsText" text="Param">
      <formula>NOT(ISERROR(SEARCH("Param",G426)))</formula>
    </cfRule>
  </conditionalFormatting>
  <conditionalFormatting sqref="I426:I427">
    <cfRule type="cellIs" dxfId="2141" priority="2109" operator="lessThan">
      <formula>0</formula>
    </cfRule>
  </conditionalFormatting>
  <conditionalFormatting sqref="D426:D427">
    <cfRule type="containsText" dxfId="2140" priority="2107" operator="containsText" text="Dec">
      <formula>NOT(ISERROR(SEARCH("Dec",D426)))</formula>
    </cfRule>
    <cfRule type="containsText" dxfId="2139" priority="2108" operator="containsText" text="Inc">
      <formula>NOT(ISERROR(SEARCH("Inc",D426)))</formula>
    </cfRule>
  </conditionalFormatting>
  <conditionalFormatting sqref="F426:F427">
    <cfRule type="cellIs" dxfId="2138" priority="2105" operator="equal">
      <formula>"Unlocked"</formula>
    </cfRule>
    <cfRule type="cellIs" dxfId="2137" priority="2106" operator="equal">
      <formula>"Locked"</formula>
    </cfRule>
  </conditionalFormatting>
  <conditionalFormatting sqref="G426:G427">
    <cfRule type="containsText" dxfId="2136" priority="2104" operator="containsText" text="Param">
      <formula>NOT(ISERROR(SEARCH("Param",G426)))</formula>
    </cfRule>
  </conditionalFormatting>
  <conditionalFormatting sqref="I426:I427">
    <cfRule type="cellIs" dxfId="2135" priority="2103" operator="lessThan">
      <formula>0</formula>
    </cfRule>
  </conditionalFormatting>
  <conditionalFormatting sqref="D426:D427">
    <cfRule type="containsText" dxfId="2134" priority="2101" operator="containsText" text="Dec">
      <formula>NOT(ISERROR(SEARCH("Dec",D426)))</formula>
    </cfRule>
    <cfRule type="containsText" dxfId="2133" priority="2102" operator="containsText" text="Inc">
      <formula>NOT(ISERROR(SEARCH("Inc",D426)))</formula>
    </cfRule>
  </conditionalFormatting>
  <conditionalFormatting sqref="F426:F427">
    <cfRule type="cellIs" dxfId="2132" priority="2099" operator="equal">
      <formula>"Unlocked"</formula>
    </cfRule>
    <cfRule type="cellIs" dxfId="2131" priority="2100" operator="equal">
      <formula>"Locked"</formula>
    </cfRule>
  </conditionalFormatting>
  <conditionalFormatting sqref="G426:G427">
    <cfRule type="containsText" dxfId="2130" priority="2098" operator="containsText" text="Param">
      <formula>NOT(ISERROR(SEARCH("Param",G426)))</formula>
    </cfRule>
  </conditionalFormatting>
  <conditionalFormatting sqref="I426:I427">
    <cfRule type="cellIs" dxfId="2129" priority="2097" operator="lessThan">
      <formula>0</formula>
    </cfRule>
  </conditionalFormatting>
  <conditionalFormatting sqref="D426:D427">
    <cfRule type="containsText" dxfId="2128" priority="2095" operator="containsText" text="Dec">
      <formula>NOT(ISERROR(SEARCH("Dec",D426)))</formula>
    </cfRule>
    <cfRule type="containsText" dxfId="2127" priority="2096" operator="containsText" text="Inc">
      <formula>NOT(ISERROR(SEARCH("Inc",D426)))</formula>
    </cfRule>
  </conditionalFormatting>
  <conditionalFormatting sqref="F426:F427">
    <cfRule type="cellIs" dxfId="2126" priority="2093" operator="equal">
      <formula>"Unlocked"</formula>
    </cfRule>
    <cfRule type="cellIs" dxfId="2125" priority="2094" operator="equal">
      <formula>"Locked"</formula>
    </cfRule>
  </conditionalFormatting>
  <conditionalFormatting sqref="G426:G427">
    <cfRule type="containsText" dxfId="2124" priority="2092" operator="containsText" text="Param">
      <formula>NOT(ISERROR(SEARCH("Param",G426)))</formula>
    </cfRule>
  </conditionalFormatting>
  <conditionalFormatting sqref="I426:I427">
    <cfRule type="cellIs" dxfId="2123" priority="2091" operator="lessThan">
      <formula>0</formula>
    </cfRule>
  </conditionalFormatting>
  <conditionalFormatting sqref="D426:D427">
    <cfRule type="containsText" dxfId="2122" priority="2089" operator="containsText" text="Dec">
      <formula>NOT(ISERROR(SEARCH("Dec",D426)))</formula>
    </cfRule>
    <cfRule type="containsText" dxfId="2121" priority="2090" operator="containsText" text="Inc">
      <formula>NOT(ISERROR(SEARCH("Inc",D426)))</formula>
    </cfRule>
  </conditionalFormatting>
  <conditionalFormatting sqref="F426:F427">
    <cfRule type="cellIs" dxfId="2120" priority="2087" operator="equal">
      <formula>"Unlocked"</formula>
    </cfRule>
    <cfRule type="cellIs" dxfId="2119" priority="2088" operator="equal">
      <formula>"Locked"</formula>
    </cfRule>
  </conditionalFormatting>
  <conditionalFormatting sqref="G426:G427">
    <cfRule type="containsText" dxfId="2118" priority="2086" operator="containsText" text="Param">
      <formula>NOT(ISERROR(SEARCH("Param",G426)))</formula>
    </cfRule>
  </conditionalFormatting>
  <conditionalFormatting sqref="I426:I427">
    <cfRule type="cellIs" dxfId="2117" priority="2085" operator="lessThan">
      <formula>0</formula>
    </cfRule>
  </conditionalFormatting>
  <conditionalFormatting sqref="D426:D427">
    <cfRule type="containsText" dxfId="2116" priority="2083" operator="containsText" text="Dec">
      <formula>NOT(ISERROR(SEARCH("Dec",D426)))</formula>
    </cfRule>
    <cfRule type="containsText" dxfId="2115" priority="2084" operator="containsText" text="Inc">
      <formula>NOT(ISERROR(SEARCH("Inc",D426)))</formula>
    </cfRule>
  </conditionalFormatting>
  <conditionalFormatting sqref="F426:F427">
    <cfRule type="cellIs" dxfId="2114" priority="2081" operator="equal">
      <formula>"Unlocked"</formula>
    </cfRule>
    <cfRule type="cellIs" dxfId="2113" priority="2082" operator="equal">
      <formula>"Locked"</formula>
    </cfRule>
  </conditionalFormatting>
  <conditionalFormatting sqref="G426:G427">
    <cfRule type="containsText" dxfId="2112" priority="2080" operator="containsText" text="Param">
      <formula>NOT(ISERROR(SEARCH("Param",G426)))</formula>
    </cfRule>
  </conditionalFormatting>
  <conditionalFormatting sqref="I426:I427">
    <cfRule type="cellIs" dxfId="2111" priority="2079" operator="lessThan">
      <formula>0</formula>
    </cfRule>
  </conditionalFormatting>
  <conditionalFormatting sqref="D426:D427">
    <cfRule type="containsText" dxfId="2110" priority="2077" operator="containsText" text="Dec">
      <formula>NOT(ISERROR(SEARCH("Dec",D426)))</formula>
    </cfRule>
    <cfRule type="containsText" dxfId="2109" priority="2078" operator="containsText" text="Inc">
      <formula>NOT(ISERROR(SEARCH("Inc",D426)))</formula>
    </cfRule>
  </conditionalFormatting>
  <conditionalFormatting sqref="F426:F427">
    <cfRule type="cellIs" dxfId="2108" priority="2075" operator="equal">
      <formula>"Unlocked"</formula>
    </cfRule>
    <cfRule type="cellIs" dxfId="2107" priority="2076" operator="equal">
      <formula>"Locked"</formula>
    </cfRule>
  </conditionalFormatting>
  <conditionalFormatting sqref="G426:G427">
    <cfRule type="containsText" dxfId="2106" priority="2074" operator="containsText" text="Param">
      <formula>NOT(ISERROR(SEARCH("Param",G426)))</formula>
    </cfRule>
  </conditionalFormatting>
  <conditionalFormatting sqref="I426:I427">
    <cfRule type="cellIs" dxfId="2105" priority="2073" operator="lessThan">
      <formula>0</formula>
    </cfRule>
  </conditionalFormatting>
  <conditionalFormatting sqref="D426:D427">
    <cfRule type="containsText" dxfId="2104" priority="2071" operator="containsText" text="Dec">
      <formula>NOT(ISERROR(SEARCH("Dec",D426)))</formula>
    </cfRule>
    <cfRule type="containsText" dxfId="2103" priority="2072" operator="containsText" text="Inc">
      <formula>NOT(ISERROR(SEARCH("Inc",D426)))</formula>
    </cfRule>
  </conditionalFormatting>
  <conditionalFormatting sqref="F426:F427">
    <cfRule type="cellIs" dxfId="2102" priority="2069" operator="equal">
      <formula>"Unlocked"</formula>
    </cfRule>
    <cfRule type="cellIs" dxfId="2101" priority="2070" operator="equal">
      <formula>"Locked"</formula>
    </cfRule>
  </conditionalFormatting>
  <conditionalFormatting sqref="G426:G427">
    <cfRule type="containsText" dxfId="2100" priority="2068" operator="containsText" text="Param">
      <formula>NOT(ISERROR(SEARCH("Param",G426)))</formula>
    </cfRule>
  </conditionalFormatting>
  <conditionalFormatting sqref="I426:I427">
    <cfRule type="cellIs" dxfId="2099" priority="2067" operator="lessThan">
      <formula>0</formula>
    </cfRule>
  </conditionalFormatting>
  <conditionalFormatting sqref="D426:D427">
    <cfRule type="containsText" dxfId="2098" priority="2065" operator="containsText" text="Dec">
      <formula>NOT(ISERROR(SEARCH("Dec",D426)))</formula>
    </cfRule>
    <cfRule type="containsText" dxfId="2097" priority="2066" operator="containsText" text="Inc">
      <formula>NOT(ISERROR(SEARCH("Inc",D426)))</formula>
    </cfRule>
  </conditionalFormatting>
  <conditionalFormatting sqref="F426:F427">
    <cfRule type="cellIs" dxfId="2096" priority="2063" operator="equal">
      <formula>"Unlocked"</formula>
    </cfRule>
    <cfRule type="cellIs" dxfId="2095" priority="2064" operator="equal">
      <formula>"Locked"</formula>
    </cfRule>
  </conditionalFormatting>
  <conditionalFormatting sqref="G426:G427">
    <cfRule type="containsText" dxfId="2094" priority="2062" operator="containsText" text="Param">
      <formula>NOT(ISERROR(SEARCH("Param",G426)))</formula>
    </cfRule>
  </conditionalFormatting>
  <conditionalFormatting sqref="I426:I427">
    <cfRule type="cellIs" dxfId="2093" priority="2061" operator="lessThan">
      <formula>0</formula>
    </cfRule>
  </conditionalFormatting>
  <conditionalFormatting sqref="D426:D427">
    <cfRule type="containsText" dxfId="2092" priority="2059" operator="containsText" text="Dec">
      <formula>NOT(ISERROR(SEARCH("Dec",D426)))</formula>
    </cfRule>
    <cfRule type="containsText" dxfId="2091" priority="2060" operator="containsText" text="Inc">
      <formula>NOT(ISERROR(SEARCH("Inc",D426)))</formula>
    </cfRule>
  </conditionalFormatting>
  <conditionalFormatting sqref="F426:F427">
    <cfRule type="cellIs" dxfId="2090" priority="2057" operator="equal">
      <formula>"Unlocked"</formula>
    </cfRule>
    <cfRule type="cellIs" dxfId="2089" priority="2058" operator="equal">
      <formula>"Locked"</formula>
    </cfRule>
  </conditionalFormatting>
  <conditionalFormatting sqref="G426:G427">
    <cfRule type="containsText" dxfId="2088" priority="2056" operator="containsText" text="Param">
      <formula>NOT(ISERROR(SEARCH("Param",G426)))</formula>
    </cfRule>
  </conditionalFormatting>
  <conditionalFormatting sqref="I426:I427">
    <cfRule type="cellIs" dxfId="2087" priority="2055" operator="lessThan">
      <formula>0</formula>
    </cfRule>
  </conditionalFormatting>
  <conditionalFormatting sqref="D426:D427">
    <cfRule type="containsText" dxfId="2086" priority="2053" operator="containsText" text="Dec">
      <formula>NOT(ISERROR(SEARCH("Dec",D426)))</formula>
    </cfRule>
    <cfRule type="containsText" dxfId="2085" priority="2054" operator="containsText" text="Inc">
      <formula>NOT(ISERROR(SEARCH("Inc",D426)))</formula>
    </cfRule>
  </conditionalFormatting>
  <conditionalFormatting sqref="F426:F427">
    <cfRule type="cellIs" dxfId="2084" priority="2051" operator="equal">
      <formula>"Unlocked"</formula>
    </cfRule>
    <cfRule type="cellIs" dxfId="2083" priority="2052" operator="equal">
      <formula>"Locked"</formula>
    </cfRule>
  </conditionalFormatting>
  <conditionalFormatting sqref="G426:G427">
    <cfRule type="containsText" dxfId="2082" priority="2050" operator="containsText" text="Param">
      <formula>NOT(ISERROR(SEARCH("Param",G426)))</formula>
    </cfRule>
  </conditionalFormatting>
  <conditionalFormatting sqref="I426:I427">
    <cfRule type="cellIs" dxfId="2081" priority="2049" operator="lessThan">
      <formula>0</formula>
    </cfRule>
  </conditionalFormatting>
  <conditionalFormatting sqref="D426:D427">
    <cfRule type="containsText" dxfId="2080" priority="2047" operator="containsText" text="Dec">
      <formula>NOT(ISERROR(SEARCH("Dec",D426)))</formula>
    </cfRule>
    <cfRule type="containsText" dxfId="2079" priority="2048" operator="containsText" text="Inc">
      <formula>NOT(ISERROR(SEARCH("Inc",D426)))</formula>
    </cfRule>
  </conditionalFormatting>
  <conditionalFormatting sqref="F426:F427">
    <cfRule type="cellIs" dxfId="2078" priority="2045" operator="equal">
      <formula>"Unlocked"</formula>
    </cfRule>
    <cfRule type="cellIs" dxfId="2077" priority="2046" operator="equal">
      <formula>"Locked"</formula>
    </cfRule>
  </conditionalFormatting>
  <conditionalFormatting sqref="G426:G427">
    <cfRule type="containsText" dxfId="2076" priority="2044" operator="containsText" text="Param">
      <formula>NOT(ISERROR(SEARCH("Param",G426)))</formula>
    </cfRule>
  </conditionalFormatting>
  <conditionalFormatting sqref="I426:I427">
    <cfRule type="cellIs" dxfId="2075" priority="2043" operator="lessThan">
      <formula>0</formula>
    </cfRule>
  </conditionalFormatting>
  <conditionalFormatting sqref="D426:D427">
    <cfRule type="containsText" dxfId="2074" priority="2041" operator="containsText" text="Dec">
      <formula>NOT(ISERROR(SEARCH("Dec",D426)))</formula>
    </cfRule>
    <cfRule type="containsText" dxfId="2073" priority="2042" operator="containsText" text="Inc">
      <formula>NOT(ISERROR(SEARCH("Inc",D426)))</formula>
    </cfRule>
  </conditionalFormatting>
  <conditionalFormatting sqref="F426:F427">
    <cfRule type="cellIs" dxfId="2072" priority="2039" operator="equal">
      <formula>"Unlocked"</formula>
    </cfRule>
    <cfRule type="cellIs" dxfId="2071" priority="2040" operator="equal">
      <formula>"Locked"</formula>
    </cfRule>
  </conditionalFormatting>
  <conditionalFormatting sqref="G426:G427">
    <cfRule type="containsText" dxfId="2070" priority="2038" operator="containsText" text="Param">
      <formula>NOT(ISERROR(SEARCH("Param",G426)))</formula>
    </cfRule>
  </conditionalFormatting>
  <conditionalFormatting sqref="I426:I427">
    <cfRule type="cellIs" dxfId="2069" priority="2037" operator="lessThan">
      <formula>0</formula>
    </cfRule>
  </conditionalFormatting>
  <conditionalFormatting sqref="D426:D427">
    <cfRule type="containsText" dxfId="2068" priority="2035" operator="containsText" text="Dec">
      <formula>NOT(ISERROR(SEARCH("Dec",D426)))</formula>
    </cfRule>
    <cfRule type="containsText" dxfId="2067" priority="2036" operator="containsText" text="Inc">
      <formula>NOT(ISERROR(SEARCH("Inc",D426)))</formula>
    </cfRule>
  </conditionalFormatting>
  <conditionalFormatting sqref="F426:F427">
    <cfRule type="cellIs" dxfId="2066" priority="2033" operator="equal">
      <formula>"Unlocked"</formula>
    </cfRule>
    <cfRule type="cellIs" dxfId="2065" priority="2034" operator="equal">
      <formula>"Locked"</formula>
    </cfRule>
  </conditionalFormatting>
  <conditionalFormatting sqref="G426:G427">
    <cfRule type="containsText" dxfId="2064" priority="2032" operator="containsText" text="Param">
      <formula>NOT(ISERROR(SEARCH("Param",G426)))</formula>
    </cfRule>
  </conditionalFormatting>
  <conditionalFormatting sqref="I426:I427">
    <cfRule type="cellIs" dxfId="2063" priority="2031" operator="lessThan">
      <formula>0</formula>
    </cfRule>
  </conditionalFormatting>
  <conditionalFormatting sqref="D426:D427">
    <cfRule type="containsText" dxfId="2062" priority="2029" operator="containsText" text="Dec">
      <formula>NOT(ISERROR(SEARCH("Dec",D426)))</formula>
    </cfRule>
    <cfRule type="containsText" dxfId="2061" priority="2030" operator="containsText" text="Inc">
      <formula>NOT(ISERROR(SEARCH("Inc",D426)))</formula>
    </cfRule>
  </conditionalFormatting>
  <conditionalFormatting sqref="F426:F427">
    <cfRule type="cellIs" dxfId="2060" priority="2027" operator="equal">
      <formula>"Unlocked"</formula>
    </cfRule>
    <cfRule type="cellIs" dxfId="2059" priority="2028" operator="equal">
      <formula>"Locked"</formula>
    </cfRule>
  </conditionalFormatting>
  <conditionalFormatting sqref="G426:G427">
    <cfRule type="containsText" dxfId="2058" priority="2026" operator="containsText" text="Param">
      <formula>NOT(ISERROR(SEARCH("Param",G426)))</formula>
    </cfRule>
  </conditionalFormatting>
  <conditionalFormatting sqref="I426:I427">
    <cfRule type="cellIs" dxfId="2057" priority="2025" operator="lessThan">
      <formula>0</formula>
    </cfRule>
  </conditionalFormatting>
  <conditionalFormatting sqref="D426:D427">
    <cfRule type="containsText" dxfId="2056" priority="2023" operator="containsText" text="Dec">
      <formula>NOT(ISERROR(SEARCH("Dec",D426)))</formula>
    </cfRule>
    <cfRule type="containsText" dxfId="2055" priority="2024" operator="containsText" text="Inc">
      <formula>NOT(ISERROR(SEARCH("Inc",D426)))</formula>
    </cfRule>
  </conditionalFormatting>
  <conditionalFormatting sqref="F426:F427">
    <cfRule type="cellIs" dxfId="2054" priority="2021" operator="equal">
      <formula>"Unlocked"</formula>
    </cfRule>
    <cfRule type="cellIs" dxfId="2053" priority="2022" operator="equal">
      <formula>"Locked"</formula>
    </cfRule>
  </conditionalFormatting>
  <conditionalFormatting sqref="G426:G427">
    <cfRule type="containsText" dxfId="2052" priority="2020" operator="containsText" text="Param">
      <formula>NOT(ISERROR(SEARCH("Param",G426)))</formula>
    </cfRule>
  </conditionalFormatting>
  <conditionalFormatting sqref="I426:I427">
    <cfRule type="cellIs" dxfId="2051" priority="2019" operator="lessThan">
      <formula>0</formula>
    </cfRule>
  </conditionalFormatting>
  <conditionalFormatting sqref="D426:D427">
    <cfRule type="containsText" dxfId="2050" priority="2017" operator="containsText" text="Dec">
      <formula>NOT(ISERROR(SEARCH("Dec",D426)))</formula>
    </cfRule>
    <cfRule type="containsText" dxfId="2049" priority="2018" operator="containsText" text="Inc">
      <formula>NOT(ISERROR(SEARCH("Inc",D426)))</formula>
    </cfRule>
  </conditionalFormatting>
  <conditionalFormatting sqref="F426:F427">
    <cfRule type="cellIs" dxfId="2048" priority="2015" operator="equal">
      <formula>"Unlocked"</formula>
    </cfRule>
    <cfRule type="cellIs" dxfId="2047" priority="2016" operator="equal">
      <formula>"Locked"</formula>
    </cfRule>
  </conditionalFormatting>
  <conditionalFormatting sqref="G426:G427">
    <cfRule type="containsText" dxfId="2046" priority="2014" operator="containsText" text="Param">
      <formula>NOT(ISERROR(SEARCH("Param",G426)))</formula>
    </cfRule>
  </conditionalFormatting>
  <conditionalFormatting sqref="I426:I427">
    <cfRule type="cellIs" dxfId="2045" priority="2013" operator="lessThan">
      <formula>0</formula>
    </cfRule>
  </conditionalFormatting>
  <conditionalFormatting sqref="D426:D427">
    <cfRule type="containsText" dxfId="2044" priority="2011" operator="containsText" text="Dec">
      <formula>NOT(ISERROR(SEARCH("Dec",D426)))</formula>
    </cfRule>
    <cfRule type="containsText" dxfId="2043" priority="2012" operator="containsText" text="Inc">
      <formula>NOT(ISERROR(SEARCH("Inc",D426)))</formula>
    </cfRule>
  </conditionalFormatting>
  <conditionalFormatting sqref="F426:F427">
    <cfRule type="cellIs" dxfId="2042" priority="2009" operator="equal">
      <formula>"Unlocked"</formula>
    </cfRule>
    <cfRule type="cellIs" dxfId="2041" priority="2010" operator="equal">
      <formula>"Locked"</formula>
    </cfRule>
  </conditionalFormatting>
  <conditionalFormatting sqref="G426:G427">
    <cfRule type="containsText" dxfId="2040" priority="2008" operator="containsText" text="Param">
      <formula>NOT(ISERROR(SEARCH("Param",G426)))</formula>
    </cfRule>
  </conditionalFormatting>
  <conditionalFormatting sqref="I426:I427">
    <cfRule type="cellIs" dxfId="2039" priority="2007" operator="lessThan">
      <formula>0</formula>
    </cfRule>
  </conditionalFormatting>
  <conditionalFormatting sqref="D426:D427">
    <cfRule type="containsText" dxfId="2038" priority="2005" operator="containsText" text="Dec">
      <formula>NOT(ISERROR(SEARCH("Dec",D426)))</formula>
    </cfRule>
    <cfRule type="containsText" dxfId="2037" priority="2006" operator="containsText" text="Inc">
      <formula>NOT(ISERROR(SEARCH("Inc",D426)))</formula>
    </cfRule>
  </conditionalFormatting>
  <conditionalFormatting sqref="F428">
    <cfRule type="cellIs" dxfId="2036" priority="2003" operator="equal">
      <formula>"Unlocked"</formula>
    </cfRule>
    <cfRule type="cellIs" dxfId="2035" priority="2004" operator="equal">
      <formula>"Locked"</formula>
    </cfRule>
  </conditionalFormatting>
  <conditionalFormatting sqref="G428">
    <cfRule type="containsText" dxfId="2034" priority="2002" operator="containsText" text="Param">
      <formula>NOT(ISERROR(SEARCH("Param",G428)))</formula>
    </cfRule>
  </conditionalFormatting>
  <conditionalFormatting sqref="I428">
    <cfRule type="cellIs" dxfId="2033" priority="2001" operator="lessThan">
      <formula>0</formula>
    </cfRule>
  </conditionalFormatting>
  <conditionalFormatting sqref="D428">
    <cfRule type="containsText" dxfId="2032" priority="1999" operator="containsText" text="Dec">
      <formula>NOT(ISERROR(SEARCH("Dec",D428)))</formula>
    </cfRule>
    <cfRule type="containsText" dxfId="2031" priority="2000" operator="containsText" text="Inc">
      <formula>NOT(ISERROR(SEARCH("Inc",D428)))</formula>
    </cfRule>
  </conditionalFormatting>
  <conditionalFormatting sqref="F428">
    <cfRule type="cellIs" dxfId="2030" priority="1997" operator="equal">
      <formula>"Unlocked"</formula>
    </cfRule>
    <cfRule type="cellIs" dxfId="2029" priority="1998" operator="equal">
      <formula>"Locked"</formula>
    </cfRule>
  </conditionalFormatting>
  <conditionalFormatting sqref="G428">
    <cfRule type="containsText" dxfId="2028" priority="1996" operator="containsText" text="Param">
      <formula>NOT(ISERROR(SEARCH("Param",G428)))</formula>
    </cfRule>
  </conditionalFormatting>
  <conditionalFormatting sqref="I428">
    <cfRule type="cellIs" dxfId="2027" priority="1995" operator="lessThan">
      <formula>0</formula>
    </cfRule>
  </conditionalFormatting>
  <conditionalFormatting sqref="D428">
    <cfRule type="containsText" dxfId="2026" priority="1993" operator="containsText" text="Dec">
      <formula>NOT(ISERROR(SEARCH("Dec",D428)))</formula>
    </cfRule>
    <cfRule type="containsText" dxfId="2025" priority="1994" operator="containsText" text="Inc">
      <formula>NOT(ISERROR(SEARCH("Inc",D428)))</formula>
    </cfRule>
  </conditionalFormatting>
  <conditionalFormatting sqref="F428">
    <cfRule type="cellIs" dxfId="2024" priority="1991" operator="equal">
      <formula>"Unlocked"</formula>
    </cfRule>
    <cfRule type="cellIs" dxfId="2023" priority="1992" operator="equal">
      <formula>"Locked"</formula>
    </cfRule>
  </conditionalFormatting>
  <conditionalFormatting sqref="G428">
    <cfRule type="containsText" dxfId="2022" priority="1990" operator="containsText" text="Param">
      <formula>NOT(ISERROR(SEARCH("Param",G428)))</formula>
    </cfRule>
  </conditionalFormatting>
  <conditionalFormatting sqref="I428">
    <cfRule type="cellIs" dxfId="2021" priority="1989" operator="lessThan">
      <formula>0</formula>
    </cfRule>
  </conditionalFormatting>
  <conditionalFormatting sqref="D428">
    <cfRule type="containsText" dxfId="2020" priority="1987" operator="containsText" text="Dec">
      <formula>NOT(ISERROR(SEARCH("Dec",D428)))</formula>
    </cfRule>
    <cfRule type="containsText" dxfId="2019" priority="1988" operator="containsText" text="Inc">
      <formula>NOT(ISERROR(SEARCH("Inc",D428)))</formula>
    </cfRule>
  </conditionalFormatting>
  <conditionalFormatting sqref="F428">
    <cfRule type="cellIs" dxfId="2018" priority="1985" operator="equal">
      <formula>"Unlocked"</formula>
    </cfRule>
    <cfRule type="cellIs" dxfId="2017" priority="1986" operator="equal">
      <formula>"Locked"</formula>
    </cfRule>
  </conditionalFormatting>
  <conditionalFormatting sqref="G428">
    <cfRule type="containsText" dxfId="2016" priority="1984" operator="containsText" text="Param">
      <formula>NOT(ISERROR(SEARCH("Param",G428)))</formula>
    </cfRule>
  </conditionalFormatting>
  <conditionalFormatting sqref="I428">
    <cfRule type="cellIs" dxfId="2015" priority="1983" operator="lessThan">
      <formula>0</formula>
    </cfRule>
  </conditionalFormatting>
  <conditionalFormatting sqref="D428">
    <cfRule type="containsText" dxfId="2014" priority="1981" operator="containsText" text="Dec">
      <formula>NOT(ISERROR(SEARCH("Dec",D428)))</formula>
    </cfRule>
    <cfRule type="containsText" dxfId="2013" priority="1982" operator="containsText" text="Inc">
      <formula>NOT(ISERROR(SEARCH("Inc",D428)))</formula>
    </cfRule>
  </conditionalFormatting>
  <conditionalFormatting sqref="F428">
    <cfRule type="cellIs" dxfId="2012" priority="1979" operator="equal">
      <formula>"Unlocked"</formula>
    </cfRule>
    <cfRule type="cellIs" dxfId="2011" priority="1980" operator="equal">
      <formula>"Locked"</formula>
    </cfRule>
  </conditionalFormatting>
  <conditionalFormatting sqref="G428">
    <cfRule type="containsText" dxfId="2010" priority="1978" operator="containsText" text="Param">
      <formula>NOT(ISERROR(SEARCH("Param",G428)))</formula>
    </cfRule>
  </conditionalFormatting>
  <conditionalFormatting sqref="I428">
    <cfRule type="cellIs" dxfId="2009" priority="1977" operator="lessThan">
      <formula>0</formula>
    </cfRule>
  </conditionalFormatting>
  <conditionalFormatting sqref="D428">
    <cfRule type="containsText" dxfId="2008" priority="1975" operator="containsText" text="Dec">
      <formula>NOT(ISERROR(SEARCH("Dec",D428)))</formula>
    </cfRule>
    <cfRule type="containsText" dxfId="2007" priority="1976" operator="containsText" text="Inc">
      <formula>NOT(ISERROR(SEARCH("Inc",D428)))</formula>
    </cfRule>
  </conditionalFormatting>
  <conditionalFormatting sqref="F428">
    <cfRule type="cellIs" dxfId="2006" priority="1973" operator="equal">
      <formula>"Unlocked"</formula>
    </cfRule>
    <cfRule type="cellIs" dxfId="2005" priority="1974" operator="equal">
      <formula>"Locked"</formula>
    </cfRule>
  </conditionalFormatting>
  <conditionalFormatting sqref="G428">
    <cfRule type="containsText" dxfId="2004" priority="1972" operator="containsText" text="Param">
      <formula>NOT(ISERROR(SEARCH("Param",G428)))</formula>
    </cfRule>
  </conditionalFormatting>
  <conditionalFormatting sqref="I428">
    <cfRule type="cellIs" dxfId="2003" priority="1971" operator="lessThan">
      <formula>0</formula>
    </cfRule>
  </conditionalFormatting>
  <conditionalFormatting sqref="D428">
    <cfRule type="containsText" dxfId="2002" priority="1969" operator="containsText" text="Dec">
      <formula>NOT(ISERROR(SEARCH("Dec",D428)))</formula>
    </cfRule>
    <cfRule type="containsText" dxfId="2001" priority="1970" operator="containsText" text="Inc">
      <formula>NOT(ISERROR(SEARCH("Inc",D428)))</formula>
    </cfRule>
  </conditionalFormatting>
  <conditionalFormatting sqref="F428">
    <cfRule type="cellIs" dxfId="2000" priority="1967" operator="equal">
      <formula>"Unlocked"</formula>
    </cfRule>
    <cfRule type="cellIs" dxfId="1999" priority="1968" operator="equal">
      <formula>"Locked"</formula>
    </cfRule>
  </conditionalFormatting>
  <conditionalFormatting sqref="G428">
    <cfRule type="containsText" dxfId="1998" priority="1966" operator="containsText" text="Param">
      <formula>NOT(ISERROR(SEARCH("Param",G428)))</formula>
    </cfRule>
  </conditionalFormatting>
  <conditionalFormatting sqref="I428">
    <cfRule type="cellIs" dxfId="1997" priority="1965" operator="lessThan">
      <formula>0</formula>
    </cfRule>
  </conditionalFormatting>
  <conditionalFormatting sqref="D428">
    <cfRule type="containsText" dxfId="1996" priority="1963" operator="containsText" text="Dec">
      <formula>NOT(ISERROR(SEARCH("Dec",D428)))</formula>
    </cfRule>
    <cfRule type="containsText" dxfId="1995" priority="1964" operator="containsText" text="Inc">
      <formula>NOT(ISERROR(SEARCH("Inc",D428)))</formula>
    </cfRule>
  </conditionalFormatting>
  <conditionalFormatting sqref="F428">
    <cfRule type="cellIs" dxfId="1994" priority="1961" operator="equal">
      <formula>"Unlocked"</formula>
    </cfRule>
    <cfRule type="cellIs" dxfId="1993" priority="1962" operator="equal">
      <formula>"Locked"</formula>
    </cfRule>
  </conditionalFormatting>
  <conditionalFormatting sqref="G428">
    <cfRule type="containsText" dxfId="1992" priority="1960" operator="containsText" text="Param">
      <formula>NOT(ISERROR(SEARCH("Param",G428)))</formula>
    </cfRule>
  </conditionalFormatting>
  <conditionalFormatting sqref="I428">
    <cfRule type="cellIs" dxfId="1991" priority="1959" operator="lessThan">
      <formula>0</formula>
    </cfRule>
  </conditionalFormatting>
  <conditionalFormatting sqref="D428">
    <cfRule type="containsText" dxfId="1990" priority="1957" operator="containsText" text="Dec">
      <formula>NOT(ISERROR(SEARCH("Dec",D428)))</formula>
    </cfRule>
    <cfRule type="containsText" dxfId="1989" priority="1958" operator="containsText" text="Inc">
      <formula>NOT(ISERROR(SEARCH("Inc",D428)))</formula>
    </cfRule>
  </conditionalFormatting>
  <conditionalFormatting sqref="F428">
    <cfRule type="cellIs" dxfId="1988" priority="1955" operator="equal">
      <formula>"Unlocked"</formula>
    </cfRule>
    <cfRule type="cellIs" dxfId="1987" priority="1956" operator="equal">
      <formula>"Locked"</formula>
    </cfRule>
  </conditionalFormatting>
  <conditionalFormatting sqref="G428">
    <cfRule type="containsText" dxfId="1986" priority="1954" operator="containsText" text="Param">
      <formula>NOT(ISERROR(SEARCH("Param",G428)))</formula>
    </cfRule>
  </conditionalFormatting>
  <conditionalFormatting sqref="I428">
    <cfRule type="cellIs" dxfId="1985" priority="1953" operator="lessThan">
      <formula>0</formula>
    </cfRule>
  </conditionalFormatting>
  <conditionalFormatting sqref="D428">
    <cfRule type="containsText" dxfId="1984" priority="1951" operator="containsText" text="Dec">
      <formula>NOT(ISERROR(SEARCH("Dec",D428)))</formula>
    </cfRule>
    <cfRule type="containsText" dxfId="1983" priority="1952" operator="containsText" text="Inc">
      <formula>NOT(ISERROR(SEARCH("Inc",D428)))</formula>
    </cfRule>
  </conditionalFormatting>
  <conditionalFormatting sqref="F428">
    <cfRule type="cellIs" dxfId="1982" priority="1949" operator="equal">
      <formula>"Unlocked"</formula>
    </cfRule>
    <cfRule type="cellIs" dxfId="1981" priority="1950" operator="equal">
      <formula>"Locked"</formula>
    </cfRule>
  </conditionalFormatting>
  <conditionalFormatting sqref="G428">
    <cfRule type="containsText" dxfId="1980" priority="1948" operator="containsText" text="Param">
      <formula>NOT(ISERROR(SEARCH("Param",G428)))</formula>
    </cfRule>
  </conditionalFormatting>
  <conditionalFormatting sqref="I428">
    <cfRule type="cellIs" dxfId="1979" priority="1947" operator="lessThan">
      <formula>0</formula>
    </cfRule>
  </conditionalFormatting>
  <conditionalFormatting sqref="D428">
    <cfRule type="containsText" dxfId="1978" priority="1945" operator="containsText" text="Dec">
      <formula>NOT(ISERROR(SEARCH("Dec",D428)))</formula>
    </cfRule>
    <cfRule type="containsText" dxfId="1977" priority="1946" operator="containsText" text="Inc">
      <formula>NOT(ISERROR(SEARCH("Inc",D428)))</formula>
    </cfRule>
  </conditionalFormatting>
  <conditionalFormatting sqref="F428">
    <cfRule type="cellIs" dxfId="1976" priority="1943" operator="equal">
      <formula>"Unlocked"</formula>
    </cfRule>
    <cfRule type="cellIs" dxfId="1975" priority="1944" operator="equal">
      <formula>"Locked"</formula>
    </cfRule>
  </conditionalFormatting>
  <conditionalFormatting sqref="G428">
    <cfRule type="containsText" dxfId="1974" priority="1942" operator="containsText" text="Param">
      <formula>NOT(ISERROR(SEARCH("Param",G428)))</formula>
    </cfRule>
  </conditionalFormatting>
  <conditionalFormatting sqref="I428">
    <cfRule type="cellIs" dxfId="1973" priority="1941" operator="lessThan">
      <formula>0</formula>
    </cfRule>
  </conditionalFormatting>
  <conditionalFormatting sqref="D428">
    <cfRule type="containsText" dxfId="1972" priority="1939" operator="containsText" text="Dec">
      <formula>NOT(ISERROR(SEARCH("Dec",D428)))</formula>
    </cfRule>
    <cfRule type="containsText" dxfId="1971" priority="1940" operator="containsText" text="Inc">
      <formula>NOT(ISERROR(SEARCH("Inc",D428)))</formula>
    </cfRule>
  </conditionalFormatting>
  <conditionalFormatting sqref="F428">
    <cfRule type="cellIs" dxfId="1970" priority="1937" operator="equal">
      <formula>"Unlocked"</formula>
    </cfRule>
    <cfRule type="cellIs" dxfId="1969" priority="1938" operator="equal">
      <formula>"Locked"</formula>
    </cfRule>
  </conditionalFormatting>
  <conditionalFormatting sqref="G428">
    <cfRule type="containsText" dxfId="1968" priority="1936" operator="containsText" text="Param">
      <formula>NOT(ISERROR(SEARCH("Param",G428)))</formula>
    </cfRule>
  </conditionalFormatting>
  <conditionalFormatting sqref="I428">
    <cfRule type="cellIs" dxfId="1967" priority="1935" operator="lessThan">
      <formula>0</formula>
    </cfRule>
  </conditionalFormatting>
  <conditionalFormatting sqref="D428">
    <cfRule type="containsText" dxfId="1966" priority="1933" operator="containsText" text="Dec">
      <formula>NOT(ISERROR(SEARCH("Dec",D428)))</formula>
    </cfRule>
    <cfRule type="containsText" dxfId="1965" priority="1934" operator="containsText" text="Inc">
      <formula>NOT(ISERROR(SEARCH("Inc",D428)))</formula>
    </cfRule>
  </conditionalFormatting>
  <conditionalFormatting sqref="F428">
    <cfRule type="cellIs" dxfId="1964" priority="1931" operator="equal">
      <formula>"Unlocked"</formula>
    </cfRule>
    <cfRule type="cellIs" dxfId="1963" priority="1932" operator="equal">
      <formula>"Locked"</formula>
    </cfRule>
  </conditionalFormatting>
  <conditionalFormatting sqref="G428">
    <cfRule type="containsText" dxfId="1962" priority="1930" operator="containsText" text="Param">
      <formula>NOT(ISERROR(SEARCH("Param",G428)))</formula>
    </cfRule>
  </conditionalFormatting>
  <conditionalFormatting sqref="I428">
    <cfRule type="cellIs" dxfId="1961" priority="1929" operator="lessThan">
      <formula>0</formula>
    </cfRule>
  </conditionalFormatting>
  <conditionalFormatting sqref="D428">
    <cfRule type="containsText" dxfId="1960" priority="1927" operator="containsText" text="Dec">
      <formula>NOT(ISERROR(SEARCH("Dec",D428)))</formula>
    </cfRule>
    <cfRule type="containsText" dxfId="1959" priority="1928" operator="containsText" text="Inc">
      <formula>NOT(ISERROR(SEARCH("Inc",D428)))</formula>
    </cfRule>
  </conditionalFormatting>
  <conditionalFormatting sqref="F428">
    <cfRule type="cellIs" dxfId="1958" priority="1925" operator="equal">
      <formula>"Unlocked"</formula>
    </cfRule>
    <cfRule type="cellIs" dxfId="1957" priority="1926" operator="equal">
      <formula>"Locked"</formula>
    </cfRule>
  </conditionalFormatting>
  <conditionalFormatting sqref="G428">
    <cfRule type="containsText" dxfId="1956" priority="1924" operator="containsText" text="Param">
      <formula>NOT(ISERROR(SEARCH("Param",G428)))</formula>
    </cfRule>
  </conditionalFormatting>
  <conditionalFormatting sqref="I428">
    <cfRule type="cellIs" dxfId="1955" priority="1923" operator="lessThan">
      <formula>0</formula>
    </cfRule>
  </conditionalFormatting>
  <conditionalFormatting sqref="D428">
    <cfRule type="containsText" dxfId="1954" priority="1921" operator="containsText" text="Dec">
      <formula>NOT(ISERROR(SEARCH("Dec",D428)))</formula>
    </cfRule>
    <cfRule type="containsText" dxfId="1953" priority="1922" operator="containsText" text="Inc">
      <formula>NOT(ISERROR(SEARCH("Inc",D428)))</formula>
    </cfRule>
  </conditionalFormatting>
  <conditionalFormatting sqref="F428">
    <cfRule type="cellIs" dxfId="1952" priority="1919" operator="equal">
      <formula>"Unlocked"</formula>
    </cfRule>
    <cfRule type="cellIs" dxfId="1951" priority="1920" operator="equal">
      <formula>"Locked"</formula>
    </cfRule>
  </conditionalFormatting>
  <conditionalFormatting sqref="G428">
    <cfRule type="containsText" dxfId="1950" priority="1918" operator="containsText" text="Param">
      <formula>NOT(ISERROR(SEARCH("Param",G428)))</formula>
    </cfRule>
  </conditionalFormatting>
  <conditionalFormatting sqref="I428">
    <cfRule type="cellIs" dxfId="1949" priority="1917" operator="lessThan">
      <formula>0</formula>
    </cfRule>
  </conditionalFormatting>
  <conditionalFormatting sqref="D428">
    <cfRule type="containsText" dxfId="1948" priority="1915" operator="containsText" text="Dec">
      <formula>NOT(ISERROR(SEARCH("Dec",D428)))</formula>
    </cfRule>
    <cfRule type="containsText" dxfId="1947" priority="1916" operator="containsText" text="Inc">
      <formula>NOT(ISERROR(SEARCH("Inc",D428)))</formula>
    </cfRule>
  </conditionalFormatting>
  <conditionalFormatting sqref="F428">
    <cfRule type="cellIs" dxfId="1946" priority="1913" operator="equal">
      <formula>"Unlocked"</formula>
    </cfRule>
    <cfRule type="cellIs" dxfId="1945" priority="1914" operator="equal">
      <formula>"Locked"</formula>
    </cfRule>
  </conditionalFormatting>
  <conditionalFormatting sqref="G428">
    <cfRule type="containsText" dxfId="1944" priority="1912" operator="containsText" text="Param">
      <formula>NOT(ISERROR(SEARCH("Param",G428)))</formula>
    </cfRule>
  </conditionalFormatting>
  <conditionalFormatting sqref="I428">
    <cfRule type="cellIs" dxfId="1943" priority="1911" operator="lessThan">
      <formula>0</formula>
    </cfRule>
  </conditionalFormatting>
  <conditionalFormatting sqref="D428">
    <cfRule type="containsText" dxfId="1942" priority="1909" operator="containsText" text="Dec">
      <formula>NOT(ISERROR(SEARCH("Dec",D428)))</formula>
    </cfRule>
    <cfRule type="containsText" dxfId="1941" priority="1910" operator="containsText" text="Inc">
      <formula>NOT(ISERROR(SEARCH("Inc",D428)))</formula>
    </cfRule>
  </conditionalFormatting>
  <conditionalFormatting sqref="F428">
    <cfRule type="cellIs" dxfId="1940" priority="1907" operator="equal">
      <formula>"Unlocked"</formula>
    </cfRule>
    <cfRule type="cellIs" dxfId="1939" priority="1908" operator="equal">
      <formula>"Locked"</formula>
    </cfRule>
  </conditionalFormatting>
  <conditionalFormatting sqref="G428">
    <cfRule type="containsText" dxfId="1938" priority="1906" operator="containsText" text="Param">
      <formula>NOT(ISERROR(SEARCH("Param",G428)))</formula>
    </cfRule>
  </conditionalFormatting>
  <conditionalFormatting sqref="I428">
    <cfRule type="cellIs" dxfId="1937" priority="1905" operator="lessThan">
      <formula>0</formula>
    </cfRule>
  </conditionalFormatting>
  <conditionalFormatting sqref="D428">
    <cfRule type="containsText" dxfId="1936" priority="1903" operator="containsText" text="Dec">
      <formula>NOT(ISERROR(SEARCH("Dec",D428)))</formula>
    </cfRule>
    <cfRule type="containsText" dxfId="1935" priority="1904" operator="containsText" text="Inc">
      <formula>NOT(ISERROR(SEARCH("Inc",D428)))</formula>
    </cfRule>
  </conditionalFormatting>
  <conditionalFormatting sqref="F428">
    <cfRule type="cellIs" dxfId="1934" priority="1901" operator="equal">
      <formula>"Unlocked"</formula>
    </cfRule>
    <cfRule type="cellIs" dxfId="1933" priority="1902" operator="equal">
      <formula>"Locked"</formula>
    </cfRule>
  </conditionalFormatting>
  <conditionalFormatting sqref="G428">
    <cfRule type="containsText" dxfId="1932" priority="1900" operator="containsText" text="Param">
      <formula>NOT(ISERROR(SEARCH("Param",G428)))</formula>
    </cfRule>
  </conditionalFormatting>
  <conditionalFormatting sqref="I428">
    <cfRule type="cellIs" dxfId="1931" priority="1899" operator="lessThan">
      <formula>0</formula>
    </cfRule>
  </conditionalFormatting>
  <conditionalFormatting sqref="D428">
    <cfRule type="containsText" dxfId="1930" priority="1897" operator="containsText" text="Dec">
      <formula>NOT(ISERROR(SEARCH("Dec",D428)))</formula>
    </cfRule>
    <cfRule type="containsText" dxfId="1929" priority="1898" operator="containsText" text="Inc">
      <formula>NOT(ISERROR(SEARCH("Inc",D428)))</formula>
    </cfRule>
  </conditionalFormatting>
  <conditionalFormatting sqref="F428">
    <cfRule type="cellIs" dxfId="1928" priority="1895" operator="equal">
      <formula>"Unlocked"</formula>
    </cfRule>
    <cfRule type="cellIs" dxfId="1927" priority="1896" operator="equal">
      <formula>"Locked"</formula>
    </cfRule>
  </conditionalFormatting>
  <conditionalFormatting sqref="G428">
    <cfRule type="containsText" dxfId="1926" priority="1894" operator="containsText" text="Param">
      <formula>NOT(ISERROR(SEARCH("Param",G428)))</formula>
    </cfRule>
  </conditionalFormatting>
  <conditionalFormatting sqref="I428">
    <cfRule type="cellIs" dxfId="1925" priority="1893" operator="lessThan">
      <formula>0</formula>
    </cfRule>
  </conditionalFormatting>
  <conditionalFormatting sqref="D428">
    <cfRule type="containsText" dxfId="1924" priority="1891" operator="containsText" text="Dec">
      <formula>NOT(ISERROR(SEARCH("Dec",D428)))</formula>
    </cfRule>
    <cfRule type="containsText" dxfId="1923" priority="1892" operator="containsText" text="Inc">
      <formula>NOT(ISERROR(SEARCH("Inc",D428)))</formula>
    </cfRule>
  </conditionalFormatting>
  <conditionalFormatting sqref="F429:F431">
    <cfRule type="cellIs" dxfId="1922" priority="1889" operator="equal">
      <formula>"Unlocked"</formula>
    </cfRule>
    <cfRule type="cellIs" dxfId="1921" priority="1890" operator="equal">
      <formula>"Locked"</formula>
    </cfRule>
  </conditionalFormatting>
  <conditionalFormatting sqref="G429:G431">
    <cfRule type="containsText" dxfId="1920" priority="1888" operator="containsText" text="Param">
      <formula>NOT(ISERROR(SEARCH("Param",G429)))</formula>
    </cfRule>
  </conditionalFormatting>
  <conditionalFormatting sqref="I429:I431">
    <cfRule type="cellIs" dxfId="1919" priority="1887" operator="lessThan">
      <formula>0</formula>
    </cfRule>
  </conditionalFormatting>
  <conditionalFormatting sqref="D429:D431">
    <cfRule type="containsText" dxfId="1918" priority="1885" operator="containsText" text="Dec">
      <formula>NOT(ISERROR(SEARCH("Dec",D429)))</formula>
    </cfRule>
    <cfRule type="containsText" dxfId="1917" priority="1886" operator="containsText" text="Inc">
      <formula>NOT(ISERROR(SEARCH("Inc",D429)))</formula>
    </cfRule>
  </conditionalFormatting>
  <conditionalFormatting sqref="F429:F431">
    <cfRule type="cellIs" dxfId="1916" priority="1883" operator="equal">
      <formula>"Unlocked"</formula>
    </cfRule>
    <cfRule type="cellIs" dxfId="1915" priority="1884" operator="equal">
      <formula>"Locked"</formula>
    </cfRule>
  </conditionalFormatting>
  <conditionalFormatting sqref="G429:G431">
    <cfRule type="containsText" dxfId="1914" priority="1882" operator="containsText" text="Param">
      <formula>NOT(ISERROR(SEARCH("Param",G429)))</formula>
    </cfRule>
  </conditionalFormatting>
  <conditionalFormatting sqref="I429:I431">
    <cfRule type="cellIs" dxfId="1913" priority="1881" operator="lessThan">
      <formula>0</formula>
    </cfRule>
  </conditionalFormatting>
  <conditionalFormatting sqref="D429:D431">
    <cfRule type="containsText" dxfId="1912" priority="1879" operator="containsText" text="Dec">
      <formula>NOT(ISERROR(SEARCH("Dec",D429)))</formula>
    </cfRule>
    <cfRule type="containsText" dxfId="1911" priority="1880" operator="containsText" text="Inc">
      <formula>NOT(ISERROR(SEARCH("Inc",D429)))</formula>
    </cfRule>
  </conditionalFormatting>
  <conditionalFormatting sqref="F429:F431">
    <cfRule type="cellIs" dxfId="1910" priority="1877" operator="equal">
      <formula>"Unlocked"</formula>
    </cfRule>
    <cfRule type="cellIs" dxfId="1909" priority="1878" operator="equal">
      <formula>"Locked"</formula>
    </cfRule>
  </conditionalFormatting>
  <conditionalFormatting sqref="G429:G431">
    <cfRule type="containsText" dxfId="1908" priority="1876" operator="containsText" text="Param">
      <formula>NOT(ISERROR(SEARCH("Param",G429)))</formula>
    </cfRule>
  </conditionalFormatting>
  <conditionalFormatting sqref="I429:I431">
    <cfRule type="cellIs" dxfId="1907" priority="1875" operator="lessThan">
      <formula>0</formula>
    </cfRule>
  </conditionalFormatting>
  <conditionalFormatting sqref="D429:D431">
    <cfRule type="containsText" dxfId="1906" priority="1873" operator="containsText" text="Dec">
      <formula>NOT(ISERROR(SEARCH("Dec",D429)))</formula>
    </cfRule>
    <cfRule type="containsText" dxfId="1905" priority="1874" operator="containsText" text="Inc">
      <formula>NOT(ISERROR(SEARCH("Inc",D429)))</formula>
    </cfRule>
  </conditionalFormatting>
  <conditionalFormatting sqref="F429:F431">
    <cfRule type="cellIs" dxfId="1904" priority="1871" operator="equal">
      <formula>"Unlocked"</formula>
    </cfRule>
    <cfRule type="cellIs" dxfId="1903" priority="1872" operator="equal">
      <formula>"Locked"</formula>
    </cfRule>
  </conditionalFormatting>
  <conditionalFormatting sqref="G429:G431">
    <cfRule type="containsText" dxfId="1902" priority="1870" operator="containsText" text="Param">
      <formula>NOT(ISERROR(SEARCH("Param",G429)))</formula>
    </cfRule>
  </conditionalFormatting>
  <conditionalFormatting sqref="I429:I431">
    <cfRule type="cellIs" dxfId="1901" priority="1869" operator="lessThan">
      <formula>0</formula>
    </cfRule>
  </conditionalFormatting>
  <conditionalFormatting sqref="D429:D431">
    <cfRule type="containsText" dxfId="1900" priority="1867" operator="containsText" text="Dec">
      <formula>NOT(ISERROR(SEARCH("Dec",D429)))</formula>
    </cfRule>
    <cfRule type="containsText" dxfId="1899" priority="1868" operator="containsText" text="Inc">
      <formula>NOT(ISERROR(SEARCH("Inc",D429)))</formula>
    </cfRule>
  </conditionalFormatting>
  <conditionalFormatting sqref="F429:F431">
    <cfRule type="cellIs" dxfId="1898" priority="1865" operator="equal">
      <formula>"Unlocked"</formula>
    </cfRule>
    <cfRule type="cellIs" dxfId="1897" priority="1866" operator="equal">
      <formula>"Locked"</formula>
    </cfRule>
  </conditionalFormatting>
  <conditionalFormatting sqref="G429:G431">
    <cfRule type="containsText" dxfId="1896" priority="1864" operator="containsText" text="Param">
      <formula>NOT(ISERROR(SEARCH("Param",G429)))</formula>
    </cfRule>
  </conditionalFormatting>
  <conditionalFormatting sqref="I429:I431">
    <cfRule type="cellIs" dxfId="1895" priority="1863" operator="lessThan">
      <formula>0</formula>
    </cfRule>
  </conditionalFormatting>
  <conditionalFormatting sqref="D429:D431">
    <cfRule type="containsText" dxfId="1894" priority="1861" operator="containsText" text="Dec">
      <formula>NOT(ISERROR(SEARCH("Dec",D429)))</formula>
    </cfRule>
    <cfRule type="containsText" dxfId="1893" priority="1862" operator="containsText" text="Inc">
      <formula>NOT(ISERROR(SEARCH("Inc",D429)))</formula>
    </cfRule>
  </conditionalFormatting>
  <conditionalFormatting sqref="F429:F431">
    <cfRule type="cellIs" dxfId="1892" priority="1859" operator="equal">
      <formula>"Unlocked"</formula>
    </cfRule>
    <cfRule type="cellIs" dxfId="1891" priority="1860" operator="equal">
      <formula>"Locked"</formula>
    </cfRule>
  </conditionalFormatting>
  <conditionalFormatting sqref="G429:G431">
    <cfRule type="containsText" dxfId="1890" priority="1858" operator="containsText" text="Param">
      <formula>NOT(ISERROR(SEARCH("Param",G429)))</formula>
    </cfRule>
  </conditionalFormatting>
  <conditionalFormatting sqref="I429:I431">
    <cfRule type="cellIs" dxfId="1889" priority="1857" operator="lessThan">
      <formula>0</formula>
    </cfRule>
  </conditionalFormatting>
  <conditionalFormatting sqref="D429:D431">
    <cfRule type="containsText" dxfId="1888" priority="1855" operator="containsText" text="Dec">
      <formula>NOT(ISERROR(SEARCH("Dec",D429)))</formula>
    </cfRule>
    <cfRule type="containsText" dxfId="1887" priority="1856" operator="containsText" text="Inc">
      <formula>NOT(ISERROR(SEARCH("Inc",D429)))</formula>
    </cfRule>
  </conditionalFormatting>
  <conditionalFormatting sqref="F429:F431">
    <cfRule type="cellIs" dxfId="1886" priority="1853" operator="equal">
      <formula>"Unlocked"</formula>
    </cfRule>
    <cfRule type="cellIs" dxfId="1885" priority="1854" operator="equal">
      <formula>"Locked"</formula>
    </cfRule>
  </conditionalFormatting>
  <conditionalFormatting sqref="G429:G431">
    <cfRule type="containsText" dxfId="1884" priority="1852" operator="containsText" text="Param">
      <formula>NOT(ISERROR(SEARCH("Param",G429)))</formula>
    </cfRule>
  </conditionalFormatting>
  <conditionalFormatting sqref="I429:I431">
    <cfRule type="cellIs" dxfId="1883" priority="1851" operator="lessThan">
      <formula>0</formula>
    </cfRule>
  </conditionalFormatting>
  <conditionalFormatting sqref="D429:D431">
    <cfRule type="containsText" dxfId="1882" priority="1849" operator="containsText" text="Dec">
      <formula>NOT(ISERROR(SEARCH("Dec",D429)))</formula>
    </cfRule>
    <cfRule type="containsText" dxfId="1881" priority="1850" operator="containsText" text="Inc">
      <formula>NOT(ISERROR(SEARCH("Inc",D429)))</formula>
    </cfRule>
  </conditionalFormatting>
  <conditionalFormatting sqref="F429">
    <cfRule type="cellIs" dxfId="1880" priority="1847" operator="equal">
      <formula>"Unlocked"</formula>
    </cfRule>
    <cfRule type="cellIs" dxfId="1879" priority="1848" operator="equal">
      <formula>"Locked"</formula>
    </cfRule>
  </conditionalFormatting>
  <conditionalFormatting sqref="G429">
    <cfRule type="containsText" dxfId="1878" priority="1846" operator="containsText" text="Param">
      <formula>NOT(ISERROR(SEARCH("Param",G429)))</formula>
    </cfRule>
  </conditionalFormatting>
  <conditionalFormatting sqref="I429">
    <cfRule type="cellIs" dxfId="1877" priority="1845" operator="lessThan">
      <formula>0</formula>
    </cfRule>
  </conditionalFormatting>
  <conditionalFormatting sqref="D429">
    <cfRule type="containsText" dxfId="1876" priority="1843" operator="containsText" text="Dec">
      <formula>NOT(ISERROR(SEARCH("Dec",D429)))</formula>
    </cfRule>
    <cfRule type="containsText" dxfId="1875" priority="1844" operator="containsText" text="Inc">
      <formula>NOT(ISERROR(SEARCH("Inc",D429)))</formula>
    </cfRule>
  </conditionalFormatting>
  <conditionalFormatting sqref="F430:F431">
    <cfRule type="cellIs" dxfId="1874" priority="1841" operator="equal">
      <formula>"Unlocked"</formula>
    </cfRule>
    <cfRule type="cellIs" dxfId="1873" priority="1842" operator="equal">
      <formula>"Locked"</formula>
    </cfRule>
  </conditionalFormatting>
  <conditionalFormatting sqref="G430:G431">
    <cfRule type="containsText" dxfId="1872" priority="1840" operator="containsText" text="Param">
      <formula>NOT(ISERROR(SEARCH("Param",G430)))</formula>
    </cfRule>
  </conditionalFormatting>
  <conditionalFormatting sqref="I430:I431">
    <cfRule type="cellIs" dxfId="1871" priority="1839" operator="lessThan">
      <formula>0</formula>
    </cfRule>
  </conditionalFormatting>
  <conditionalFormatting sqref="D430:D431">
    <cfRule type="containsText" dxfId="1870" priority="1837" operator="containsText" text="Dec">
      <formula>NOT(ISERROR(SEARCH("Dec",D430)))</formula>
    </cfRule>
    <cfRule type="containsText" dxfId="1869" priority="1838" operator="containsText" text="Inc">
      <formula>NOT(ISERROR(SEARCH("Inc",D430)))</formula>
    </cfRule>
  </conditionalFormatting>
  <conditionalFormatting sqref="F432:F437">
    <cfRule type="cellIs" dxfId="1868" priority="1835" operator="equal">
      <formula>"Unlocked"</formula>
    </cfRule>
    <cfRule type="cellIs" dxfId="1867" priority="1836" operator="equal">
      <formula>"Locked"</formula>
    </cfRule>
  </conditionalFormatting>
  <conditionalFormatting sqref="G432:G437">
    <cfRule type="containsText" dxfId="1866" priority="1834" operator="containsText" text="Param">
      <formula>NOT(ISERROR(SEARCH("Param",G432)))</formula>
    </cfRule>
  </conditionalFormatting>
  <conditionalFormatting sqref="I432:I437">
    <cfRule type="cellIs" dxfId="1865" priority="1833" operator="lessThan">
      <formula>0</formula>
    </cfRule>
  </conditionalFormatting>
  <conditionalFormatting sqref="D432:D437">
    <cfRule type="containsText" dxfId="1864" priority="1831" operator="containsText" text="Dec">
      <formula>NOT(ISERROR(SEARCH("Dec",D432)))</formula>
    </cfRule>
    <cfRule type="containsText" dxfId="1863" priority="1832" operator="containsText" text="Inc">
      <formula>NOT(ISERROR(SEARCH("Inc",D432)))</formula>
    </cfRule>
  </conditionalFormatting>
  <conditionalFormatting sqref="F432:F437">
    <cfRule type="cellIs" dxfId="1862" priority="1829" operator="equal">
      <formula>"Unlocked"</formula>
    </cfRule>
    <cfRule type="cellIs" dxfId="1861" priority="1830" operator="equal">
      <formula>"Locked"</formula>
    </cfRule>
  </conditionalFormatting>
  <conditionalFormatting sqref="G432:G437">
    <cfRule type="containsText" dxfId="1860" priority="1828" operator="containsText" text="Param">
      <formula>NOT(ISERROR(SEARCH("Param",G432)))</formula>
    </cfRule>
  </conditionalFormatting>
  <conditionalFormatting sqref="I432:I437">
    <cfRule type="cellIs" dxfId="1859" priority="1827" operator="lessThan">
      <formula>0</formula>
    </cfRule>
  </conditionalFormatting>
  <conditionalFormatting sqref="D432:D437">
    <cfRule type="containsText" dxfId="1858" priority="1825" operator="containsText" text="Dec">
      <formula>NOT(ISERROR(SEARCH("Dec",D432)))</formula>
    </cfRule>
    <cfRule type="containsText" dxfId="1857" priority="1826" operator="containsText" text="Inc">
      <formula>NOT(ISERROR(SEARCH("Inc",D432)))</formula>
    </cfRule>
  </conditionalFormatting>
  <conditionalFormatting sqref="F432:F437">
    <cfRule type="cellIs" dxfId="1856" priority="1823" operator="equal">
      <formula>"Unlocked"</formula>
    </cfRule>
    <cfRule type="cellIs" dxfId="1855" priority="1824" operator="equal">
      <formula>"Locked"</formula>
    </cfRule>
  </conditionalFormatting>
  <conditionalFormatting sqref="G432:G437">
    <cfRule type="containsText" dxfId="1854" priority="1822" operator="containsText" text="Param">
      <formula>NOT(ISERROR(SEARCH("Param",G432)))</formula>
    </cfRule>
  </conditionalFormatting>
  <conditionalFormatting sqref="I432:I437">
    <cfRule type="cellIs" dxfId="1853" priority="1821" operator="lessThan">
      <formula>0</formula>
    </cfRule>
  </conditionalFormatting>
  <conditionalFormatting sqref="D432:D437">
    <cfRule type="containsText" dxfId="1852" priority="1819" operator="containsText" text="Dec">
      <formula>NOT(ISERROR(SEARCH("Dec",D432)))</formula>
    </cfRule>
    <cfRule type="containsText" dxfId="1851" priority="1820" operator="containsText" text="Inc">
      <formula>NOT(ISERROR(SEARCH("Inc",D432)))</formula>
    </cfRule>
  </conditionalFormatting>
  <conditionalFormatting sqref="F432:F437">
    <cfRule type="cellIs" dxfId="1850" priority="1817" operator="equal">
      <formula>"Unlocked"</formula>
    </cfRule>
    <cfRule type="cellIs" dxfId="1849" priority="1818" operator="equal">
      <formula>"Locked"</formula>
    </cfRule>
  </conditionalFormatting>
  <conditionalFormatting sqref="G432:G437">
    <cfRule type="containsText" dxfId="1848" priority="1816" operator="containsText" text="Param">
      <formula>NOT(ISERROR(SEARCH("Param",G432)))</formula>
    </cfRule>
  </conditionalFormatting>
  <conditionalFormatting sqref="I432:I437">
    <cfRule type="cellIs" dxfId="1847" priority="1815" operator="lessThan">
      <formula>0</formula>
    </cfRule>
  </conditionalFormatting>
  <conditionalFormatting sqref="D432:D437">
    <cfRule type="containsText" dxfId="1846" priority="1813" operator="containsText" text="Dec">
      <formula>NOT(ISERROR(SEARCH("Dec",D432)))</formula>
    </cfRule>
    <cfRule type="containsText" dxfId="1845" priority="1814" operator="containsText" text="Inc">
      <formula>NOT(ISERROR(SEARCH("Inc",D432)))</formula>
    </cfRule>
  </conditionalFormatting>
  <conditionalFormatting sqref="F432:F437">
    <cfRule type="cellIs" dxfId="1844" priority="1811" operator="equal">
      <formula>"Unlocked"</formula>
    </cfRule>
    <cfRule type="cellIs" dxfId="1843" priority="1812" operator="equal">
      <formula>"Locked"</formula>
    </cfRule>
  </conditionalFormatting>
  <conditionalFormatting sqref="G432:G437">
    <cfRule type="containsText" dxfId="1842" priority="1810" operator="containsText" text="Param">
      <formula>NOT(ISERROR(SEARCH("Param",G432)))</formula>
    </cfRule>
  </conditionalFormatting>
  <conditionalFormatting sqref="I432:I437">
    <cfRule type="cellIs" dxfId="1841" priority="1809" operator="lessThan">
      <formula>0</formula>
    </cfRule>
  </conditionalFormatting>
  <conditionalFormatting sqref="D432:D437">
    <cfRule type="containsText" dxfId="1840" priority="1807" operator="containsText" text="Dec">
      <formula>NOT(ISERROR(SEARCH("Dec",D432)))</formula>
    </cfRule>
    <cfRule type="containsText" dxfId="1839" priority="1808" operator="containsText" text="Inc">
      <formula>NOT(ISERROR(SEARCH("Inc",D432)))</formula>
    </cfRule>
  </conditionalFormatting>
  <conditionalFormatting sqref="F432:F434">
    <cfRule type="cellIs" dxfId="1838" priority="1805" operator="equal">
      <formula>"Unlocked"</formula>
    </cfRule>
    <cfRule type="cellIs" dxfId="1837" priority="1806" operator="equal">
      <formula>"Locked"</formula>
    </cfRule>
  </conditionalFormatting>
  <conditionalFormatting sqref="G432:G434">
    <cfRule type="containsText" dxfId="1836" priority="1804" operator="containsText" text="Param">
      <formula>NOT(ISERROR(SEARCH("Param",G432)))</formula>
    </cfRule>
  </conditionalFormatting>
  <conditionalFormatting sqref="I432:I434">
    <cfRule type="cellIs" dxfId="1835" priority="1803" operator="lessThan">
      <formula>0</formula>
    </cfRule>
  </conditionalFormatting>
  <conditionalFormatting sqref="D432:D434">
    <cfRule type="containsText" dxfId="1834" priority="1801" operator="containsText" text="Dec">
      <formula>NOT(ISERROR(SEARCH("Dec",D432)))</formula>
    </cfRule>
    <cfRule type="containsText" dxfId="1833" priority="1802" operator="containsText" text="Inc">
      <formula>NOT(ISERROR(SEARCH("Inc",D432)))</formula>
    </cfRule>
  </conditionalFormatting>
  <conditionalFormatting sqref="F432:F434">
    <cfRule type="cellIs" dxfId="1832" priority="1799" operator="equal">
      <formula>"Unlocked"</formula>
    </cfRule>
    <cfRule type="cellIs" dxfId="1831" priority="1800" operator="equal">
      <formula>"Locked"</formula>
    </cfRule>
  </conditionalFormatting>
  <conditionalFormatting sqref="G432:G434">
    <cfRule type="containsText" dxfId="1830" priority="1798" operator="containsText" text="Param">
      <formula>NOT(ISERROR(SEARCH("Param",G432)))</formula>
    </cfRule>
  </conditionalFormatting>
  <conditionalFormatting sqref="I432:I434">
    <cfRule type="cellIs" dxfId="1829" priority="1797" operator="lessThan">
      <formula>0</formula>
    </cfRule>
  </conditionalFormatting>
  <conditionalFormatting sqref="D432:D434">
    <cfRule type="containsText" dxfId="1828" priority="1795" operator="containsText" text="Dec">
      <formula>NOT(ISERROR(SEARCH("Dec",D432)))</formula>
    </cfRule>
    <cfRule type="containsText" dxfId="1827" priority="1796" operator="containsText" text="Inc">
      <formula>NOT(ISERROR(SEARCH("Inc",D432)))</formula>
    </cfRule>
  </conditionalFormatting>
  <conditionalFormatting sqref="F432:F434">
    <cfRule type="cellIs" dxfId="1826" priority="1793" operator="equal">
      <formula>"Unlocked"</formula>
    </cfRule>
    <cfRule type="cellIs" dxfId="1825" priority="1794" operator="equal">
      <formula>"Locked"</formula>
    </cfRule>
  </conditionalFormatting>
  <conditionalFormatting sqref="G432:G434">
    <cfRule type="containsText" dxfId="1824" priority="1792" operator="containsText" text="Param">
      <formula>NOT(ISERROR(SEARCH("Param",G432)))</formula>
    </cfRule>
  </conditionalFormatting>
  <conditionalFormatting sqref="I432:I434">
    <cfRule type="cellIs" dxfId="1823" priority="1791" operator="lessThan">
      <formula>0</formula>
    </cfRule>
  </conditionalFormatting>
  <conditionalFormatting sqref="D432:D434">
    <cfRule type="containsText" dxfId="1822" priority="1789" operator="containsText" text="Dec">
      <formula>NOT(ISERROR(SEARCH("Dec",D432)))</formula>
    </cfRule>
    <cfRule type="containsText" dxfId="1821" priority="1790" operator="containsText" text="Inc">
      <formula>NOT(ISERROR(SEARCH("Inc",D432)))</formula>
    </cfRule>
  </conditionalFormatting>
  <conditionalFormatting sqref="F432:F434">
    <cfRule type="cellIs" dxfId="1820" priority="1787" operator="equal">
      <formula>"Unlocked"</formula>
    </cfRule>
    <cfRule type="cellIs" dxfId="1819" priority="1788" operator="equal">
      <formula>"Locked"</formula>
    </cfRule>
  </conditionalFormatting>
  <conditionalFormatting sqref="G432:G434">
    <cfRule type="containsText" dxfId="1818" priority="1786" operator="containsText" text="Param">
      <formula>NOT(ISERROR(SEARCH("Param",G432)))</formula>
    </cfRule>
  </conditionalFormatting>
  <conditionalFormatting sqref="I432:I434">
    <cfRule type="cellIs" dxfId="1817" priority="1785" operator="lessThan">
      <formula>0</formula>
    </cfRule>
  </conditionalFormatting>
  <conditionalFormatting sqref="D432:D434">
    <cfRule type="containsText" dxfId="1816" priority="1783" operator="containsText" text="Dec">
      <formula>NOT(ISERROR(SEARCH("Dec",D432)))</formula>
    </cfRule>
    <cfRule type="containsText" dxfId="1815" priority="1784" operator="containsText" text="Inc">
      <formula>NOT(ISERROR(SEARCH("Inc",D432)))</formula>
    </cfRule>
  </conditionalFormatting>
  <conditionalFormatting sqref="F432:F434">
    <cfRule type="cellIs" dxfId="1814" priority="1781" operator="equal">
      <formula>"Unlocked"</formula>
    </cfRule>
    <cfRule type="cellIs" dxfId="1813" priority="1782" operator="equal">
      <formula>"Locked"</formula>
    </cfRule>
  </conditionalFormatting>
  <conditionalFormatting sqref="G432:G434">
    <cfRule type="containsText" dxfId="1812" priority="1780" operator="containsText" text="Param">
      <formula>NOT(ISERROR(SEARCH("Param",G432)))</formula>
    </cfRule>
  </conditionalFormatting>
  <conditionalFormatting sqref="I432:I434">
    <cfRule type="cellIs" dxfId="1811" priority="1779" operator="lessThan">
      <formula>0</formula>
    </cfRule>
  </conditionalFormatting>
  <conditionalFormatting sqref="D432:D434">
    <cfRule type="containsText" dxfId="1810" priority="1777" operator="containsText" text="Dec">
      <formula>NOT(ISERROR(SEARCH("Dec",D432)))</formula>
    </cfRule>
    <cfRule type="containsText" dxfId="1809" priority="1778" operator="containsText" text="Inc">
      <formula>NOT(ISERROR(SEARCH("Inc",D432)))</formula>
    </cfRule>
  </conditionalFormatting>
  <conditionalFormatting sqref="F432:F434">
    <cfRule type="cellIs" dxfId="1808" priority="1775" operator="equal">
      <formula>"Unlocked"</formula>
    </cfRule>
    <cfRule type="cellIs" dxfId="1807" priority="1776" operator="equal">
      <formula>"Locked"</formula>
    </cfRule>
  </conditionalFormatting>
  <conditionalFormatting sqref="G432:G434">
    <cfRule type="containsText" dxfId="1806" priority="1774" operator="containsText" text="Param">
      <formula>NOT(ISERROR(SEARCH("Param",G432)))</formula>
    </cfRule>
  </conditionalFormatting>
  <conditionalFormatting sqref="I432:I434">
    <cfRule type="cellIs" dxfId="1805" priority="1773" operator="lessThan">
      <formula>0</formula>
    </cfRule>
  </conditionalFormatting>
  <conditionalFormatting sqref="D432:D434">
    <cfRule type="containsText" dxfId="1804" priority="1771" operator="containsText" text="Dec">
      <formula>NOT(ISERROR(SEARCH("Dec",D432)))</formula>
    </cfRule>
    <cfRule type="containsText" dxfId="1803" priority="1772" operator="containsText" text="Inc">
      <formula>NOT(ISERROR(SEARCH("Inc",D432)))</formula>
    </cfRule>
  </conditionalFormatting>
  <conditionalFormatting sqref="F432:F434">
    <cfRule type="cellIs" dxfId="1802" priority="1769" operator="equal">
      <formula>"Unlocked"</formula>
    </cfRule>
    <cfRule type="cellIs" dxfId="1801" priority="1770" operator="equal">
      <formula>"Locked"</formula>
    </cfRule>
  </conditionalFormatting>
  <conditionalFormatting sqref="G432:G434">
    <cfRule type="containsText" dxfId="1800" priority="1768" operator="containsText" text="Param">
      <formula>NOT(ISERROR(SEARCH("Param",G432)))</formula>
    </cfRule>
  </conditionalFormatting>
  <conditionalFormatting sqref="I432:I434">
    <cfRule type="cellIs" dxfId="1799" priority="1767" operator="lessThan">
      <formula>0</formula>
    </cfRule>
  </conditionalFormatting>
  <conditionalFormatting sqref="D432:D434">
    <cfRule type="containsText" dxfId="1798" priority="1765" operator="containsText" text="Dec">
      <formula>NOT(ISERROR(SEARCH("Dec",D432)))</formula>
    </cfRule>
    <cfRule type="containsText" dxfId="1797" priority="1766" operator="containsText" text="Inc">
      <formula>NOT(ISERROR(SEARCH("Inc",D432)))</formula>
    </cfRule>
  </conditionalFormatting>
  <conditionalFormatting sqref="F432:F433">
    <cfRule type="cellIs" dxfId="1796" priority="1763" operator="equal">
      <formula>"Unlocked"</formula>
    </cfRule>
    <cfRule type="cellIs" dxfId="1795" priority="1764" operator="equal">
      <formula>"Locked"</formula>
    </cfRule>
  </conditionalFormatting>
  <conditionalFormatting sqref="G432:G433">
    <cfRule type="containsText" dxfId="1794" priority="1762" operator="containsText" text="Param">
      <formula>NOT(ISERROR(SEARCH("Param",G432)))</formula>
    </cfRule>
  </conditionalFormatting>
  <conditionalFormatting sqref="I432:I433">
    <cfRule type="cellIs" dxfId="1793" priority="1761" operator="lessThan">
      <formula>0</formula>
    </cfRule>
  </conditionalFormatting>
  <conditionalFormatting sqref="D432:D433">
    <cfRule type="containsText" dxfId="1792" priority="1759" operator="containsText" text="Dec">
      <formula>NOT(ISERROR(SEARCH("Dec",D432)))</formula>
    </cfRule>
    <cfRule type="containsText" dxfId="1791" priority="1760" operator="containsText" text="Inc">
      <formula>NOT(ISERROR(SEARCH("Inc",D432)))</formula>
    </cfRule>
  </conditionalFormatting>
  <conditionalFormatting sqref="F432:F433">
    <cfRule type="cellIs" dxfId="1790" priority="1757" operator="equal">
      <formula>"Unlocked"</formula>
    </cfRule>
    <cfRule type="cellIs" dxfId="1789" priority="1758" operator="equal">
      <formula>"Locked"</formula>
    </cfRule>
  </conditionalFormatting>
  <conditionalFormatting sqref="G432:G433">
    <cfRule type="containsText" dxfId="1788" priority="1756" operator="containsText" text="Param">
      <formula>NOT(ISERROR(SEARCH("Param",G432)))</formula>
    </cfRule>
  </conditionalFormatting>
  <conditionalFormatting sqref="I432:I433">
    <cfRule type="cellIs" dxfId="1787" priority="1755" operator="lessThan">
      <formula>0</formula>
    </cfRule>
  </conditionalFormatting>
  <conditionalFormatting sqref="D432:D433">
    <cfRule type="containsText" dxfId="1786" priority="1753" operator="containsText" text="Dec">
      <formula>NOT(ISERROR(SEARCH("Dec",D432)))</formula>
    </cfRule>
    <cfRule type="containsText" dxfId="1785" priority="1754" operator="containsText" text="Inc">
      <formula>NOT(ISERROR(SEARCH("Inc",D432)))</formula>
    </cfRule>
  </conditionalFormatting>
  <conditionalFormatting sqref="F432:F433">
    <cfRule type="cellIs" dxfId="1784" priority="1751" operator="equal">
      <formula>"Unlocked"</formula>
    </cfRule>
    <cfRule type="cellIs" dxfId="1783" priority="1752" operator="equal">
      <formula>"Locked"</formula>
    </cfRule>
  </conditionalFormatting>
  <conditionalFormatting sqref="G432:G433">
    <cfRule type="containsText" dxfId="1782" priority="1750" operator="containsText" text="Param">
      <formula>NOT(ISERROR(SEARCH("Param",G432)))</formula>
    </cfRule>
  </conditionalFormatting>
  <conditionalFormatting sqref="I432:I433">
    <cfRule type="cellIs" dxfId="1781" priority="1749" operator="lessThan">
      <formula>0</formula>
    </cfRule>
  </conditionalFormatting>
  <conditionalFormatting sqref="D432:D433">
    <cfRule type="containsText" dxfId="1780" priority="1747" operator="containsText" text="Dec">
      <formula>NOT(ISERROR(SEARCH("Dec",D432)))</formula>
    </cfRule>
    <cfRule type="containsText" dxfId="1779" priority="1748" operator="containsText" text="Inc">
      <formula>NOT(ISERROR(SEARCH("Inc",D432)))</formula>
    </cfRule>
  </conditionalFormatting>
  <conditionalFormatting sqref="F432:F433">
    <cfRule type="cellIs" dxfId="1778" priority="1745" operator="equal">
      <formula>"Unlocked"</formula>
    </cfRule>
    <cfRule type="cellIs" dxfId="1777" priority="1746" operator="equal">
      <formula>"Locked"</formula>
    </cfRule>
  </conditionalFormatting>
  <conditionalFormatting sqref="G432:G433">
    <cfRule type="containsText" dxfId="1776" priority="1744" operator="containsText" text="Param">
      <formula>NOT(ISERROR(SEARCH("Param",G432)))</formula>
    </cfRule>
  </conditionalFormatting>
  <conditionalFormatting sqref="I432:I433">
    <cfRule type="cellIs" dxfId="1775" priority="1743" operator="lessThan">
      <formula>0</formula>
    </cfRule>
  </conditionalFormatting>
  <conditionalFormatting sqref="D432:D433">
    <cfRule type="containsText" dxfId="1774" priority="1741" operator="containsText" text="Dec">
      <formula>NOT(ISERROR(SEARCH("Dec",D432)))</formula>
    </cfRule>
    <cfRule type="containsText" dxfId="1773" priority="1742" operator="containsText" text="Inc">
      <formula>NOT(ISERROR(SEARCH("Inc",D432)))</formula>
    </cfRule>
  </conditionalFormatting>
  <conditionalFormatting sqref="F432:F433">
    <cfRule type="cellIs" dxfId="1772" priority="1739" operator="equal">
      <formula>"Unlocked"</formula>
    </cfRule>
    <cfRule type="cellIs" dxfId="1771" priority="1740" operator="equal">
      <formula>"Locked"</formula>
    </cfRule>
  </conditionalFormatting>
  <conditionalFormatting sqref="G432:G433">
    <cfRule type="containsText" dxfId="1770" priority="1738" operator="containsText" text="Param">
      <formula>NOT(ISERROR(SEARCH("Param",G432)))</formula>
    </cfRule>
  </conditionalFormatting>
  <conditionalFormatting sqref="I432:I433">
    <cfRule type="cellIs" dxfId="1769" priority="1737" operator="lessThan">
      <formula>0</formula>
    </cfRule>
  </conditionalFormatting>
  <conditionalFormatting sqref="D432:D433">
    <cfRule type="containsText" dxfId="1768" priority="1735" operator="containsText" text="Dec">
      <formula>NOT(ISERROR(SEARCH("Dec",D432)))</formula>
    </cfRule>
    <cfRule type="containsText" dxfId="1767" priority="1736" operator="containsText" text="Inc">
      <formula>NOT(ISERROR(SEARCH("Inc",D432)))</formula>
    </cfRule>
  </conditionalFormatting>
  <conditionalFormatting sqref="F432:F433">
    <cfRule type="cellIs" dxfId="1766" priority="1733" operator="equal">
      <formula>"Unlocked"</formula>
    </cfRule>
    <cfRule type="cellIs" dxfId="1765" priority="1734" operator="equal">
      <formula>"Locked"</formula>
    </cfRule>
  </conditionalFormatting>
  <conditionalFormatting sqref="G432:G433">
    <cfRule type="containsText" dxfId="1764" priority="1732" operator="containsText" text="Param">
      <formula>NOT(ISERROR(SEARCH("Param",G432)))</formula>
    </cfRule>
  </conditionalFormatting>
  <conditionalFormatting sqref="I432:I433">
    <cfRule type="cellIs" dxfId="1763" priority="1731" operator="lessThan">
      <formula>0</formula>
    </cfRule>
  </conditionalFormatting>
  <conditionalFormatting sqref="D432:D433">
    <cfRule type="containsText" dxfId="1762" priority="1729" operator="containsText" text="Dec">
      <formula>NOT(ISERROR(SEARCH("Dec",D432)))</formula>
    </cfRule>
    <cfRule type="containsText" dxfId="1761" priority="1730" operator="containsText" text="Inc">
      <formula>NOT(ISERROR(SEARCH("Inc",D432)))</formula>
    </cfRule>
  </conditionalFormatting>
  <conditionalFormatting sqref="F432:F433">
    <cfRule type="cellIs" dxfId="1760" priority="1727" operator="equal">
      <formula>"Unlocked"</formula>
    </cfRule>
    <cfRule type="cellIs" dxfId="1759" priority="1728" operator="equal">
      <formula>"Locked"</formula>
    </cfRule>
  </conditionalFormatting>
  <conditionalFormatting sqref="G432:G433">
    <cfRule type="containsText" dxfId="1758" priority="1726" operator="containsText" text="Param">
      <formula>NOT(ISERROR(SEARCH("Param",G432)))</formula>
    </cfRule>
  </conditionalFormatting>
  <conditionalFormatting sqref="I432:I433">
    <cfRule type="cellIs" dxfId="1757" priority="1725" operator="lessThan">
      <formula>0</formula>
    </cfRule>
  </conditionalFormatting>
  <conditionalFormatting sqref="D432:D433">
    <cfRule type="containsText" dxfId="1756" priority="1723" operator="containsText" text="Dec">
      <formula>NOT(ISERROR(SEARCH("Dec",D432)))</formula>
    </cfRule>
    <cfRule type="containsText" dxfId="1755" priority="1724" operator="containsText" text="Inc">
      <formula>NOT(ISERROR(SEARCH("Inc",D432)))</formula>
    </cfRule>
  </conditionalFormatting>
  <conditionalFormatting sqref="F432:F433">
    <cfRule type="cellIs" dxfId="1754" priority="1721" operator="equal">
      <formula>"Unlocked"</formula>
    </cfRule>
    <cfRule type="cellIs" dxfId="1753" priority="1722" operator="equal">
      <formula>"Locked"</formula>
    </cfRule>
  </conditionalFormatting>
  <conditionalFormatting sqref="G432:G433">
    <cfRule type="containsText" dxfId="1752" priority="1720" operator="containsText" text="Param">
      <formula>NOT(ISERROR(SEARCH("Param",G432)))</formula>
    </cfRule>
  </conditionalFormatting>
  <conditionalFormatting sqref="I432:I433">
    <cfRule type="cellIs" dxfId="1751" priority="1719" operator="lessThan">
      <formula>0</formula>
    </cfRule>
  </conditionalFormatting>
  <conditionalFormatting sqref="D432:D433">
    <cfRule type="containsText" dxfId="1750" priority="1717" operator="containsText" text="Dec">
      <formula>NOT(ISERROR(SEARCH("Dec",D432)))</formula>
    </cfRule>
    <cfRule type="containsText" dxfId="1749" priority="1718" operator="containsText" text="Inc">
      <formula>NOT(ISERROR(SEARCH("Inc",D432)))</formula>
    </cfRule>
  </conditionalFormatting>
  <conditionalFormatting sqref="F432:F433">
    <cfRule type="cellIs" dxfId="1748" priority="1715" operator="equal">
      <formula>"Unlocked"</formula>
    </cfRule>
    <cfRule type="cellIs" dxfId="1747" priority="1716" operator="equal">
      <formula>"Locked"</formula>
    </cfRule>
  </conditionalFormatting>
  <conditionalFormatting sqref="G432:G433">
    <cfRule type="containsText" dxfId="1746" priority="1714" operator="containsText" text="Param">
      <formula>NOT(ISERROR(SEARCH("Param",G432)))</formula>
    </cfRule>
  </conditionalFormatting>
  <conditionalFormatting sqref="I432:I433">
    <cfRule type="cellIs" dxfId="1745" priority="1713" operator="lessThan">
      <formula>0</formula>
    </cfRule>
  </conditionalFormatting>
  <conditionalFormatting sqref="D432:D433">
    <cfRule type="containsText" dxfId="1744" priority="1711" operator="containsText" text="Dec">
      <formula>NOT(ISERROR(SEARCH("Dec",D432)))</formula>
    </cfRule>
    <cfRule type="containsText" dxfId="1743" priority="1712" operator="containsText" text="Inc">
      <formula>NOT(ISERROR(SEARCH("Inc",D432)))</formula>
    </cfRule>
  </conditionalFormatting>
  <conditionalFormatting sqref="F432:F433">
    <cfRule type="cellIs" dxfId="1742" priority="1709" operator="equal">
      <formula>"Unlocked"</formula>
    </cfRule>
    <cfRule type="cellIs" dxfId="1741" priority="1710" operator="equal">
      <formula>"Locked"</formula>
    </cfRule>
  </conditionalFormatting>
  <conditionalFormatting sqref="G432:G433">
    <cfRule type="containsText" dxfId="1740" priority="1708" operator="containsText" text="Param">
      <formula>NOT(ISERROR(SEARCH("Param",G432)))</formula>
    </cfRule>
  </conditionalFormatting>
  <conditionalFormatting sqref="I432:I433">
    <cfRule type="cellIs" dxfId="1739" priority="1707" operator="lessThan">
      <formula>0</formula>
    </cfRule>
  </conditionalFormatting>
  <conditionalFormatting sqref="D432:D433">
    <cfRule type="containsText" dxfId="1738" priority="1705" operator="containsText" text="Dec">
      <formula>NOT(ISERROR(SEARCH("Dec",D432)))</formula>
    </cfRule>
    <cfRule type="containsText" dxfId="1737" priority="1706" operator="containsText" text="Inc">
      <formula>NOT(ISERROR(SEARCH("Inc",D432)))</formula>
    </cfRule>
  </conditionalFormatting>
  <conditionalFormatting sqref="F432:F433">
    <cfRule type="cellIs" dxfId="1736" priority="1703" operator="equal">
      <formula>"Unlocked"</formula>
    </cfRule>
    <cfRule type="cellIs" dxfId="1735" priority="1704" operator="equal">
      <formula>"Locked"</formula>
    </cfRule>
  </conditionalFormatting>
  <conditionalFormatting sqref="G432:G433">
    <cfRule type="containsText" dxfId="1734" priority="1702" operator="containsText" text="Param">
      <formula>NOT(ISERROR(SEARCH("Param",G432)))</formula>
    </cfRule>
  </conditionalFormatting>
  <conditionalFormatting sqref="I432:I433">
    <cfRule type="cellIs" dxfId="1733" priority="1701" operator="lessThan">
      <formula>0</formula>
    </cfRule>
  </conditionalFormatting>
  <conditionalFormatting sqref="D432:D433">
    <cfRule type="containsText" dxfId="1732" priority="1699" operator="containsText" text="Dec">
      <formula>NOT(ISERROR(SEARCH("Dec",D432)))</formula>
    </cfRule>
    <cfRule type="containsText" dxfId="1731" priority="1700" operator="containsText" text="Inc">
      <formula>NOT(ISERROR(SEARCH("Inc",D432)))</formula>
    </cfRule>
  </conditionalFormatting>
  <conditionalFormatting sqref="F432:F433">
    <cfRule type="cellIs" dxfId="1730" priority="1697" operator="equal">
      <formula>"Unlocked"</formula>
    </cfRule>
    <cfRule type="cellIs" dxfId="1729" priority="1698" operator="equal">
      <formula>"Locked"</formula>
    </cfRule>
  </conditionalFormatting>
  <conditionalFormatting sqref="G432:G433">
    <cfRule type="containsText" dxfId="1728" priority="1696" operator="containsText" text="Param">
      <formula>NOT(ISERROR(SEARCH("Param",G432)))</formula>
    </cfRule>
  </conditionalFormatting>
  <conditionalFormatting sqref="I432:I433">
    <cfRule type="cellIs" dxfId="1727" priority="1695" operator="lessThan">
      <formula>0</formula>
    </cfRule>
  </conditionalFormatting>
  <conditionalFormatting sqref="D432:D433">
    <cfRule type="containsText" dxfId="1726" priority="1693" operator="containsText" text="Dec">
      <formula>NOT(ISERROR(SEARCH("Dec",D432)))</formula>
    </cfRule>
    <cfRule type="containsText" dxfId="1725" priority="1694" operator="containsText" text="Inc">
      <formula>NOT(ISERROR(SEARCH("Inc",D432)))</formula>
    </cfRule>
  </conditionalFormatting>
  <conditionalFormatting sqref="F432:F433">
    <cfRule type="cellIs" dxfId="1724" priority="1691" operator="equal">
      <formula>"Unlocked"</formula>
    </cfRule>
    <cfRule type="cellIs" dxfId="1723" priority="1692" operator="equal">
      <formula>"Locked"</formula>
    </cfRule>
  </conditionalFormatting>
  <conditionalFormatting sqref="G432:G433">
    <cfRule type="containsText" dxfId="1722" priority="1690" operator="containsText" text="Param">
      <formula>NOT(ISERROR(SEARCH("Param",G432)))</formula>
    </cfRule>
  </conditionalFormatting>
  <conditionalFormatting sqref="I432:I433">
    <cfRule type="cellIs" dxfId="1721" priority="1689" operator="lessThan">
      <formula>0</formula>
    </cfRule>
  </conditionalFormatting>
  <conditionalFormatting sqref="D432:D433">
    <cfRule type="containsText" dxfId="1720" priority="1687" operator="containsText" text="Dec">
      <formula>NOT(ISERROR(SEARCH("Dec",D432)))</formula>
    </cfRule>
    <cfRule type="containsText" dxfId="1719" priority="1688" operator="containsText" text="Inc">
      <formula>NOT(ISERROR(SEARCH("Inc",D432)))</formula>
    </cfRule>
  </conditionalFormatting>
  <conditionalFormatting sqref="F432:F433">
    <cfRule type="cellIs" dxfId="1718" priority="1685" operator="equal">
      <formula>"Unlocked"</formula>
    </cfRule>
    <cfRule type="cellIs" dxfId="1717" priority="1686" operator="equal">
      <formula>"Locked"</formula>
    </cfRule>
  </conditionalFormatting>
  <conditionalFormatting sqref="G432:G433">
    <cfRule type="containsText" dxfId="1716" priority="1684" operator="containsText" text="Param">
      <formula>NOT(ISERROR(SEARCH("Param",G432)))</formula>
    </cfRule>
  </conditionalFormatting>
  <conditionalFormatting sqref="I432:I433">
    <cfRule type="cellIs" dxfId="1715" priority="1683" operator="lessThan">
      <formula>0</formula>
    </cfRule>
  </conditionalFormatting>
  <conditionalFormatting sqref="D432:D433">
    <cfRule type="containsText" dxfId="1714" priority="1681" operator="containsText" text="Dec">
      <formula>NOT(ISERROR(SEARCH("Dec",D432)))</formula>
    </cfRule>
    <cfRule type="containsText" dxfId="1713" priority="1682" operator="containsText" text="Inc">
      <formula>NOT(ISERROR(SEARCH("Inc",D432)))</formula>
    </cfRule>
  </conditionalFormatting>
  <conditionalFormatting sqref="F432:F433">
    <cfRule type="cellIs" dxfId="1712" priority="1679" operator="equal">
      <formula>"Unlocked"</formula>
    </cfRule>
    <cfRule type="cellIs" dxfId="1711" priority="1680" operator="equal">
      <formula>"Locked"</formula>
    </cfRule>
  </conditionalFormatting>
  <conditionalFormatting sqref="G432:G433">
    <cfRule type="containsText" dxfId="1710" priority="1678" operator="containsText" text="Param">
      <formula>NOT(ISERROR(SEARCH("Param",G432)))</formula>
    </cfRule>
  </conditionalFormatting>
  <conditionalFormatting sqref="I432:I433">
    <cfRule type="cellIs" dxfId="1709" priority="1677" operator="lessThan">
      <formula>0</formula>
    </cfRule>
  </conditionalFormatting>
  <conditionalFormatting sqref="D432:D433">
    <cfRule type="containsText" dxfId="1708" priority="1675" operator="containsText" text="Dec">
      <formula>NOT(ISERROR(SEARCH("Dec",D432)))</formula>
    </cfRule>
    <cfRule type="containsText" dxfId="1707" priority="1676" operator="containsText" text="Inc">
      <formula>NOT(ISERROR(SEARCH("Inc",D432)))</formula>
    </cfRule>
  </conditionalFormatting>
  <conditionalFormatting sqref="F432:F433">
    <cfRule type="cellIs" dxfId="1706" priority="1673" operator="equal">
      <formula>"Unlocked"</formula>
    </cfRule>
    <cfRule type="cellIs" dxfId="1705" priority="1674" operator="equal">
      <formula>"Locked"</formula>
    </cfRule>
  </conditionalFormatting>
  <conditionalFormatting sqref="G432:G433">
    <cfRule type="containsText" dxfId="1704" priority="1672" operator="containsText" text="Param">
      <formula>NOT(ISERROR(SEARCH("Param",G432)))</formula>
    </cfRule>
  </conditionalFormatting>
  <conditionalFormatting sqref="I432:I433">
    <cfRule type="cellIs" dxfId="1703" priority="1671" operator="lessThan">
      <formula>0</formula>
    </cfRule>
  </conditionalFormatting>
  <conditionalFormatting sqref="D432:D433">
    <cfRule type="containsText" dxfId="1702" priority="1669" operator="containsText" text="Dec">
      <formula>NOT(ISERROR(SEARCH("Dec",D432)))</formula>
    </cfRule>
    <cfRule type="containsText" dxfId="1701" priority="1670" operator="containsText" text="Inc">
      <formula>NOT(ISERROR(SEARCH("Inc",D432)))</formula>
    </cfRule>
  </conditionalFormatting>
  <conditionalFormatting sqref="F432:F433">
    <cfRule type="cellIs" dxfId="1700" priority="1667" operator="equal">
      <formula>"Unlocked"</formula>
    </cfRule>
    <cfRule type="cellIs" dxfId="1699" priority="1668" operator="equal">
      <formula>"Locked"</formula>
    </cfRule>
  </conditionalFormatting>
  <conditionalFormatting sqref="G432:G433">
    <cfRule type="containsText" dxfId="1698" priority="1666" operator="containsText" text="Param">
      <formula>NOT(ISERROR(SEARCH("Param",G432)))</formula>
    </cfRule>
  </conditionalFormatting>
  <conditionalFormatting sqref="I432:I433">
    <cfRule type="cellIs" dxfId="1697" priority="1665" operator="lessThan">
      <formula>0</formula>
    </cfRule>
  </conditionalFormatting>
  <conditionalFormatting sqref="D432:D433">
    <cfRule type="containsText" dxfId="1696" priority="1663" operator="containsText" text="Dec">
      <formula>NOT(ISERROR(SEARCH("Dec",D432)))</formula>
    </cfRule>
    <cfRule type="containsText" dxfId="1695" priority="1664" operator="containsText" text="Inc">
      <formula>NOT(ISERROR(SEARCH("Inc",D432)))</formula>
    </cfRule>
  </conditionalFormatting>
  <conditionalFormatting sqref="F432:F433">
    <cfRule type="cellIs" dxfId="1694" priority="1661" operator="equal">
      <formula>"Unlocked"</formula>
    </cfRule>
    <cfRule type="cellIs" dxfId="1693" priority="1662" operator="equal">
      <formula>"Locked"</formula>
    </cfRule>
  </conditionalFormatting>
  <conditionalFormatting sqref="G432:G433">
    <cfRule type="containsText" dxfId="1692" priority="1660" operator="containsText" text="Param">
      <formula>NOT(ISERROR(SEARCH("Param",G432)))</formula>
    </cfRule>
  </conditionalFormatting>
  <conditionalFormatting sqref="I432:I433">
    <cfRule type="cellIs" dxfId="1691" priority="1659" operator="lessThan">
      <formula>0</formula>
    </cfRule>
  </conditionalFormatting>
  <conditionalFormatting sqref="D432:D433">
    <cfRule type="containsText" dxfId="1690" priority="1657" operator="containsText" text="Dec">
      <formula>NOT(ISERROR(SEARCH("Dec",D432)))</formula>
    </cfRule>
    <cfRule type="containsText" dxfId="1689" priority="1658" operator="containsText" text="Inc">
      <formula>NOT(ISERROR(SEARCH("Inc",D432)))</formula>
    </cfRule>
  </conditionalFormatting>
  <conditionalFormatting sqref="F432:F433">
    <cfRule type="cellIs" dxfId="1688" priority="1655" operator="equal">
      <formula>"Unlocked"</formula>
    </cfRule>
    <cfRule type="cellIs" dxfId="1687" priority="1656" operator="equal">
      <formula>"Locked"</formula>
    </cfRule>
  </conditionalFormatting>
  <conditionalFormatting sqref="G432:G433">
    <cfRule type="containsText" dxfId="1686" priority="1654" operator="containsText" text="Param">
      <formula>NOT(ISERROR(SEARCH("Param",G432)))</formula>
    </cfRule>
  </conditionalFormatting>
  <conditionalFormatting sqref="I432:I433">
    <cfRule type="cellIs" dxfId="1685" priority="1653" operator="lessThan">
      <formula>0</formula>
    </cfRule>
  </conditionalFormatting>
  <conditionalFormatting sqref="D432:D433">
    <cfRule type="containsText" dxfId="1684" priority="1651" operator="containsText" text="Dec">
      <formula>NOT(ISERROR(SEARCH("Dec",D432)))</formula>
    </cfRule>
    <cfRule type="containsText" dxfId="1683" priority="1652" operator="containsText" text="Inc">
      <formula>NOT(ISERROR(SEARCH("Inc",D432)))</formula>
    </cfRule>
  </conditionalFormatting>
  <conditionalFormatting sqref="F434">
    <cfRule type="cellIs" dxfId="1682" priority="1649" operator="equal">
      <formula>"Unlocked"</formula>
    </cfRule>
    <cfRule type="cellIs" dxfId="1681" priority="1650" operator="equal">
      <formula>"Locked"</formula>
    </cfRule>
  </conditionalFormatting>
  <conditionalFormatting sqref="G434">
    <cfRule type="containsText" dxfId="1680" priority="1648" operator="containsText" text="Param">
      <formula>NOT(ISERROR(SEARCH("Param",G434)))</formula>
    </cfRule>
  </conditionalFormatting>
  <conditionalFormatting sqref="I434">
    <cfRule type="cellIs" dxfId="1679" priority="1647" operator="lessThan">
      <formula>0</formula>
    </cfRule>
  </conditionalFormatting>
  <conditionalFormatting sqref="D434">
    <cfRule type="containsText" dxfId="1678" priority="1645" operator="containsText" text="Dec">
      <formula>NOT(ISERROR(SEARCH("Dec",D434)))</formula>
    </cfRule>
    <cfRule type="containsText" dxfId="1677" priority="1646" operator="containsText" text="Inc">
      <formula>NOT(ISERROR(SEARCH("Inc",D434)))</formula>
    </cfRule>
  </conditionalFormatting>
  <conditionalFormatting sqref="F434">
    <cfRule type="cellIs" dxfId="1676" priority="1643" operator="equal">
      <formula>"Unlocked"</formula>
    </cfRule>
    <cfRule type="cellIs" dxfId="1675" priority="1644" operator="equal">
      <formula>"Locked"</formula>
    </cfRule>
  </conditionalFormatting>
  <conditionalFormatting sqref="G434">
    <cfRule type="containsText" dxfId="1674" priority="1642" operator="containsText" text="Param">
      <formula>NOT(ISERROR(SEARCH("Param",G434)))</formula>
    </cfRule>
  </conditionalFormatting>
  <conditionalFormatting sqref="I434">
    <cfRule type="cellIs" dxfId="1673" priority="1641" operator="lessThan">
      <formula>0</formula>
    </cfRule>
  </conditionalFormatting>
  <conditionalFormatting sqref="D434">
    <cfRule type="containsText" dxfId="1672" priority="1639" operator="containsText" text="Dec">
      <formula>NOT(ISERROR(SEARCH("Dec",D434)))</formula>
    </cfRule>
    <cfRule type="containsText" dxfId="1671" priority="1640" operator="containsText" text="Inc">
      <formula>NOT(ISERROR(SEARCH("Inc",D434)))</formula>
    </cfRule>
  </conditionalFormatting>
  <conditionalFormatting sqref="F434">
    <cfRule type="cellIs" dxfId="1670" priority="1637" operator="equal">
      <formula>"Unlocked"</formula>
    </cfRule>
    <cfRule type="cellIs" dxfId="1669" priority="1638" operator="equal">
      <formula>"Locked"</formula>
    </cfRule>
  </conditionalFormatting>
  <conditionalFormatting sqref="G434">
    <cfRule type="containsText" dxfId="1668" priority="1636" operator="containsText" text="Param">
      <formula>NOT(ISERROR(SEARCH("Param",G434)))</formula>
    </cfRule>
  </conditionalFormatting>
  <conditionalFormatting sqref="I434">
    <cfRule type="cellIs" dxfId="1667" priority="1635" operator="lessThan">
      <formula>0</formula>
    </cfRule>
  </conditionalFormatting>
  <conditionalFormatting sqref="D434">
    <cfRule type="containsText" dxfId="1666" priority="1633" operator="containsText" text="Dec">
      <formula>NOT(ISERROR(SEARCH("Dec",D434)))</formula>
    </cfRule>
    <cfRule type="containsText" dxfId="1665" priority="1634" operator="containsText" text="Inc">
      <formula>NOT(ISERROR(SEARCH("Inc",D434)))</formula>
    </cfRule>
  </conditionalFormatting>
  <conditionalFormatting sqref="F434">
    <cfRule type="cellIs" dxfId="1664" priority="1631" operator="equal">
      <formula>"Unlocked"</formula>
    </cfRule>
    <cfRule type="cellIs" dxfId="1663" priority="1632" operator="equal">
      <formula>"Locked"</formula>
    </cfRule>
  </conditionalFormatting>
  <conditionalFormatting sqref="G434">
    <cfRule type="containsText" dxfId="1662" priority="1630" operator="containsText" text="Param">
      <formula>NOT(ISERROR(SEARCH("Param",G434)))</formula>
    </cfRule>
  </conditionalFormatting>
  <conditionalFormatting sqref="I434">
    <cfRule type="cellIs" dxfId="1661" priority="1629" operator="lessThan">
      <formula>0</formula>
    </cfRule>
  </conditionalFormatting>
  <conditionalFormatting sqref="D434">
    <cfRule type="containsText" dxfId="1660" priority="1627" operator="containsText" text="Dec">
      <formula>NOT(ISERROR(SEARCH("Dec",D434)))</formula>
    </cfRule>
    <cfRule type="containsText" dxfId="1659" priority="1628" operator="containsText" text="Inc">
      <formula>NOT(ISERROR(SEARCH("Inc",D434)))</formula>
    </cfRule>
  </conditionalFormatting>
  <conditionalFormatting sqref="F434">
    <cfRule type="cellIs" dxfId="1658" priority="1625" operator="equal">
      <formula>"Unlocked"</formula>
    </cfRule>
    <cfRule type="cellIs" dxfId="1657" priority="1626" operator="equal">
      <formula>"Locked"</formula>
    </cfRule>
  </conditionalFormatting>
  <conditionalFormatting sqref="G434">
    <cfRule type="containsText" dxfId="1656" priority="1624" operator="containsText" text="Param">
      <formula>NOT(ISERROR(SEARCH("Param",G434)))</formula>
    </cfRule>
  </conditionalFormatting>
  <conditionalFormatting sqref="I434">
    <cfRule type="cellIs" dxfId="1655" priority="1623" operator="lessThan">
      <formula>0</formula>
    </cfRule>
  </conditionalFormatting>
  <conditionalFormatting sqref="D434">
    <cfRule type="containsText" dxfId="1654" priority="1621" operator="containsText" text="Dec">
      <formula>NOT(ISERROR(SEARCH("Dec",D434)))</formula>
    </cfRule>
    <cfRule type="containsText" dxfId="1653" priority="1622" operator="containsText" text="Inc">
      <formula>NOT(ISERROR(SEARCH("Inc",D434)))</formula>
    </cfRule>
  </conditionalFormatting>
  <conditionalFormatting sqref="F434">
    <cfRule type="cellIs" dxfId="1652" priority="1619" operator="equal">
      <formula>"Unlocked"</formula>
    </cfRule>
    <cfRule type="cellIs" dxfId="1651" priority="1620" operator="equal">
      <formula>"Locked"</formula>
    </cfRule>
  </conditionalFormatting>
  <conditionalFormatting sqref="G434">
    <cfRule type="containsText" dxfId="1650" priority="1618" operator="containsText" text="Param">
      <formula>NOT(ISERROR(SEARCH("Param",G434)))</formula>
    </cfRule>
  </conditionalFormatting>
  <conditionalFormatting sqref="I434">
    <cfRule type="cellIs" dxfId="1649" priority="1617" operator="lessThan">
      <formula>0</formula>
    </cfRule>
  </conditionalFormatting>
  <conditionalFormatting sqref="D434">
    <cfRule type="containsText" dxfId="1648" priority="1615" operator="containsText" text="Dec">
      <formula>NOT(ISERROR(SEARCH("Dec",D434)))</formula>
    </cfRule>
    <cfRule type="containsText" dxfId="1647" priority="1616" operator="containsText" text="Inc">
      <formula>NOT(ISERROR(SEARCH("Inc",D434)))</formula>
    </cfRule>
  </conditionalFormatting>
  <conditionalFormatting sqref="F434">
    <cfRule type="cellIs" dxfId="1646" priority="1613" operator="equal">
      <formula>"Unlocked"</formula>
    </cfRule>
    <cfRule type="cellIs" dxfId="1645" priority="1614" operator="equal">
      <formula>"Locked"</formula>
    </cfRule>
  </conditionalFormatting>
  <conditionalFormatting sqref="G434">
    <cfRule type="containsText" dxfId="1644" priority="1612" operator="containsText" text="Param">
      <formula>NOT(ISERROR(SEARCH("Param",G434)))</formula>
    </cfRule>
  </conditionalFormatting>
  <conditionalFormatting sqref="I434">
    <cfRule type="cellIs" dxfId="1643" priority="1611" operator="lessThan">
      <formula>0</formula>
    </cfRule>
  </conditionalFormatting>
  <conditionalFormatting sqref="D434">
    <cfRule type="containsText" dxfId="1642" priority="1609" operator="containsText" text="Dec">
      <formula>NOT(ISERROR(SEARCH("Dec",D434)))</formula>
    </cfRule>
    <cfRule type="containsText" dxfId="1641" priority="1610" operator="containsText" text="Inc">
      <formula>NOT(ISERROR(SEARCH("Inc",D434)))</formula>
    </cfRule>
  </conditionalFormatting>
  <conditionalFormatting sqref="F434">
    <cfRule type="cellIs" dxfId="1640" priority="1607" operator="equal">
      <formula>"Unlocked"</formula>
    </cfRule>
    <cfRule type="cellIs" dxfId="1639" priority="1608" operator="equal">
      <formula>"Locked"</formula>
    </cfRule>
  </conditionalFormatting>
  <conditionalFormatting sqref="G434">
    <cfRule type="containsText" dxfId="1638" priority="1606" operator="containsText" text="Param">
      <formula>NOT(ISERROR(SEARCH("Param",G434)))</formula>
    </cfRule>
  </conditionalFormatting>
  <conditionalFormatting sqref="I434">
    <cfRule type="cellIs" dxfId="1637" priority="1605" operator="lessThan">
      <formula>0</formula>
    </cfRule>
  </conditionalFormatting>
  <conditionalFormatting sqref="D434">
    <cfRule type="containsText" dxfId="1636" priority="1603" operator="containsText" text="Dec">
      <formula>NOT(ISERROR(SEARCH("Dec",D434)))</formula>
    </cfRule>
    <cfRule type="containsText" dxfId="1635" priority="1604" operator="containsText" text="Inc">
      <formula>NOT(ISERROR(SEARCH("Inc",D434)))</formula>
    </cfRule>
  </conditionalFormatting>
  <conditionalFormatting sqref="F434">
    <cfRule type="cellIs" dxfId="1634" priority="1601" operator="equal">
      <formula>"Unlocked"</formula>
    </cfRule>
    <cfRule type="cellIs" dxfId="1633" priority="1602" operator="equal">
      <formula>"Locked"</formula>
    </cfRule>
  </conditionalFormatting>
  <conditionalFormatting sqref="G434">
    <cfRule type="containsText" dxfId="1632" priority="1600" operator="containsText" text="Param">
      <formula>NOT(ISERROR(SEARCH("Param",G434)))</formula>
    </cfRule>
  </conditionalFormatting>
  <conditionalFormatting sqref="I434">
    <cfRule type="cellIs" dxfId="1631" priority="1599" operator="lessThan">
      <formula>0</formula>
    </cfRule>
  </conditionalFormatting>
  <conditionalFormatting sqref="D434">
    <cfRule type="containsText" dxfId="1630" priority="1597" operator="containsText" text="Dec">
      <formula>NOT(ISERROR(SEARCH("Dec",D434)))</formula>
    </cfRule>
    <cfRule type="containsText" dxfId="1629" priority="1598" operator="containsText" text="Inc">
      <formula>NOT(ISERROR(SEARCH("Inc",D434)))</formula>
    </cfRule>
  </conditionalFormatting>
  <conditionalFormatting sqref="F434">
    <cfRule type="cellIs" dxfId="1628" priority="1595" operator="equal">
      <formula>"Unlocked"</formula>
    </cfRule>
    <cfRule type="cellIs" dxfId="1627" priority="1596" operator="equal">
      <formula>"Locked"</formula>
    </cfRule>
  </conditionalFormatting>
  <conditionalFormatting sqref="G434">
    <cfRule type="containsText" dxfId="1626" priority="1594" operator="containsText" text="Param">
      <formula>NOT(ISERROR(SEARCH("Param",G434)))</formula>
    </cfRule>
  </conditionalFormatting>
  <conditionalFormatting sqref="I434">
    <cfRule type="cellIs" dxfId="1625" priority="1593" operator="lessThan">
      <formula>0</formula>
    </cfRule>
  </conditionalFormatting>
  <conditionalFormatting sqref="D434">
    <cfRule type="containsText" dxfId="1624" priority="1591" operator="containsText" text="Dec">
      <formula>NOT(ISERROR(SEARCH("Dec",D434)))</formula>
    </cfRule>
    <cfRule type="containsText" dxfId="1623" priority="1592" operator="containsText" text="Inc">
      <formula>NOT(ISERROR(SEARCH("Inc",D434)))</formula>
    </cfRule>
  </conditionalFormatting>
  <conditionalFormatting sqref="F434">
    <cfRule type="cellIs" dxfId="1622" priority="1589" operator="equal">
      <formula>"Unlocked"</formula>
    </cfRule>
    <cfRule type="cellIs" dxfId="1621" priority="1590" operator="equal">
      <formula>"Locked"</formula>
    </cfRule>
  </conditionalFormatting>
  <conditionalFormatting sqref="G434">
    <cfRule type="containsText" dxfId="1620" priority="1588" operator="containsText" text="Param">
      <formula>NOT(ISERROR(SEARCH("Param",G434)))</formula>
    </cfRule>
  </conditionalFormatting>
  <conditionalFormatting sqref="I434">
    <cfRule type="cellIs" dxfId="1619" priority="1587" operator="lessThan">
      <formula>0</formula>
    </cfRule>
  </conditionalFormatting>
  <conditionalFormatting sqref="D434">
    <cfRule type="containsText" dxfId="1618" priority="1585" operator="containsText" text="Dec">
      <formula>NOT(ISERROR(SEARCH("Dec",D434)))</formula>
    </cfRule>
    <cfRule type="containsText" dxfId="1617" priority="1586" operator="containsText" text="Inc">
      <formula>NOT(ISERROR(SEARCH("Inc",D434)))</formula>
    </cfRule>
  </conditionalFormatting>
  <conditionalFormatting sqref="F434">
    <cfRule type="cellIs" dxfId="1616" priority="1583" operator="equal">
      <formula>"Unlocked"</formula>
    </cfRule>
    <cfRule type="cellIs" dxfId="1615" priority="1584" operator="equal">
      <formula>"Locked"</formula>
    </cfRule>
  </conditionalFormatting>
  <conditionalFormatting sqref="G434">
    <cfRule type="containsText" dxfId="1614" priority="1582" operator="containsText" text="Param">
      <formula>NOT(ISERROR(SEARCH("Param",G434)))</formula>
    </cfRule>
  </conditionalFormatting>
  <conditionalFormatting sqref="I434">
    <cfRule type="cellIs" dxfId="1613" priority="1581" operator="lessThan">
      <formula>0</formula>
    </cfRule>
  </conditionalFormatting>
  <conditionalFormatting sqref="D434">
    <cfRule type="containsText" dxfId="1612" priority="1579" operator="containsText" text="Dec">
      <formula>NOT(ISERROR(SEARCH("Dec",D434)))</formula>
    </cfRule>
    <cfRule type="containsText" dxfId="1611" priority="1580" operator="containsText" text="Inc">
      <formula>NOT(ISERROR(SEARCH("Inc",D434)))</formula>
    </cfRule>
  </conditionalFormatting>
  <conditionalFormatting sqref="F434">
    <cfRule type="cellIs" dxfId="1610" priority="1577" operator="equal">
      <formula>"Unlocked"</formula>
    </cfRule>
    <cfRule type="cellIs" dxfId="1609" priority="1578" operator="equal">
      <formula>"Locked"</formula>
    </cfRule>
  </conditionalFormatting>
  <conditionalFormatting sqref="G434">
    <cfRule type="containsText" dxfId="1608" priority="1576" operator="containsText" text="Param">
      <formula>NOT(ISERROR(SEARCH("Param",G434)))</formula>
    </cfRule>
  </conditionalFormatting>
  <conditionalFormatting sqref="I434">
    <cfRule type="cellIs" dxfId="1607" priority="1575" operator="lessThan">
      <formula>0</formula>
    </cfRule>
  </conditionalFormatting>
  <conditionalFormatting sqref="D434">
    <cfRule type="containsText" dxfId="1606" priority="1573" operator="containsText" text="Dec">
      <formula>NOT(ISERROR(SEARCH("Dec",D434)))</formula>
    </cfRule>
    <cfRule type="containsText" dxfId="1605" priority="1574" operator="containsText" text="Inc">
      <formula>NOT(ISERROR(SEARCH("Inc",D434)))</formula>
    </cfRule>
  </conditionalFormatting>
  <conditionalFormatting sqref="F434">
    <cfRule type="cellIs" dxfId="1604" priority="1571" operator="equal">
      <formula>"Unlocked"</formula>
    </cfRule>
    <cfRule type="cellIs" dxfId="1603" priority="1572" operator="equal">
      <formula>"Locked"</formula>
    </cfRule>
  </conditionalFormatting>
  <conditionalFormatting sqref="G434">
    <cfRule type="containsText" dxfId="1602" priority="1570" operator="containsText" text="Param">
      <formula>NOT(ISERROR(SEARCH("Param",G434)))</formula>
    </cfRule>
  </conditionalFormatting>
  <conditionalFormatting sqref="I434">
    <cfRule type="cellIs" dxfId="1601" priority="1569" operator="lessThan">
      <formula>0</formula>
    </cfRule>
  </conditionalFormatting>
  <conditionalFormatting sqref="D434">
    <cfRule type="containsText" dxfId="1600" priority="1567" operator="containsText" text="Dec">
      <formula>NOT(ISERROR(SEARCH("Dec",D434)))</formula>
    </cfRule>
    <cfRule type="containsText" dxfId="1599" priority="1568" operator="containsText" text="Inc">
      <formula>NOT(ISERROR(SEARCH("Inc",D434)))</formula>
    </cfRule>
  </conditionalFormatting>
  <conditionalFormatting sqref="F434">
    <cfRule type="cellIs" dxfId="1598" priority="1565" operator="equal">
      <formula>"Unlocked"</formula>
    </cfRule>
    <cfRule type="cellIs" dxfId="1597" priority="1566" operator="equal">
      <formula>"Locked"</formula>
    </cfRule>
  </conditionalFormatting>
  <conditionalFormatting sqref="G434">
    <cfRule type="containsText" dxfId="1596" priority="1564" operator="containsText" text="Param">
      <formula>NOT(ISERROR(SEARCH("Param",G434)))</formula>
    </cfRule>
  </conditionalFormatting>
  <conditionalFormatting sqref="I434">
    <cfRule type="cellIs" dxfId="1595" priority="1563" operator="lessThan">
      <formula>0</formula>
    </cfRule>
  </conditionalFormatting>
  <conditionalFormatting sqref="D434">
    <cfRule type="containsText" dxfId="1594" priority="1561" operator="containsText" text="Dec">
      <formula>NOT(ISERROR(SEARCH("Dec",D434)))</formula>
    </cfRule>
    <cfRule type="containsText" dxfId="1593" priority="1562" operator="containsText" text="Inc">
      <formula>NOT(ISERROR(SEARCH("Inc",D434)))</formula>
    </cfRule>
  </conditionalFormatting>
  <conditionalFormatting sqref="F434">
    <cfRule type="cellIs" dxfId="1592" priority="1559" operator="equal">
      <formula>"Unlocked"</formula>
    </cfRule>
    <cfRule type="cellIs" dxfId="1591" priority="1560" operator="equal">
      <formula>"Locked"</formula>
    </cfRule>
  </conditionalFormatting>
  <conditionalFormatting sqref="G434">
    <cfRule type="containsText" dxfId="1590" priority="1558" operator="containsText" text="Param">
      <formula>NOT(ISERROR(SEARCH("Param",G434)))</formula>
    </cfRule>
  </conditionalFormatting>
  <conditionalFormatting sqref="I434">
    <cfRule type="cellIs" dxfId="1589" priority="1557" operator="lessThan">
      <formula>0</formula>
    </cfRule>
  </conditionalFormatting>
  <conditionalFormatting sqref="D434">
    <cfRule type="containsText" dxfId="1588" priority="1555" operator="containsText" text="Dec">
      <formula>NOT(ISERROR(SEARCH("Dec",D434)))</formula>
    </cfRule>
    <cfRule type="containsText" dxfId="1587" priority="1556" operator="containsText" text="Inc">
      <formula>NOT(ISERROR(SEARCH("Inc",D434)))</formula>
    </cfRule>
  </conditionalFormatting>
  <conditionalFormatting sqref="F434">
    <cfRule type="cellIs" dxfId="1586" priority="1553" operator="equal">
      <formula>"Unlocked"</formula>
    </cfRule>
    <cfRule type="cellIs" dxfId="1585" priority="1554" operator="equal">
      <formula>"Locked"</formula>
    </cfRule>
  </conditionalFormatting>
  <conditionalFormatting sqref="G434">
    <cfRule type="containsText" dxfId="1584" priority="1552" operator="containsText" text="Param">
      <formula>NOT(ISERROR(SEARCH("Param",G434)))</formula>
    </cfRule>
  </conditionalFormatting>
  <conditionalFormatting sqref="I434">
    <cfRule type="cellIs" dxfId="1583" priority="1551" operator="lessThan">
      <formula>0</formula>
    </cfRule>
  </conditionalFormatting>
  <conditionalFormatting sqref="D434">
    <cfRule type="containsText" dxfId="1582" priority="1549" operator="containsText" text="Dec">
      <formula>NOT(ISERROR(SEARCH("Dec",D434)))</formula>
    </cfRule>
    <cfRule type="containsText" dxfId="1581" priority="1550" operator="containsText" text="Inc">
      <formula>NOT(ISERROR(SEARCH("Inc",D434)))</formula>
    </cfRule>
  </conditionalFormatting>
  <conditionalFormatting sqref="F434">
    <cfRule type="cellIs" dxfId="1580" priority="1547" operator="equal">
      <formula>"Unlocked"</formula>
    </cfRule>
    <cfRule type="cellIs" dxfId="1579" priority="1548" operator="equal">
      <formula>"Locked"</formula>
    </cfRule>
  </conditionalFormatting>
  <conditionalFormatting sqref="G434">
    <cfRule type="containsText" dxfId="1578" priority="1546" operator="containsText" text="Param">
      <formula>NOT(ISERROR(SEARCH("Param",G434)))</formula>
    </cfRule>
  </conditionalFormatting>
  <conditionalFormatting sqref="I434">
    <cfRule type="cellIs" dxfId="1577" priority="1545" operator="lessThan">
      <formula>0</formula>
    </cfRule>
  </conditionalFormatting>
  <conditionalFormatting sqref="D434">
    <cfRule type="containsText" dxfId="1576" priority="1543" operator="containsText" text="Dec">
      <formula>NOT(ISERROR(SEARCH("Dec",D434)))</formula>
    </cfRule>
    <cfRule type="containsText" dxfId="1575" priority="1544" operator="containsText" text="Inc">
      <formula>NOT(ISERROR(SEARCH("Inc",D434)))</formula>
    </cfRule>
  </conditionalFormatting>
  <conditionalFormatting sqref="F434">
    <cfRule type="cellIs" dxfId="1574" priority="1541" operator="equal">
      <formula>"Unlocked"</formula>
    </cfRule>
    <cfRule type="cellIs" dxfId="1573" priority="1542" operator="equal">
      <formula>"Locked"</formula>
    </cfRule>
  </conditionalFormatting>
  <conditionalFormatting sqref="G434">
    <cfRule type="containsText" dxfId="1572" priority="1540" operator="containsText" text="Param">
      <formula>NOT(ISERROR(SEARCH("Param",G434)))</formula>
    </cfRule>
  </conditionalFormatting>
  <conditionalFormatting sqref="I434">
    <cfRule type="cellIs" dxfId="1571" priority="1539" operator="lessThan">
      <formula>0</formula>
    </cfRule>
  </conditionalFormatting>
  <conditionalFormatting sqref="D434">
    <cfRule type="containsText" dxfId="1570" priority="1537" operator="containsText" text="Dec">
      <formula>NOT(ISERROR(SEARCH("Dec",D434)))</formula>
    </cfRule>
    <cfRule type="containsText" dxfId="1569" priority="1538" operator="containsText" text="Inc">
      <formula>NOT(ISERROR(SEARCH("Inc",D434)))</formula>
    </cfRule>
  </conditionalFormatting>
  <conditionalFormatting sqref="F435:F437">
    <cfRule type="cellIs" dxfId="1568" priority="1535" operator="equal">
      <formula>"Unlocked"</formula>
    </cfRule>
    <cfRule type="cellIs" dxfId="1567" priority="1536" operator="equal">
      <formula>"Locked"</formula>
    </cfRule>
  </conditionalFormatting>
  <conditionalFormatting sqref="G435:G437">
    <cfRule type="containsText" dxfId="1566" priority="1534" operator="containsText" text="Param">
      <formula>NOT(ISERROR(SEARCH("Param",G435)))</formula>
    </cfRule>
  </conditionalFormatting>
  <conditionalFormatting sqref="I435:I437">
    <cfRule type="cellIs" dxfId="1565" priority="1533" operator="lessThan">
      <formula>0</formula>
    </cfRule>
  </conditionalFormatting>
  <conditionalFormatting sqref="D435:D437">
    <cfRule type="containsText" dxfId="1564" priority="1531" operator="containsText" text="Dec">
      <formula>NOT(ISERROR(SEARCH("Dec",D435)))</formula>
    </cfRule>
    <cfRule type="containsText" dxfId="1563" priority="1532" operator="containsText" text="Inc">
      <formula>NOT(ISERROR(SEARCH("Inc",D435)))</formula>
    </cfRule>
  </conditionalFormatting>
  <conditionalFormatting sqref="F435:F437">
    <cfRule type="cellIs" dxfId="1562" priority="1529" operator="equal">
      <formula>"Unlocked"</formula>
    </cfRule>
    <cfRule type="cellIs" dxfId="1561" priority="1530" operator="equal">
      <formula>"Locked"</formula>
    </cfRule>
  </conditionalFormatting>
  <conditionalFormatting sqref="G435:G437">
    <cfRule type="containsText" dxfId="1560" priority="1528" operator="containsText" text="Param">
      <formula>NOT(ISERROR(SEARCH("Param",G435)))</formula>
    </cfRule>
  </conditionalFormatting>
  <conditionalFormatting sqref="I435:I437">
    <cfRule type="cellIs" dxfId="1559" priority="1527" operator="lessThan">
      <formula>0</formula>
    </cfRule>
  </conditionalFormatting>
  <conditionalFormatting sqref="D435:D437">
    <cfRule type="containsText" dxfId="1558" priority="1525" operator="containsText" text="Dec">
      <formula>NOT(ISERROR(SEARCH("Dec",D435)))</formula>
    </cfRule>
    <cfRule type="containsText" dxfId="1557" priority="1526" operator="containsText" text="Inc">
      <formula>NOT(ISERROR(SEARCH("Inc",D435)))</formula>
    </cfRule>
  </conditionalFormatting>
  <conditionalFormatting sqref="F435:F437">
    <cfRule type="cellIs" dxfId="1556" priority="1523" operator="equal">
      <formula>"Unlocked"</formula>
    </cfRule>
    <cfRule type="cellIs" dxfId="1555" priority="1524" operator="equal">
      <formula>"Locked"</formula>
    </cfRule>
  </conditionalFormatting>
  <conditionalFormatting sqref="G435:G437">
    <cfRule type="containsText" dxfId="1554" priority="1522" operator="containsText" text="Param">
      <formula>NOT(ISERROR(SEARCH("Param",G435)))</formula>
    </cfRule>
  </conditionalFormatting>
  <conditionalFormatting sqref="I435:I437">
    <cfRule type="cellIs" dxfId="1553" priority="1521" operator="lessThan">
      <formula>0</formula>
    </cfRule>
  </conditionalFormatting>
  <conditionalFormatting sqref="D435:D437">
    <cfRule type="containsText" dxfId="1552" priority="1519" operator="containsText" text="Dec">
      <formula>NOT(ISERROR(SEARCH("Dec",D435)))</formula>
    </cfRule>
    <cfRule type="containsText" dxfId="1551" priority="1520" operator="containsText" text="Inc">
      <formula>NOT(ISERROR(SEARCH("Inc",D435)))</formula>
    </cfRule>
  </conditionalFormatting>
  <conditionalFormatting sqref="F435:F437">
    <cfRule type="cellIs" dxfId="1550" priority="1517" operator="equal">
      <formula>"Unlocked"</formula>
    </cfRule>
    <cfRule type="cellIs" dxfId="1549" priority="1518" operator="equal">
      <formula>"Locked"</formula>
    </cfRule>
  </conditionalFormatting>
  <conditionalFormatting sqref="G435:G437">
    <cfRule type="containsText" dxfId="1548" priority="1516" operator="containsText" text="Param">
      <formula>NOT(ISERROR(SEARCH("Param",G435)))</formula>
    </cfRule>
  </conditionalFormatting>
  <conditionalFormatting sqref="I435:I437">
    <cfRule type="cellIs" dxfId="1547" priority="1515" operator="lessThan">
      <formula>0</formula>
    </cfRule>
  </conditionalFormatting>
  <conditionalFormatting sqref="D435:D437">
    <cfRule type="containsText" dxfId="1546" priority="1513" operator="containsText" text="Dec">
      <formula>NOT(ISERROR(SEARCH("Dec",D435)))</formula>
    </cfRule>
    <cfRule type="containsText" dxfId="1545" priority="1514" operator="containsText" text="Inc">
      <formula>NOT(ISERROR(SEARCH("Inc",D435)))</formula>
    </cfRule>
  </conditionalFormatting>
  <conditionalFormatting sqref="F435:F437">
    <cfRule type="cellIs" dxfId="1544" priority="1511" operator="equal">
      <formula>"Unlocked"</formula>
    </cfRule>
    <cfRule type="cellIs" dxfId="1543" priority="1512" operator="equal">
      <formula>"Locked"</formula>
    </cfRule>
  </conditionalFormatting>
  <conditionalFormatting sqref="G435:G437">
    <cfRule type="containsText" dxfId="1542" priority="1510" operator="containsText" text="Param">
      <formula>NOT(ISERROR(SEARCH("Param",G435)))</formula>
    </cfRule>
  </conditionalFormatting>
  <conditionalFormatting sqref="I435:I437">
    <cfRule type="cellIs" dxfId="1541" priority="1509" operator="lessThan">
      <formula>0</formula>
    </cfRule>
  </conditionalFormatting>
  <conditionalFormatting sqref="D435:D437">
    <cfRule type="containsText" dxfId="1540" priority="1507" operator="containsText" text="Dec">
      <formula>NOT(ISERROR(SEARCH("Dec",D435)))</formula>
    </cfRule>
    <cfRule type="containsText" dxfId="1539" priority="1508" operator="containsText" text="Inc">
      <formula>NOT(ISERROR(SEARCH("Inc",D435)))</formula>
    </cfRule>
  </conditionalFormatting>
  <conditionalFormatting sqref="F435:F437">
    <cfRule type="cellIs" dxfId="1538" priority="1505" operator="equal">
      <formula>"Unlocked"</formula>
    </cfRule>
    <cfRule type="cellIs" dxfId="1537" priority="1506" operator="equal">
      <formula>"Locked"</formula>
    </cfRule>
  </conditionalFormatting>
  <conditionalFormatting sqref="G435:G437">
    <cfRule type="containsText" dxfId="1536" priority="1504" operator="containsText" text="Param">
      <formula>NOT(ISERROR(SEARCH("Param",G435)))</formula>
    </cfRule>
  </conditionalFormatting>
  <conditionalFormatting sqref="I435:I437">
    <cfRule type="cellIs" dxfId="1535" priority="1503" operator="lessThan">
      <formula>0</formula>
    </cfRule>
  </conditionalFormatting>
  <conditionalFormatting sqref="D435:D437">
    <cfRule type="containsText" dxfId="1534" priority="1501" operator="containsText" text="Dec">
      <formula>NOT(ISERROR(SEARCH("Dec",D435)))</formula>
    </cfRule>
    <cfRule type="containsText" dxfId="1533" priority="1502" operator="containsText" text="Inc">
      <formula>NOT(ISERROR(SEARCH("Inc",D435)))</formula>
    </cfRule>
  </conditionalFormatting>
  <conditionalFormatting sqref="F435:F437">
    <cfRule type="cellIs" dxfId="1532" priority="1499" operator="equal">
      <formula>"Unlocked"</formula>
    </cfRule>
    <cfRule type="cellIs" dxfId="1531" priority="1500" operator="equal">
      <formula>"Locked"</formula>
    </cfRule>
  </conditionalFormatting>
  <conditionalFormatting sqref="G435:G437">
    <cfRule type="containsText" dxfId="1530" priority="1498" operator="containsText" text="Param">
      <formula>NOT(ISERROR(SEARCH("Param",G435)))</formula>
    </cfRule>
  </conditionalFormatting>
  <conditionalFormatting sqref="I435:I437">
    <cfRule type="cellIs" dxfId="1529" priority="1497" operator="lessThan">
      <formula>0</formula>
    </cfRule>
  </conditionalFormatting>
  <conditionalFormatting sqref="D435:D437">
    <cfRule type="containsText" dxfId="1528" priority="1495" operator="containsText" text="Dec">
      <formula>NOT(ISERROR(SEARCH("Dec",D435)))</formula>
    </cfRule>
    <cfRule type="containsText" dxfId="1527" priority="1496" operator="containsText" text="Inc">
      <formula>NOT(ISERROR(SEARCH("Inc",D435)))</formula>
    </cfRule>
  </conditionalFormatting>
  <conditionalFormatting sqref="F435">
    <cfRule type="cellIs" dxfId="1526" priority="1493" operator="equal">
      <formula>"Unlocked"</formula>
    </cfRule>
    <cfRule type="cellIs" dxfId="1525" priority="1494" operator="equal">
      <formula>"Locked"</formula>
    </cfRule>
  </conditionalFormatting>
  <conditionalFormatting sqref="G435">
    <cfRule type="containsText" dxfId="1524" priority="1492" operator="containsText" text="Param">
      <formula>NOT(ISERROR(SEARCH("Param",G435)))</formula>
    </cfRule>
  </conditionalFormatting>
  <conditionalFormatting sqref="I435">
    <cfRule type="cellIs" dxfId="1523" priority="1491" operator="lessThan">
      <formula>0</formula>
    </cfRule>
  </conditionalFormatting>
  <conditionalFormatting sqref="D435">
    <cfRule type="containsText" dxfId="1522" priority="1489" operator="containsText" text="Dec">
      <formula>NOT(ISERROR(SEARCH("Dec",D435)))</formula>
    </cfRule>
    <cfRule type="containsText" dxfId="1521" priority="1490" operator="containsText" text="Inc">
      <formula>NOT(ISERROR(SEARCH("Inc",D435)))</formula>
    </cfRule>
  </conditionalFormatting>
  <conditionalFormatting sqref="F436:F437">
    <cfRule type="cellIs" dxfId="1520" priority="1487" operator="equal">
      <formula>"Unlocked"</formula>
    </cfRule>
    <cfRule type="cellIs" dxfId="1519" priority="1488" operator="equal">
      <formula>"Locked"</formula>
    </cfRule>
  </conditionalFormatting>
  <conditionalFormatting sqref="G436:G437">
    <cfRule type="containsText" dxfId="1518" priority="1486" operator="containsText" text="Param">
      <formula>NOT(ISERROR(SEARCH("Param",G436)))</formula>
    </cfRule>
  </conditionalFormatting>
  <conditionalFormatting sqref="I436:I437">
    <cfRule type="cellIs" dxfId="1517" priority="1485" operator="lessThan">
      <formula>0</formula>
    </cfRule>
  </conditionalFormatting>
  <conditionalFormatting sqref="D436:D437">
    <cfRule type="containsText" dxfId="1516" priority="1483" operator="containsText" text="Dec">
      <formula>NOT(ISERROR(SEARCH("Dec",D436)))</formula>
    </cfRule>
    <cfRule type="containsText" dxfId="1515" priority="1484" operator="containsText" text="Inc">
      <formula>NOT(ISERROR(SEARCH("Inc",D436)))</formula>
    </cfRule>
  </conditionalFormatting>
  <conditionalFormatting sqref="F438:F443">
    <cfRule type="cellIs" dxfId="1514" priority="1481" operator="equal">
      <formula>"Unlocked"</formula>
    </cfRule>
    <cfRule type="cellIs" dxfId="1513" priority="1482" operator="equal">
      <formula>"Locked"</formula>
    </cfRule>
  </conditionalFormatting>
  <conditionalFormatting sqref="G438:G443">
    <cfRule type="containsText" dxfId="1512" priority="1480" operator="containsText" text="Param">
      <formula>NOT(ISERROR(SEARCH("Param",G438)))</formula>
    </cfRule>
  </conditionalFormatting>
  <conditionalFormatting sqref="I438:I443">
    <cfRule type="cellIs" dxfId="1511" priority="1479" operator="lessThan">
      <formula>0</formula>
    </cfRule>
  </conditionalFormatting>
  <conditionalFormatting sqref="D438:D443">
    <cfRule type="containsText" dxfId="1510" priority="1477" operator="containsText" text="Dec">
      <formula>NOT(ISERROR(SEARCH("Dec",D438)))</formula>
    </cfRule>
    <cfRule type="containsText" dxfId="1509" priority="1478" operator="containsText" text="Inc">
      <formula>NOT(ISERROR(SEARCH("Inc",D438)))</formula>
    </cfRule>
  </conditionalFormatting>
  <conditionalFormatting sqref="F438:F443">
    <cfRule type="cellIs" dxfId="1508" priority="1475" operator="equal">
      <formula>"Unlocked"</formula>
    </cfRule>
    <cfRule type="cellIs" dxfId="1507" priority="1476" operator="equal">
      <formula>"Locked"</formula>
    </cfRule>
  </conditionalFormatting>
  <conditionalFormatting sqref="G438:G443">
    <cfRule type="containsText" dxfId="1506" priority="1474" operator="containsText" text="Param">
      <formula>NOT(ISERROR(SEARCH("Param",G438)))</formula>
    </cfRule>
  </conditionalFormatting>
  <conditionalFormatting sqref="I438:I443">
    <cfRule type="cellIs" dxfId="1505" priority="1473" operator="lessThan">
      <formula>0</formula>
    </cfRule>
  </conditionalFormatting>
  <conditionalFormatting sqref="D438:D443">
    <cfRule type="containsText" dxfId="1504" priority="1471" operator="containsText" text="Dec">
      <formula>NOT(ISERROR(SEARCH("Dec",D438)))</formula>
    </cfRule>
    <cfRule type="containsText" dxfId="1503" priority="1472" operator="containsText" text="Inc">
      <formula>NOT(ISERROR(SEARCH("Inc",D438)))</formula>
    </cfRule>
  </conditionalFormatting>
  <conditionalFormatting sqref="F438:F443">
    <cfRule type="cellIs" dxfId="1502" priority="1469" operator="equal">
      <formula>"Unlocked"</formula>
    </cfRule>
    <cfRule type="cellIs" dxfId="1501" priority="1470" operator="equal">
      <formula>"Locked"</formula>
    </cfRule>
  </conditionalFormatting>
  <conditionalFormatting sqref="G438:G443">
    <cfRule type="containsText" dxfId="1500" priority="1468" operator="containsText" text="Param">
      <formula>NOT(ISERROR(SEARCH("Param",G438)))</formula>
    </cfRule>
  </conditionalFormatting>
  <conditionalFormatting sqref="I438:I443">
    <cfRule type="cellIs" dxfId="1499" priority="1467" operator="lessThan">
      <formula>0</formula>
    </cfRule>
  </conditionalFormatting>
  <conditionalFormatting sqref="D438:D443">
    <cfRule type="containsText" dxfId="1498" priority="1465" operator="containsText" text="Dec">
      <formula>NOT(ISERROR(SEARCH("Dec",D438)))</formula>
    </cfRule>
    <cfRule type="containsText" dxfId="1497" priority="1466" operator="containsText" text="Inc">
      <formula>NOT(ISERROR(SEARCH("Inc",D438)))</formula>
    </cfRule>
  </conditionalFormatting>
  <conditionalFormatting sqref="F438:F443">
    <cfRule type="cellIs" dxfId="1496" priority="1463" operator="equal">
      <formula>"Unlocked"</formula>
    </cfRule>
    <cfRule type="cellIs" dxfId="1495" priority="1464" operator="equal">
      <formula>"Locked"</formula>
    </cfRule>
  </conditionalFormatting>
  <conditionalFormatting sqref="G438:G443">
    <cfRule type="containsText" dxfId="1494" priority="1462" operator="containsText" text="Param">
      <formula>NOT(ISERROR(SEARCH("Param",G438)))</formula>
    </cfRule>
  </conditionalFormatting>
  <conditionalFormatting sqref="I438:I443">
    <cfRule type="cellIs" dxfId="1493" priority="1461" operator="lessThan">
      <formula>0</formula>
    </cfRule>
  </conditionalFormatting>
  <conditionalFormatting sqref="D438:D443">
    <cfRule type="containsText" dxfId="1492" priority="1459" operator="containsText" text="Dec">
      <formula>NOT(ISERROR(SEARCH("Dec",D438)))</formula>
    </cfRule>
    <cfRule type="containsText" dxfId="1491" priority="1460" operator="containsText" text="Inc">
      <formula>NOT(ISERROR(SEARCH("Inc",D438)))</formula>
    </cfRule>
  </conditionalFormatting>
  <conditionalFormatting sqref="F438:F443">
    <cfRule type="cellIs" dxfId="1490" priority="1457" operator="equal">
      <formula>"Unlocked"</formula>
    </cfRule>
    <cfRule type="cellIs" dxfId="1489" priority="1458" operator="equal">
      <formula>"Locked"</formula>
    </cfRule>
  </conditionalFormatting>
  <conditionalFormatting sqref="G438:G443">
    <cfRule type="containsText" dxfId="1488" priority="1456" operator="containsText" text="Param">
      <formula>NOT(ISERROR(SEARCH("Param",G438)))</formula>
    </cfRule>
  </conditionalFormatting>
  <conditionalFormatting sqref="I438:I443">
    <cfRule type="cellIs" dxfId="1487" priority="1455" operator="lessThan">
      <formula>0</formula>
    </cfRule>
  </conditionalFormatting>
  <conditionalFormatting sqref="D438:D443">
    <cfRule type="containsText" dxfId="1486" priority="1453" operator="containsText" text="Dec">
      <formula>NOT(ISERROR(SEARCH("Dec",D438)))</formula>
    </cfRule>
    <cfRule type="containsText" dxfId="1485" priority="1454" operator="containsText" text="Inc">
      <formula>NOT(ISERROR(SEARCH("Inc",D438)))</formula>
    </cfRule>
  </conditionalFormatting>
  <conditionalFormatting sqref="F438:F443">
    <cfRule type="cellIs" dxfId="1484" priority="1451" operator="equal">
      <formula>"Unlocked"</formula>
    </cfRule>
    <cfRule type="cellIs" dxfId="1483" priority="1452" operator="equal">
      <formula>"Locked"</formula>
    </cfRule>
  </conditionalFormatting>
  <conditionalFormatting sqref="G438:G443">
    <cfRule type="containsText" dxfId="1482" priority="1450" operator="containsText" text="Param">
      <formula>NOT(ISERROR(SEARCH("Param",G438)))</formula>
    </cfRule>
  </conditionalFormatting>
  <conditionalFormatting sqref="I438:I443">
    <cfRule type="cellIs" dxfId="1481" priority="1449" operator="lessThan">
      <formula>0</formula>
    </cfRule>
  </conditionalFormatting>
  <conditionalFormatting sqref="D438:D443">
    <cfRule type="containsText" dxfId="1480" priority="1447" operator="containsText" text="Dec">
      <formula>NOT(ISERROR(SEARCH("Dec",D438)))</formula>
    </cfRule>
    <cfRule type="containsText" dxfId="1479" priority="1448" operator="containsText" text="Inc">
      <formula>NOT(ISERROR(SEARCH("Inc",D438)))</formula>
    </cfRule>
  </conditionalFormatting>
  <conditionalFormatting sqref="F438:F440">
    <cfRule type="cellIs" dxfId="1478" priority="1445" operator="equal">
      <formula>"Unlocked"</formula>
    </cfRule>
    <cfRule type="cellIs" dxfId="1477" priority="1446" operator="equal">
      <formula>"Locked"</formula>
    </cfRule>
  </conditionalFormatting>
  <conditionalFormatting sqref="G438:G440">
    <cfRule type="containsText" dxfId="1476" priority="1444" operator="containsText" text="Param">
      <formula>NOT(ISERROR(SEARCH("Param",G438)))</formula>
    </cfRule>
  </conditionalFormatting>
  <conditionalFormatting sqref="I438:I440">
    <cfRule type="cellIs" dxfId="1475" priority="1443" operator="lessThan">
      <formula>0</formula>
    </cfRule>
  </conditionalFormatting>
  <conditionalFormatting sqref="D438:D440">
    <cfRule type="containsText" dxfId="1474" priority="1441" operator="containsText" text="Dec">
      <formula>NOT(ISERROR(SEARCH("Dec",D438)))</formula>
    </cfRule>
    <cfRule type="containsText" dxfId="1473" priority="1442" operator="containsText" text="Inc">
      <formula>NOT(ISERROR(SEARCH("Inc",D438)))</formula>
    </cfRule>
  </conditionalFormatting>
  <conditionalFormatting sqref="F438:F440">
    <cfRule type="cellIs" dxfId="1472" priority="1439" operator="equal">
      <formula>"Unlocked"</formula>
    </cfRule>
    <cfRule type="cellIs" dxfId="1471" priority="1440" operator="equal">
      <formula>"Locked"</formula>
    </cfRule>
  </conditionalFormatting>
  <conditionalFormatting sqref="G438:G440">
    <cfRule type="containsText" dxfId="1470" priority="1438" operator="containsText" text="Param">
      <formula>NOT(ISERROR(SEARCH("Param",G438)))</formula>
    </cfRule>
  </conditionalFormatting>
  <conditionalFormatting sqref="I438:I440">
    <cfRule type="cellIs" dxfId="1469" priority="1437" operator="lessThan">
      <formula>0</formula>
    </cfRule>
  </conditionalFormatting>
  <conditionalFormatting sqref="D438:D440">
    <cfRule type="containsText" dxfId="1468" priority="1435" operator="containsText" text="Dec">
      <formula>NOT(ISERROR(SEARCH("Dec",D438)))</formula>
    </cfRule>
    <cfRule type="containsText" dxfId="1467" priority="1436" operator="containsText" text="Inc">
      <formula>NOT(ISERROR(SEARCH("Inc",D438)))</formula>
    </cfRule>
  </conditionalFormatting>
  <conditionalFormatting sqref="F438:F440">
    <cfRule type="cellIs" dxfId="1466" priority="1433" operator="equal">
      <formula>"Unlocked"</formula>
    </cfRule>
    <cfRule type="cellIs" dxfId="1465" priority="1434" operator="equal">
      <formula>"Locked"</formula>
    </cfRule>
  </conditionalFormatting>
  <conditionalFormatting sqref="G438:G440">
    <cfRule type="containsText" dxfId="1464" priority="1432" operator="containsText" text="Param">
      <formula>NOT(ISERROR(SEARCH("Param",G438)))</formula>
    </cfRule>
  </conditionalFormatting>
  <conditionalFormatting sqref="I438:I440">
    <cfRule type="cellIs" dxfId="1463" priority="1431" operator="lessThan">
      <formula>0</formula>
    </cfRule>
  </conditionalFormatting>
  <conditionalFormatting sqref="D438:D440">
    <cfRule type="containsText" dxfId="1462" priority="1429" operator="containsText" text="Dec">
      <formula>NOT(ISERROR(SEARCH("Dec",D438)))</formula>
    </cfRule>
    <cfRule type="containsText" dxfId="1461" priority="1430" operator="containsText" text="Inc">
      <formula>NOT(ISERROR(SEARCH("Inc",D438)))</formula>
    </cfRule>
  </conditionalFormatting>
  <conditionalFormatting sqref="F438:F440">
    <cfRule type="cellIs" dxfId="1460" priority="1427" operator="equal">
      <formula>"Unlocked"</formula>
    </cfRule>
    <cfRule type="cellIs" dxfId="1459" priority="1428" operator="equal">
      <formula>"Locked"</formula>
    </cfRule>
  </conditionalFormatting>
  <conditionalFormatting sqref="G438:G440">
    <cfRule type="containsText" dxfId="1458" priority="1426" operator="containsText" text="Param">
      <formula>NOT(ISERROR(SEARCH("Param",G438)))</formula>
    </cfRule>
  </conditionalFormatting>
  <conditionalFormatting sqref="I438:I440">
    <cfRule type="cellIs" dxfId="1457" priority="1425" operator="lessThan">
      <formula>0</formula>
    </cfRule>
  </conditionalFormatting>
  <conditionalFormatting sqref="D438:D440">
    <cfRule type="containsText" dxfId="1456" priority="1423" operator="containsText" text="Dec">
      <formula>NOT(ISERROR(SEARCH("Dec",D438)))</formula>
    </cfRule>
    <cfRule type="containsText" dxfId="1455" priority="1424" operator="containsText" text="Inc">
      <formula>NOT(ISERROR(SEARCH("Inc",D438)))</formula>
    </cfRule>
  </conditionalFormatting>
  <conditionalFormatting sqref="F438:F440">
    <cfRule type="cellIs" dxfId="1454" priority="1421" operator="equal">
      <formula>"Unlocked"</formula>
    </cfRule>
    <cfRule type="cellIs" dxfId="1453" priority="1422" operator="equal">
      <formula>"Locked"</formula>
    </cfRule>
  </conditionalFormatting>
  <conditionalFormatting sqref="G438:G440">
    <cfRule type="containsText" dxfId="1452" priority="1420" operator="containsText" text="Param">
      <formula>NOT(ISERROR(SEARCH("Param",G438)))</formula>
    </cfRule>
  </conditionalFormatting>
  <conditionalFormatting sqref="I438:I440">
    <cfRule type="cellIs" dxfId="1451" priority="1419" operator="lessThan">
      <formula>0</formula>
    </cfRule>
  </conditionalFormatting>
  <conditionalFormatting sqref="D438:D440">
    <cfRule type="containsText" dxfId="1450" priority="1417" operator="containsText" text="Dec">
      <formula>NOT(ISERROR(SEARCH("Dec",D438)))</formula>
    </cfRule>
    <cfRule type="containsText" dxfId="1449" priority="1418" operator="containsText" text="Inc">
      <formula>NOT(ISERROR(SEARCH("Inc",D438)))</formula>
    </cfRule>
  </conditionalFormatting>
  <conditionalFormatting sqref="F438:F440">
    <cfRule type="cellIs" dxfId="1448" priority="1415" operator="equal">
      <formula>"Unlocked"</formula>
    </cfRule>
    <cfRule type="cellIs" dxfId="1447" priority="1416" operator="equal">
      <formula>"Locked"</formula>
    </cfRule>
  </conditionalFormatting>
  <conditionalFormatting sqref="G438:G440">
    <cfRule type="containsText" dxfId="1446" priority="1414" operator="containsText" text="Param">
      <formula>NOT(ISERROR(SEARCH("Param",G438)))</formula>
    </cfRule>
  </conditionalFormatting>
  <conditionalFormatting sqref="I438:I440">
    <cfRule type="cellIs" dxfId="1445" priority="1413" operator="lessThan">
      <formula>0</formula>
    </cfRule>
  </conditionalFormatting>
  <conditionalFormatting sqref="D438:D440">
    <cfRule type="containsText" dxfId="1444" priority="1411" operator="containsText" text="Dec">
      <formula>NOT(ISERROR(SEARCH("Dec",D438)))</formula>
    </cfRule>
    <cfRule type="containsText" dxfId="1443" priority="1412" operator="containsText" text="Inc">
      <formula>NOT(ISERROR(SEARCH("Inc",D438)))</formula>
    </cfRule>
  </conditionalFormatting>
  <conditionalFormatting sqref="F438:F440">
    <cfRule type="cellIs" dxfId="1442" priority="1409" operator="equal">
      <formula>"Unlocked"</formula>
    </cfRule>
    <cfRule type="cellIs" dxfId="1441" priority="1410" operator="equal">
      <formula>"Locked"</formula>
    </cfRule>
  </conditionalFormatting>
  <conditionalFormatting sqref="G438:G440">
    <cfRule type="containsText" dxfId="1440" priority="1408" operator="containsText" text="Param">
      <formula>NOT(ISERROR(SEARCH("Param",G438)))</formula>
    </cfRule>
  </conditionalFormatting>
  <conditionalFormatting sqref="I438:I440">
    <cfRule type="cellIs" dxfId="1439" priority="1407" operator="lessThan">
      <formula>0</formula>
    </cfRule>
  </conditionalFormatting>
  <conditionalFormatting sqref="D438:D440">
    <cfRule type="containsText" dxfId="1438" priority="1405" operator="containsText" text="Dec">
      <formula>NOT(ISERROR(SEARCH("Dec",D438)))</formula>
    </cfRule>
    <cfRule type="containsText" dxfId="1437" priority="1406" operator="containsText" text="Inc">
      <formula>NOT(ISERROR(SEARCH("Inc",D438)))</formula>
    </cfRule>
  </conditionalFormatting>
  <conditionalFormatting sqref="F438:F439">
    <cfRule type="cellIs" dxfId="1436" priority="1403" operator="equal">
      <formula>"Unlocked"</formula>
    </cfRule>
    <cfRule type="cellIs" dxfId="1435" priority="1404" operator="equal">
      <formula>"Locked"</formula>
    </cfRule>
  </conditionalFormatting>
  <conditionalFormatting sqref="G438:G439">
    <cfRule type="containsText" dxfId="1434" priority="1402" operator="containsText" text="Param">
      <formula>NOT(ISERROR(SEARCH("Param",G438)))</formula>
    </cfRule>
  </conditionalFormatting>
  <conditionalFormatting sqref="I438:I439">
    <cfRule type="cellIs" dxfId="1433" priority="1401" operator="lessThan">
      <formula>0</formula>
    </cfRule>
  </conditionalFormatting>
  <conditionalFormatting sqref="D438:D439">
    <cfRule type="containsText" dxfId="1432" priority="1399" operator="containsText" text="Dec">
      <formula>NOT(ISERROR(SEARCH("Dec",D438)))</formula>
    </cfRule>
    <cfRule type="containsText" dxfId="1431" priority="1400" operator="containsText" text="Inc">
      <formula>NOT(ISERROR(SEARCH("Inc",D438)))</formula>
    </cfRule>
  </conditionalFormatting>
  <conditionalFormatting sqref="F438:F439">
    <cfRule type="cellIs" dxfId="1430" priority="1397" operator="equal">
      <formula>"Unlocked"</formula>
    </cfRule>
    <cfRule type="cellIs" dxfId="1429" priority="1398" operator="equal">
      <formula>"Locked"</formula>
    </cfRule>
  </conditionalFormatting>
  <conditionalFormatting sqref="G438:G439">
    <cfRule type="containsText" dxfId="1428" priority="1396" operator="containsText" text="Param">
      <formula>NOT(ISERROR(SEARCH("Param",G438)))</formula>
    </cfRule>
  </conditionalFormatting>
  <conditionalFormatting sqref="I438:I439">
    <cfRule type="cellIs" dxfId="1427" priority="1395" operator="lessThan">
      <formula>0</formula>
    </cfRule>
  </conditionalFormatting>
  <conditionalFormatting sqref="D438:D439">
    <cfRule type="containsText" dxfId="1426" priority="1393" operator="containsText" text="Dec">
      <formula>NOT(ISERROR(SEARCH("Dec",D438)))</formula>
    </cfRule>
    <cfRule type="containsText" dxfId="1425" priority="1394" operator="containsText" text="Inc">
      <formula>NOT(ISERROR(SEARCH("Inc",D438)))</formula>
    </cfRule>
  </conditionalFormatting>
  <conditionalFormatting sqref="F438:F439">
    <cfRule type="cellIs" dxfId="1424" priority="1391" operator="equal">
      <formula>"Unlocked"</formula>
    </cfRule>
    <cfRule type="cellIs" dxfId="1423" priority="1392" operator="equal">
      <formula>"Locked"</formula>
    </cfRule>
  </conditionalFormatting>
  <conditionalFormatting sqref="G438:G439">
    <cfRule type="containsText" dxfId="1422" priority="1390" operator="containsText" text="Param">
      <formula>NOT(ISERROR(SEARCH("Param",G438)))</formula>
    </cfRule>
  </conditionalFormatting>
  <conditionalFormatting sqref="I438:I439">
    <cfRule type="cellIs" dxfId="1421" priority="1389" operator="lessThan">
      <formula>0</formula>
    </cfRule>
  </conditionalFormatting>
  <conditionalFormatting sqref="D438:D439">
    <cfRule type="containsText" dxfId="1420" priority="1387" operator="containsText" text="Dec">
      <formula>NOT(ISERROR(SEARCH("Dec",D438)))</formula>
    </cfRule>
    <cfRule type="containsText" dxfId="1419" priority="1388" operator="containsText" text="Inc">
      <formula>NOT(ISERROR(SEARCH("Inc",D438)))</formula>
    </cfRule>
  </conditionalFormatting>
  <conditionalFormatting sqref="F438:F439">
    <cfRule type="cellIs" dxfId="1418" priority="1385" operator="equal">
      <formula>"Unlocked"</formula>
    </cfRule>
    <cfRule type="cellIs" dxfId="1417" priority="1386" operator="equal">
      <formula>"Locked"</formula>
    </cfRule>
  </conditionalFormatting>
  <conditionalFormatting sqref="G438:G439">
    <cfRule type="containsText" dxfId="1416" priority="1384" operator="containsText" text="Param">
      <formula>NOT(ISERROR(SEARCH("Param",G438)))</formula>
    </cfRule>
  </conditionalFormatting>
  <conditionalFormatting sqref="I438:I439">
    <cfRule type="cellIs" dxfId="1415" priority="1383" operator="lessThan">
      <formula>0</formula>
    </cfRule>
  </conditionalFormatting>
  <conditionalFormatting sqref="D438:D439">
    <cfRule type="containsText" dxfId="1414" priority="1381" operator="containsText" text="Dec">
      <formula>NOT(ISERROR(SEARCH("Dec",D438)))</formula>
    </cfRule>
    <cfRule type="containsText" dxfId="1413" priority="1382" operator="containsText" text="Inc">
      <formula>NOT(ISERROR(SEARCH("Inc",D438)))</formula>
    </cfRule>
  </conditionalFormatting>
  <conditionalFormatting sqref="F438:F439">
    <cfRule type="cellIs" dxfId="1412" priority="1379" operator="equal">
      <formula>"Unlocked"</formula>
    </cfRule>
    <cfRule type="cellIs" dxfId="1411" priority="1380" operator="equal">
      <formula>"Locked"</formula>
    </cfRule>
  </conditionalFormatting>
  <conditionalFormatting sqref="G438:G439">
    <cfRule type="containsText" dxfId="1410" priority="1378" operator="containsText" text="Param">
      <formula>NOT(ISERROR(SEARCH("Param",G438)))</formula>
    </cfRule>
  </conditionalFormatting>
  <conditionalFormatting sqref="I438:I439">
    <cfRule type="cellIs" dxfId="1409" priority="1377" operator="lessThan">
      <formula>0</formula>
    </cfRule>
  </conditionalFormatting>
  <conditionalFormatting sqref="D438:D439">
    <cfRule type="containsText" dxfId="1408" priority="1375" operator="containsText" text="Dec">
      <formula>NOT(ISERROR(SEARCH("Dec",D438)))</formula>
    </cfRule>
    <cfRule type="containsText" dxfId="1407" priority="1376" operator="containsText" text="Inc">
      <formula>NOT(ISERROR(SEARCH("Inc",D438)))</formula>
    </cfRule>
  </conditionalFormatting>
  <conditionalFormatting sqref="F438:F439">
    <cfRule type="cellIs" dxfId="1406" priority="1373" operator="equal">
      <formula>"Unlocked"</formula>
    </cfRule>
    <cfRule type="cellIs" dxfId="1405" priority="1374" operator="equal">
      <formula>"Locked"</formula>
    </cfRule>
  </conditionalFormatting>
  <conditionalFormatting sqref="G438:G439">
    <cfRule type="containsText" dxfId="1404" priority="1372" operator="containsText" text="Param">
      <formula>NOT(ISERROR(SEARCH("Param",G438)))</formula>
    </cfRule>
  </conditionalFormatting>
  <conditionalFormatting sqref="I438:I439">
    <cfRule type="cellIs" dxfId="1403" priority="1371" operator="lessThan">
      <formula>0</formula>
    </cfRule>
  </conditionalFormatting>
  <conditionalFormatting sqref="D438:D439">
    <cfRule type="containsText" dxfId="1402" priority="1369" operator="containsText" text="Dec">
      <formula>NOT(ISERROR(SEARCH("Dec",D438)))</formula>
    </cfRule>
    <cfRule type="containsText" dxfId="1401" priority="1370" operator="containsText" text="Inc">
      <formula>NOT(ISERROR(SEARCH("Inc",D438)))</formula>
    </cfRule>
  </conditionalFormatting>
  <conditionalFormatting sqref="F438:F439">
    <cfRule type="cellIs" dxfId="1400" priority="1367" operator="equal">
      <formula>"Unlocked"</formula>
    </cfRule>
    <cfRule type="cellIs" dxfId="1399" priority="1368" operator="equal">
      <formula>"Locked"</formula>
    </cfRule>
  </conditionalFormatting>
  <conditionalFormatting sqref="G438:G439">
    <cfRule type="containsText" dxfId="1398" priority="1366" operator="containsText" text="Param">
      <formula>NOT(ISERROR(SEARCH("Param",G438)))</formula>
    </cfRule>
  </conditionalFormatting>
  <conditionalFormatting sqref="I438:I439">
    <cfRule type="cellIs" dxfId="1397" priority="1365" operator="lessThan">
      <formula>0</formula>
    </cfRule>
  </conditionalFormatting>
  <conditionalFormatting sqref="D438:D439">
    <cfRule type="containsText" dxfId="1396" priority="1363" operator="containsText" text="Dec">
      <formula>NOT(ISERROR(SEARCH("Dec",D438)))</formula>
    </cfRule>
    <cfRule type="containsText" dxfId="1395" priority="1364" operator="containsText" text="Inc">
      <formula>NOT(ISERROR(SEARCH("Inc",D438)))</formula>
    </cfRule>
  </conditionalFormatting>
  <conditionalFormatting sqref="F438:F439">
    <cfRule type="cellIs" dxfId="1394" priority="1361" operator="equal">
      <formula>"Unlocked"</formula>
    </cfRule>
    <cfRule type="cellIs" dxfId="1393" priority="1362" operator="equal">
      <formula>"Locked"</formula>
    </cfRule>
  </conditionalFormatting>
  <conditionalFormatting sqref="G438:G439">
    <cfRule type="containsText" dxfId="1392" priority="1360" operator="containsText" text="Param">
      <formula>NOT(ISERROR(SEARCH("Param",G438)))</formula>
    </cfRule>
  </conditionalFormatting>
  <conditionalFormatting sqref="I438:I439">
    <cfRule type="cellIs" dxfId="1391" priority="1359" operator="lessThan">
      <formula>0</formula>
    </cfRule>
  </conditionalFormatting>
  <conditionalFormatting sqref="D438:D439">
    <cfRule type="containsText" dxfId="1390" priority="1357" operator="containsText" text="Dec">
      <formula>NOT(ISERROR(SEARCH("Dec",D438)))</formula>
    </cfRule>
    <cfRule type="containsText" dxfId="1389" priority="1358" operator="containsText" text="Inc">
      <formula>NOT(ISERROR(SEARCH("Inc",D438)))</formula>
    </cfRule>
  </conditionalFormatting>
  <conditionalFormatting sqref="F438:F439">
    <cfRule type="cellIs" dxfId="1388" priority="1355" operator="equal">
      <formula>"Unlocked"</formula>
    </cfRule>
    <cfRule type="cellIs" dxfId="1387" priority="1356" operator="equal">
      <formula>"Locked"</formula>
    </cfRule>
  </conditionalFormatting>
  <conditionalFormatting sqref="G438:G439">
    <cfRule type="containsText" dxfId="1386" priority="1354" operator="containsText" text="Param">
      <formula>NOT(ISERROR(SEARCH("Param",G438)))</formula>
    </cfRule>
  </conditionalFormatting>
  <conditionalFormatting sqref="I438:I439">
    <cfRule type="cellIs" dxfId="1385" priority="1353" operator="lessThan">
      <formula>0</formula>
    </cfRule>
  </conditionalFormatting>
  <conditionalFormatting sqref="D438:D439">
    <cfRule type="containsText" dxfId="1384" priority="1351" operator="containsText" text="Dec">
      <formula>NOT(ISERROR(SEARCH("Dec",D438)))</formula>
    </cfRule>
    <cfRule type="containsText" dxfId="1383" priority="1352" operator="containsText" text="Inc">
      <formula>NOT(ISERROR(SEARCH("Inc",D438)))</formula>
    </cfRule>
  </conditionalFormatting>
  <conditionalFormatting sqref="F438:F439">
    <cfRule type="cellIs" dxfId="1382" priority="1349" operator="equal">
      <formula>"Unlocked"</formula>
    </cfRule>
    <cfRule type="cellIs" dxfId="1381" priority="1350" operator="equal">
      <formula>"Locked"</formula>
    </cfRule>
  </conditionalFormatting>
  <conditionalFormatting sqref="G438:G439">
    <cfRule type="containsText" dxfId="1380" priority="1348" operator="containsText" text="Param">
      <formula>NOT(ISERROR(SEARCH("Param",G438)))</formula>
    </cfRule>
  </conditionalFormatting>
  <conditionalFormatting sqref="I438:I439">
    <cfRule type="cellIs" dxfId="1379" priority="1347" operator="lessThan">
      <formula>0</formula>
    </cfRule>
  </conditionalFormatting>
  <conditionalFormatting sqref="D438:D439">
    <cfRule type="containsText" dxfId="1378" priority="1345" operator="containsText" text="Dec">
      <formula>NOT(ISERROR(SEARCH("Dec",D438)))</formula>
    </cfRule>
    <cfRule type="containsText" dxfId="1377" priority="1346" operator="containsText" text="Inc">
      <formula>NOT(ISERROR(SEARCH("Inc",D438)))</formula>
    </cfRule>
  </conditionalFormatting>
  <conditionalFormatting sqref="F438:F439">
    <cfRule type="cellIs" dxfId="1376" priority="1343" operator="equal">
      <formula>"Unlocked"</formula>
    </cfRule>
    <cfRule type="cellIs" dxfId="1375" priority="1344" operator="equal">
      <formula>"Locked"</formula>
    </cfRule>
  </conditionalFormatting>
  <conditionalFormatting sqref="G438:G439">
    <cfRule type="containsText" dxfId="1374" priority="1342" operator="containsText" text="Param">
      <formula>NOT(ISERROR(SEARCH("Param",G438)))</formula>
    </cfRule>
  </conditionalFormatting>
  <conditionalFormatting sqref="I438:I439">
    <cfRule type="cellIs" dxfId="1373" priority="1341" operator="lessThan">
      <formula>0</formula>
    </cfRule>
  </conditionalFormatting>
  <conditionalFormatting sqref="D438:D439">
    <cfRule type="containsText" dxfId="1372" priority="1339" operator="containsText" text="Dec">
      <formula>NOT(ISERROR(SEARCH("Dec",D438)))</formula>
    </cfRule>
    <cfRule type="containsText" dxfId="1371" priority="1340" operator="containsText" text="Inc">
      <formula>NOT(ISERROR(SEARCH("Inc",D438)))</formula>
    </cfRule>
  </conditionalFormatting>
  <conditionalFormatting sqref="F438:F439">
    <cfRule type="cellIs" dxfId="1370" priority="1337" operator="equal">
      <formula>"Unlocked"</formula>
    </cfRule>
    <cfRule type="cellIs" dxfId="1369" priority="1338" operator="equal">
      <formula>"Locked"</formula>
    </cfRule>
  </conditionalFormatting>
  <conditionalFormatting sqref="G438:G439">
    <cfRule type="containsText" dxfId="1368" priority="1336" operator="containsText" text="Param">
      <formula>NOT(ISERROR(SEARCH("Param",G438)))</formula>
    </cfRule>
  </conditionalFormatting>
  <conditionalFormatting sqref="I438:I439">
    <cfRule type="cellIs" dxfId="1367" priority="1335" operator="lessThan">
      <formula>0</formula>
    </cfRule>
  </conditionalFormatting>
  <conditionalFormatting sqref="D438:D439">
    <cfRule type="containsText" dxfId="1366" priority="1333" operator="containsText" text="Dec">
      <formula>NOT(ISERROR(SEARCH("Dec",D438)))</formula>
    </cfRule>
    <cfRule type="containsText" dxfId="1365" priority="1334" operator="containsText" text="Inc">
      <formula>NOT(ISERROR(SEARCH("Inc",D438)))</formula>
    </cfRule>
  </conditionalFormatting>
  <conditionalFormatting sqref="F438:F439">
    <cfRule type="cellIs" dxfId="1364" priority="1331" operator="equal">
      <formula>"Unlocked"</formula>
    </cfRule>
    <cfRule type="cellIs" dxfId="1363" priority="1332" operator="equal">
      <formula>"Locked"</formula>
    </cfRule>
  </conditionalFormatting>
  <conditionalFormatting sqref="G438:G439">
    <cfRule type="containsText" dxfId="1362" priority="1330" operator="containsText" text="Param">
      <formula>NOT(ISERROR(SEARCH("Param",G438)))</formula>
    </cfRule>
  </conditionalFormatting>
  <conditionalFormatting sqref="I438:I439">
    <cfRule type="cellIs" dxfId="1361" priority="1329" operator="lessThan">
      <formula>0</formula>
    </cfRule>
  </conditionalFormatting>
  <conditionalFormatting sqref="D438:D439">
    <cfRule type="containsText" dxfId="1360" priority="1327" operator="containsText" text="Dec">
      <formula>NOT(ISERROR(SEARCH("Dec",D438)))</formula>
    </cfRule>
    <cfRule type="containsText" dxfId="1359" priority="1328" operator="containsText" text="Inc">
      <formula>NOT(ISERROR(SEARCH("Inc",D438)))</formula>
    </cfRule>
  </conditionalFormatting>
  <conditionalFormatting sqref="F438:F439">
    <cfRule type="cellIs" dxfId="1358" priority="1325" operator="equal">
      <formula>"Unlocked"</formula>
    </cfRule>
    <cfRule type="cellIs" dxfId="1357" priority="1326" operator="equal">
      <formula>"Locked"</formula>
    </cfRule>
  </conditionalFormatting>
  <conditionalFormatting sqref="G438:G439">
    <cfRule type="containsText" dxfId="1356" priority="1324" operator="containsText" text="Param">
      <formula>NOT(ISERROR(SEARCH("Param",G438)))</formula>
    </cfRule>
  </conditionalFormatting>
  <conditionalFormatting sqref="I438:I439">
    <cfRule type="cellIs" dxfId="1355" priority="1323" operator="lessThan">
      <formula>0</formula>
    </cfRule>
  </conditionalFormatting>
  <conditionalFormatting sqref="D438:D439">
    <cfRule type="containsText" dxfId="1354" priority="1321" operator="containsText" text="Dec">
      <formula>NOT(ISERROR(SEARCH("Dec",D438)))</formula>
    </cfRule>
    <cfRule type="containsText" dxfId="1353" priority="1322" operator="containsText" text="Inc">
      <formula>NOT(ISERROR(SEARCH("Inc",D438)))</formula>
    </cfRule>
  </conditionalFormatting>
  <conditionalFormatting sqref="F438:F439">
    <cfRule type="cellIs" dxfId="1352" priority="1319" operator="equal">
      <formula>"Unlocked"</formula>
    </cfRule>
    <cfRule type="cellIs" dxfId="1351" priority="1320" operator="equal">
      <formula>"Locked"</formula>
    </cfRule>
  </conditionalFormatting>
  <conditionalFormatting sqref="G438:G439">
    <cfRule type="containsText" dxfId="1350" priority="1318" operator="containsText" text="Param">
      <formula>NOT(ISERROR(SEARCH("Param",G438)))</formula>
    </cfRule>
  </conditionalFormatting>
  <conditionalFormatting sqref="I438:I439">
    <cfRule type="cellIs" dxfId="1349" priority="1317" operator="lessThan">
      <formula>0</formula>
    </cfRule>
  </conditionalFormatting>
  <conditionalFormatting sqref="D438:D439">
    <cfRule type="containsText" dxfId="1348" priority="1315" operator="containsText" text="Dec">
      <formula>NOT(ISERROR(SEARCH("Dec",D438)))</formula>
    </cfRule>
    <cfRule type="containsText" dxfId="1347" priority="1316" operator="containsText" text="Inc">
      <formula>NOT(ISERROR(SEARCH("Inc",D438)))</formula>
    </cfRule>
  </conditionalFormatting>
  <conditionalFormatting sqref="F438:F439">
    <cfRule type="cellIs" dxfId="1346" priority="1313" operator="equal">
      <formula>"Unlocked"</formula>
    </cfRule>
    <cfRule type="cellIs" dxfId="1345" priority="1314" operator="equal">
      <formula>"Locked"</formula>
    </cfRule>
  </conditionalFormatting>
  <conditionalFormatting sqref="G438:G439">
    <cfRule type="containsText" dxfId="1344" priority="1312" operator="containsText" text="Param">
      <formula>NOT(ISERROR(SEARCH("Param",G438)))</formula>
    </cfRule>
  </conditionalFormatting>
  <conditionalFormatting sqref="I438:I439">
    <cfRule type="cellIs" dxfId="1343" priority="1311" operator="lessThan">
      <formula>0</formula>
    </cfRule>
  </conditionalFormatting>
  <conditionalFormatting sqref="D438:D439">
    <cfRule type="containsText" dxfId="1342" priority="1309" operator="containsText" text="Dec">
      <formula>NOT(ISERROR(SEARCH("Dec",D438)))</formula>
    </cfRule>
    <cfRule type="containsText" dxfId="1341" priority="1310" operator="containsText" text="Inc">
      <formula>NOT(ISERROR(SEARCH("Inc",D438)))</formula>
    </cfRule>
  </conditionalFormatting>
  <conditionalFormatting sqref="F438:F439">
    <cfRule type="cellIs" dxfId="1340" priority="1307" operator="equal">
      <formula>"Unlocked"</formula>
    </cfRule>
    <cfRule type="cellIs" dxfId="1339" priority="1308" operator="equal">
      <formula>"Locked"</formula>
    </cfRule>
  </conditionalFormatting>
  <conditionalFormatting sqref="G438:G439">
    <cfRule type="containsText" dxfId="1338" priority="1306" operator="containsText" text="Param">
      <formula>NOT(ISERROR(SEARCH("Param",G438)))</formula>
    </cfRule>
  </conditionalFormatting>
  <conditionalFormatting sqref="I438:I439">
    <cfRule type="cellIs" dxfId="1337" priority="1305" operator="lessThan">
      <formula>0</formula>
    </cfRule>
  </conditionalFormatting>
  <conditionalFormatting sqref="D438:D439">
    <cfRule type="containsText" dxfId="1336" priority="1303" operator="containsText" text="Dec">
      <formula>NOT(ISERROR(SEARCH("Dec",D438)))</formula>
    </cfRule>
    <cfRule type="containsText" dxfId="1335" priority="1304" operator="containsText" text="Inc">
      <formula>NOT(ISERROR(SEARCH("Inc",D438)))</formula>
    </cfRule>
  </conditionalFormatting>
  <conditionalFormatting sqref="F438:F439">
    <cfRule type="cellIs" dxfId="1334" priority="1301" operator="equal">
      <formula>"Unlocked"</formula>
    </cfRule>
    <cfRule type="cellIs" dxfId="1333" priority="1302" operator="equal">
      <formula>"Locked"</formula>
    </cfRule>
  </conditionalFormatting>
  <conditionalFormatting sqref="G438:G439">
    <cfRule type="containsText" dxfId="1332" priority="1300" operator="containsText" text="Param">
      <formula>NOT(ISERROR(SEARCH("Param",G438)))</formula>
    </cfRule>
  </conditionalFormatting>
  <conditionalFormatting sqref="I438:I439">
    <cfRule type="cellIs" dxfId="1331" priority="1299" operator="lessThan">
      <formula>0</formula>
    </cfRule>
  </conditionalFormatting>
  <conditionalFormatting sqref="D438:D439">
    <cfRule type="containsText" dxfId="1330" priority="1297" operator="containsText" text="Dec">
      <formula>NOT(ISERROR(SEARCH("Dec",D438)))</formula>
    </cfRule>
    <cfRule type="containsText" dxfId="1329" priority="1298" operator="containsText" text="Inc">
      <formula>NOT(ISERROR(SEARCH("Inc",D438)))</formula>
    </cfRule>
  </conditionalFormatting>
  <conditionalFormatting sqref="F438:F439">
    <cfRule type="cellIs" dxfId="1328" priority="1295" operator="equal">
      <formula>"Unlocked"</formula>
    </cfRule>
    <cfRule type="cellIs" dxfId="1327" priority="1296" operator="equal">
      <formula>"Locked"</formula>
    </cfRule>
  </conditionalFormatting>
  <conditionalFormatting sqref="G438:G439">
    <cfRule type="containsText" dxfId="1326" priority="1294" operator="containsText" text="Param">
      <formula>NOT(ISERROR(SEARCH("Param",G438)))</formula>
    </cfRule>
  </conditionalFormatting>
  <conditionalFormatting sqref="I438:I439">
    <cfRule type="cellIs" dxfId="1325" priority="1293" operator="lessThan">
      <formula>0</formula>
    </cfRule>
  </conditionalFormatting>
  <conditionalFormatting sqref="D438:D439">
    <cfRule type="containsText" dxfId="1324" priority="1291" operator="containsText" text="Dec">
      <formula>NOT(ISERROR(SEARCH("Dec",D438)))</formula>
    </cfRule>
    <cfRule type="containsText" dxfId="1323" priority="1292" operator="containsText" text="Inc">
      <formula>NOT(ISERROR(SEARCH("Inc",D438)))</formula>
    </cfRule>
  </conditionalFormatting>
  <conditionalFormatting sqref="F440">
    <cfRule type="cellIs" dxfId="1322" priority="1289" operator="equal">
      <formula>"Unlocked"</formula>
    </cfRule>
    <cfRule type="cellIs" dxfId="1321" priority="1290" operator="equal">
      <formula>"Locked"</formula>
    </cfRule>
  </conditionalFormatting>
  <conditionalFormatting sqref="G440">
    <cfRule type="containsText" dxfId="1320" priority="1288" operator="containsText" text="Param">
      <formula>NOT(ISERROR(SEARCH("Param",G440)))</formula>
    </cfRule>
  </conditionalFormatting>
  <conditionalFormatting sqref="I440">
    <cfRule type="cellIs" dxfId="1319" priority="1287" operator="lessThan">
      <formula>0</formula>
    </cfRule>
  </conditionalFormatting>
  <conditionalFormatting sqref="D440">
    <cfRule type="containsText" dxfId="1318" priority="1285" operator="containsText" text="Dec">
      <formula>NOT(ISERROR(SEARCH("Dec",D440)))</formula>
    </cfRule>
    <cfRule type="containsText" dxfId="1317" priority="1286" operator="containsText" text="Inc">
      <formula>NOT(ISERROR(SEARCH("Inc",D440)))</formula>
    </cfRule>
  </conditionalFormatting>
  <conditionalFormatting sqref="F440">
    <cfRule type="cellIs" dxfId="1316" priority="1283" operator="equal">
      <formula>"Unlocked"</formula>
    </cfRule>
    <cfRule type="cellIs" dxfId="1315" priority="1284" operator="equal">
      <formula>"Locked"</formula>
    </cfRule>
  </conditionalFormatting>
  <conditionalFormatting sqref="G440">
    <cfRule type="containsText" dxfId="1314" priority="1282" operator="containsText" text="Param">
      <formula>NOT(ISERROR(SEARCH("Param",G440)))</formula>
    </cfRule>
  </conditionalFormatting>
  <conditionalFormatting sqref="I440">
    <cfRule type="cellIs" dxfId="1313" priority="1281" operator="lessThan">
      <formula>0</formula>
    </cfRule>
  </conditionalFormatting>
  <conditionalFormatting sqref="D440">
    <cfRule type="containsText" dxfId="1312" priority="1279" operator="containsText" text="Dec">
      <formula>NOT(ISERROR(SEARCH("Dec",D440)))</formula>
    </cfRule>
    <cfRule type="containsText" dxfId="1311" priority="1280" operator="containsText" text="Inc">
      <formula>NOT(ISERROR(SEARCH("Inc",D440)))</formula>
    </cfRule>
  </conditionalFormatting>
  <conditionalFormatting sqref="F440">
    <cfRule type="cellIs" dxfId="1310" priority="1277" operator="equal">
      <formula>"Unlocked"</formula>
    </cfRule>
    <cfRule type="cellIs" dxfId="1309" priority="1278" operator="equal">
      <formula>"Locked"</formula>
    </cfRule>
  </conditionalFormatting>
  <conditionalFormatting sqref="G440">
    <cfRule type="containsText" dxfId="1308" priority="1276" operator="containsText" text="Param">
      <formula>NOT(ISERROR(SEARCH("Param",G440)))</formula>
    </cfRule>
  </conditionalFormatting>
  <conditionalFormatting sqref="I440">
    <cfRule type="cellIs" dxfId="1307" priority="1275" operator="lessThan">
      <formula>0</formula>
    </cfRule>
  </conditionalFormatting>
  <conditionalFormatting sqref="D440">
    <cfRule type="containsText" dxfId="1306" priority="1273" operator="containsText" text="Dec">
      <formula>NOT(ISERROR(SEARCH("Dec",D440)))</formula>
    </cfRule>
    <cfRule type="containsText" dxfId="1305" priority="1274" operator="containsText" text="Inc">
      <formula>NOT(ISERROR(SEARCH("Inc",D440)))</formula>
    </cfRule>
  </conditionalFormatting>
  <conditionalFormatting sqref="F440">
    <cfRule type="cellIs" dxfId="1304" priority="1271" operator="equal">
      <formula>"Unlocked"</formula>
    </cfRule>
    <cfRule type="cellIs" dxfId="1303" priority="1272" operator="equal">
      <formula>"Locked"</formula>
    </cfRule>
  </conditionalFormatting>
  <conditionalFormatting sqref="G440">
    <cfRule type="containsText" dxfId="1302" priority="1270" operator="containsText" text="Param">
      <formula>NOT(ISERROR(SEARCH("Param",G440)))</formula>
    </cfRule>
  </conditionalFormatting>
  <conditionalFormatting sqref="I440">
    <cfRule type="cellIs" dxfId="1301" priority="1269" operator="lessThan">
      <formula>0</formula>
    </cfRule>
  </conditionalFormatting>
  <conditionalFormatting sqref="D440">
    <cfRule type="containsText" dxfId="1300" priority="1267" operator="containsText" text="Dec">
      <formula>NOT(ISERROR(SEARCH("Dec",D440)))</formula>
    </cfRule>
    <cfRule type="containsText" dxfId="1299" priority="1268" operator="containsText" text="Inc">
      <formula>NOT(ISERROR(SEARCH("Inc",D440)))</formula>
    </cfRule>
  </conditionalFormatting>
  <conditionalFormatting sqref="F440">
    <cfRule type="cellIs" dxfId="1298" priority="1265" operator="equal">
      <formula>"Unlocked"</formula>
    </cfRule>
    <cfRule type="cellIs" dxfId="1297" priority="1266" operator="equal">
      <formula>"Locked"</formula>
    </cfRule>
  </conditionalFormatting>
  <conditionalFormatting sqref="G440">
    <cfRule type="containsText" dxfId="1296" priority="1264" operator="containsText" text="Param">
      <formula>NOT(ISERROR(SEARCH("Param",G440)))</formula>
    </cfRule>
  </conditionalFormatting>
  <conditionalFormatting sqref="I440">
    <cfRule type="cellIs" dxfId="1295" priority="1263" operator="lessThan">
      <formula>0</formula>
    </cfRule>
  </conditionalFormatting>
  <conditionalFormatting sqref="D440">
    <cfRule type="containsText" dxfId="1294" priority="1261" operator="containsText" text="Dec">
      <formula>NOT(ISERROR(SEARCH("Dec",D440)))</formula>
    </cfRule>
    <cfRule type="containsText" dxfId="1293" priority="1262" operator="containsText" text="Inc">
      <formula>NOT(ISERROR(SEARCH("Inc",D440)))</formula>
    </cfRule>
  </conditionalFormatting>
  <conditionalFormatting sqref="F440">
    <cfRule type="cellIs" dxfId="1292" priority="1259" operator="equal">
      <formula>"Unlocked"</formula>
    </cfRule>
    <cfRule type="cellIs" dxfId="1291" priority="1260" operator="equal">
      <formula>"Locked"</formula>
    </cfRule>
  </conditionalFormatting>
  <conditionalFormatting sqref="G440">
    <cfRule type="containsText" dxfId="1290" priority="1258" operator="containsText" text="Param">
      <formula>NOT(ISERROR(SEARCH("Param",G440)))</formula>
    </cfRule>
  </conditionalFormatting>
  <conditionalFormatting sqref="I440">
    <cfRule type="cellIs" dxfId="1289" priority="1257" operator="lessThan">
      <formula>0</formula>
    </cfRule>
  </conditionalFormatting>
  <conditionalFormatting sqref="D440">
    <cfRule type="containsText" dxfId="1288" priority="1255" operator="containsText" text="Dec">
      <formula>NOT(ISERROR(SEARCH("Dec",D440)))</formula>
    </cfRule>
    <cfRule type="containsText" dxfId="1287" priority="1256" operator="containsText" text="Inc">
      <formula>NOT(ISERROR(SEARCH("Inc",D440)))</formula>
    </cfRule>
  </conditionalFormatting>
  <conditionalFormatting sqref="F440">
    <cfRule type="cellIs" dxfId="1286" priority="1253" operator="equal">
      <formula>"Unlocked"</formula>
    </cfRule>
    <cfRule type="cellIs" dxfId="1285" priority="1254" operator="equal">
      <formula>"Locked"</formula>
    </cfRule>
  </conditionalFormatting>
  <conditionalFormatting sqref="G440">
    <cfRule type="containsText" dxfId="1284" priority="1252" operator="containsText" text="Param">
      <formula>NOT(ISERROR(SEARCH("Param",G440)))</formula>
    </cfRule>
  </conditionalFormatting>
  <conditionalFormatting sqref="I440">
    <cfRule type="cellIs" dxfId="1283" priority="1251" operator="lessThan">
      <formula>0</formula>
    </cfRule>
  </conditionalFormatting>
  <conditionalFormatting sqref="D440">
    <cfRule type="containsText" dxfId="1282" priority="1249" operator="containsText" text="Dec">
      <formula>NOT(ISERROR(SEARCH("Dec",D440)))</formula>
    </cfRule>
    <cfRule type="containsText" dxfId="1281" priority="1250" operator="containsText" text="Inc">
      <formula>NOT(ISERROR(SEARCH("Inc",D440)))</formula>
    </cfRule>
  </conditionalFormatting>
  <conditionalFormatting sqref="F440">
    <cfRule type="cellIs" dxfId="1280" priority="1247" operator="equal">
      <formula>"Unlocked"</formula>
    </cfRule>
    <cfRule type="cellIs" dxfId="1279" priority="1248" operator="equal">
      <formula>"Locked"</formula>
    </cfRule>
  </conditionalFormatting>
  <conditionalFormatting sqref="G440">
    <cfRule type="containsText" dxfId="1278" priority="1246" operator="containsText" text="Param">
      <formula>NOT(ISERROR(SEARCH("Param",G440)))</formula>
    </cfRule>
  </conditionalFormatting>
  <conditionalFormatting sqref="I440">
    <cfRule type="cellIs" dxfId="1277" priority="1245" operator="lessThan">
      <formula>0</formula>
    </cfRule>
  </conditionalFormatting>
  <conditionalFormatting sqref="D440">
    <cfRule type="containsText" dxfId="1276" priority="1243" operator="containsText" text="Dec">
      <formula>NOT(ISERROR(SEARCH("Dec",D440)))</formula>
    </cfRule>
    <cfRule type="containsText" dxfId="1275" priority="1244" operator="containsText" text="Inc">
      <formula>NOT(ISERROR(SEARCH("Inc",D440)))</formula>
    </cfRule>
  </conditionalFormatting>
  <conditionalFormatting sqref="F440">
    <cfRule type="cellIs" dxfId="1274" priority="1241" operator="equal">
      <formula>"Unlocked"</formula>
    </cfRule>
    <cfRule type="cellIs" dxfId="1273" priority="1242" operator="equal">
      <formula>"Locked"</formula>
    </cfRule>
  </conditionalFormatting>
  <conditionalFormatting sqref="G440">
    <cfRule type="containsText" dxfId="1272" priority="1240" operator="containsText" text="Param">
      <formula>NOT(ISERROR(SEARCH("Param",G440)))</formula>
    </cfRule>
  </conditionalFormatting>
  <conditionalFormatting sqref="I440">
    <cfRule type="cellIs" dxfId="1271" priority="1239" operator="lessThan">
      <formula>0</formula>
    </cfRule>
  </conditionalFormatting>
  <conditionalFormatting sqref="D440">
    <cfRule type="containsText" dxfId="1270" priority="1237" operator="containsText" text="Dec">
      <formula>NOT(ISERROR(SEARCH("Dec",D440)))</formula>
    </cfRule>
    <cfRule type="containsText" dxfId="1269" priority="1238" operator="containsText" text="Inc">
      <formula>NOT(ISERROR(SEARCH("Inc",D440)))</formula>
    </cfRule>
  </conditionalFormatting>
  <conditionalFormatting sqref="F440">
    <cfRule type="cellIs" dxfId="1268" priority="1235" operator="equal">
      <formula>"Unlocked"</formula>
    </cfRule>
    <cfRule type="cellIs" dxfId="1267" priority="1236" operator="equal">
      <formula>"Locked"</formula>
    </cfRule>
  </conditionalFormatting>
  <conditionalFormatting sqref="G440">
    <cfRule type="containsText" dxfId="1266" priority="1234" operator="containsText" text="Param">
      <formula>NOT(ISERROR(SEARCH("Param",G440)))</formula>
    </cfRule>
  </conditionalFormatting>
  <conditionalFormatting sqref="I440">
    <cfRule type="cellIs" dxfId="1265" priority="1233" operator="lessThan">
      <formula>0</formula>
    </cfRule>
  </conditionalFormatting>
  <conditionalFormatting sqref="D440">
    <cfRule type="containsText" dxfId="1264" priority="1231" operator="containsText" text="Dec">
      <formula>NOT(ISERROR(SEARCH("Dec",D440)))</formula>
    </cfRule>
    <cfRule type="containsText" dxfId="1263" priority="1232" operator="containsText" text="Inc">
      <formula>NOT(ISERROR(SEARCH("Inc",D440)))</formula>
    </cfRule>
  </conditionalFormatting>
  <conditionalFormatting sqref="F440">
    <cfRule type="cellIs" dxfId="1262" priority="1229" operator="equal">
      <formula>"Unlocked"</formula>
    </cfRule>
    <cfRule type="cellIs" dxfId="1261" priority="1230" operator="equal">
      <formula>"Locked"</formula>
    </cfRule>
  </conditionalFormatting>
  <conditionalFormatting sqref="G440">
    <cfRule type="containsText" dxfId="1260" priority="1228" operator="containsText" text="Param">
      <formula>NOT(ISERROR(SEARCH("Param",G440)))</formula>
    </cfRule>
  </conditionalFormatting>
  <conditionalFormatting sqref="I440">
    <cfRule type="cellIs" dxfId="1259" priority="1227" operator="lessThan">
      <formula>0</formula>
    </cfRule>
  </conditionalFormatting>
  <conditionalFormatting sqref="D440">
    <cfRule type="containsText" dxfId="1258" priority="1225" operator="containsText" text="Dec">
      <formula>NOT(ISERROR(SEARCH("Dec",D440)))</formula>
    </cfRule>
    <cfRule type="containsText" dxfId="1257" priority="1226" operator="containsText" text="Inc">
      <formula>NOT(ISERROR(SEARCH("Inc",D440)))</formula>
    </cfRule>
  </conditionalFormatting>
  <conditionalFormatting sqref="F440">
    <cfRule type="cellIs" dxfId="1256" priority="1223" operator="equal">
      <formula>"Unlocked"</formula>
    </cfRule>
    <cfRule type="cellIs" dxfId="1255" priority="1224" operator="equal">
      <formula>"Locked"</formula>
    </cfRule>
  </conditionalFormatting>
  <conditionalFormatting sqref="G440">
    <cfRule type="containsText" dxfId="1254" priority="1222" operator="containsText" text="Param">
      <formula>NOT(ISERROR(SEARCH("Param",G440)))</formula>
    </cfRule>
  </conditionalFormatting>
  <conditionalFormatting sqref="I440">
    <cfRule type="cellIs" dxfId="1253" priority="1221" operator="lessThan">
      <formula>0</formula>
    </cfRule>
  </conditionalFormatting>
  <conditionalFormatting sqref="D440">
    <cfRule type="containsText" dxfId="1252" priority="1219" operator="containsText" text="Dec">
      <formula>NOT(ISERROR(SEARCH("Dec",D440)))</formula>
    </cfRule>
    <cfRule type="containsText" dxfId="1251" priority="1220" operator="containsText" text="Inc">
      <formula>NOT(ISERROR(SEARCH("Inc",D440)))</formula>
    </cfRule>
  </conditionalFormatting>
  <conditionalFormatting sqref="F440">
    <cfRule type="cellIs" dxfId="1250" priority="1217" operator="equal">
      <formula>"Unlocked"</formula>
    </cfRule>
    <cfRule type="cellIs" dxfId="1249" priority="1218" operator="equal">
      <formula>"Locked"</formula>
    </cfRule>
  </conditionalFormatting>
  <conditionalFormatting sqref="G440">
    <cfRule type="containsText" dxfId="1248" priority="1216" operator="containsText" text="Param">
      <formula>NOT(ISERROR(SEARCH("Param",G440)))</formula>
    </cfRule>
  </conditionalFormatting>
  <conditionalFormatting sqref="I440">
    <cfRule type="cellIs" dxfId="1247" priority="1215" operator="lessThan">
      <formula>0</formula>
    </cfRule>
  </conditionalFormatting>
  <conditionalFormatting sqref="D440">
    <cfRule type="containsText" dxfId="1246" priority="1213" operator="containsText" text="Dec">
      <formula>NOT(ISERROR(SEARCH("Dec",D440)))</formula>
    </cfRule>
    <cfRule type="containsText" dxfId="1245" priority="1214" operator="containsText" text="Inc">
      <formula>NOT(ISERROR(SEARCH("Inc",D440)))</formula>
    </cfRule>
  </conditionalFormatting>
  <conditionalFormatting sqref="F440">
    <cfRule type="cellIs" dxfId="1244" priority="1211" operator="equal">
      <formula>"Unlocked"</formula>
    </cfRule>
    <cfRule type="cellIs" dxfId="1243" priority="1212" operator="equal">
      <formula>"Locked"</formula>
    </cfRule>
  </conditionalFormatting>
  <conditionalFormatting sqref="G440">
    <cfRule type="containsText" dxfId="1242" priority="1210" operator="containsText" text="Param">
      <formula>NOT(ISERROR(SEARCH("Param",G440)))</formula>
    </cfRule>
  </conditionalFormatting>
  <conditionalFormatting sqref="I440">
    <cfRule type="cellIs" dxfId="1241" priority="1209" operator="lessThan">
      <formula>0</formula>
    </cfRule>
  </conditionalFormatting>
  <conditionalFormatting sqref="D440">
    <cfRule type="containsText" dxfId="1240" priority="1207" operator="containsText" text="Dec">
      <formula>NOT(ISERROR(SEARCH("Dec",D440)))</formula>
    </cfRule>
    <cfRule type="containsText" dxfId="1239" priority="1208" operator="containsText" text="Inc">
      <formula>NOT(ISERROR(SEARCH("Inc",D440)))</formula>
    </cfRule>
  </conditionalFormatting>
  <conditionalFormatting sqref="F440">
    <cfRule type="cellIs" dxfId="1238" priority="1205" operator="equal">
      <formula>"Unlocked"</formula>
    </cfRule>
    <cfRule type="cellIs" dxfId="1237" priority="1206" operator="equal">
      <formula>"Locked"</formula>
    </cfRule>
  </conditionalFormatting>
  <conditionalFormatting sqref="G440">
    <cfRule type="containsText" dxfId="1236" priority="1204" operator="containsText" text="Param">
      <formula>NOT(ISERROR(SEARCH("Param",G440)))</formula>
    </cfRule>
  </conditionalFormatting>
  <conditionalFormatting sqref="I440">
    <cfRule type="cellIs" dxfId="1235" priority="1203" operator="lessThan">
      <formula>0</formula>
    </cfRule>
  </conditionalFormatting>
  <conditionalFormatting sqref="D440">
    <cfRule type="containsText" dxfId="1234" priority="1201" operator="containsText" text="Dec">
      <formula>NOT(ISERROR(SEARCH("Dec",D440)))</formula>
    </cfRule>
    <cfRule type="containsText" dxfId="1233" priority="1202" operator="containsText" text="Inc">
      <formula>NOT(ISERROR(SEARCH("Inc",D440)))</formula>
    </cfRule>
  </conditionalFormatting>
  <conditionalFormatting sqref="F440">
    <cfRule type="cellIs" dxfId="1232" priority="1199" operator="equal">
      <formula>"Unlocked"</formula>
    </cfRule>
    <cfRule type="cellIs" dxfId="1231" priority="1200" operator="equal">
      <formula>"Locked"</formula>
    </cfRule>
  </conditionalFormatting>
  <conditionalFormatting sqref="G440">
    <cfRule type="containsText" dxfId="1230" priority="1198" operator="containsText" text="Param">
      <formula>NOT(ISERROR(SEARCH("Param",G440)))</formula>
    </cfRule>
  </conditionalFormatting>
  <conditionalFormatting sqref="I440">
    <cfRule type="cellIs" dxfId="1229" priority="1197" operator="lessThan">
      <formula>0</formula>
    </cfRule>
  </conditionalFormatting>
  <conditionalFormatting sqref="D440">
    <cfRule type="containsText" dxfId="1228" priority="1195" operator="containsText" text="Dec">
      <formula>NOT(ISERROR(SEARCH("Dec",D440)))</formula>
    </cfRule>
    <cfRule type="containsText" dxfId="1227" priority="1196" operator="containsText" text="Inc">
      <formula>NOT(ISERROR(SEARCH("Inc",D440)))</formula>
    </cfRule>
  </conditionalFormatting>
  <conditionalFormatting sqref="F440">
    <cfRule type="cellIs" dxfId="1226" priority="1193" operator="equal">
      <formula>"Unlocked"</formula>
    </cfRule>
    <cfRule type="cellIs" dxfId="1225" priority="1194" operator="equal">
      <formula>"Locked"</formula>
    </cfRule>
  </conditionalFormatting>
  <conditionalFormatting sqref="G440">
    <cfRule type="containsText" dxfId="1224" priority="1192" operator="containsText" text="Param">
      <formula>NOT(ISERROR(SEARCH("Param",G440)))</formula>
    </cfRule>
  </conditionalFormatting>
  <conditionalFormatting sqref="I440">
    <cfRule type="cellIs" dxfId="1223" priority="1191" operator="lessThan">
      <formula>0</formula>
    </cfRule>
  </conditionalFormatting>
  <conditionalFormatting sqref="D440">
    <cfRule type="containsText" dxfId="1222" priority="1189" operator="containsText" text="Dec">
      <formula>NOT(ISERROR(SEARCH("Dec",D440)))</formula>
    </cfRule>
    <cfRule type="containsText" dxfId="1221" priority="1190" operator="containsText" text="Inc">
      <formula>NOT(ISERROR(SEARCH("Inc",D440)))</formula>
    </cfRule>
  </conditionalFormatting>
  <conditionalFormatting sqref="F440">
    <cfRule type="cellIs" dxfId="1220" priority="1187" operator="equal">
      <formula>"Unlocked"</formula>
    </cfRule>
    <cfRule type="cellIs" dxfId="1219" priority="1188" operator="equal">
      <formula>"Locked"</formula>
    </cfRule>
  </conditionalFormatting>
  <conditionalFormatting sqref="G440">
    <cfRule type="containsText" dxfId="1218" priority="1186" operator="containsText" text="Param">
      <formula>NOT(ISERROR(SEARCH("Param",G440)))</formula>
    </cfRule>
  </conditionalFormatting>
  <conditionalFormatting sqref="I440">
    <cfRule type="cellIs" dxfId="1217" priority="1185" operator="lessThan">
      <formula>0</formula>
    </cfRule>
  </conditionalFormatting>
  <conditionalFormatting sqref="D440">
    <cfRule type="containsText" dxfId="1216" priority="1183" operator="containsText" text="Dec">
      <formula>NOT(ISERROR(SEARCH("Dec",D440)))</formula>
    </cfRule>
    <cfRule type="containsText" dxfId="1215" priority="1184" operator="containsText" text="Inc">
      <formula>NOT(ISERROR(SEARCH("Inc",D440)))</formula>
    </cfRule>
  </conditionalFormatting>
  <conditionalFormatting sqref="F440">
    <cfRule type="cellIs" dxfId="1214" priority="1181" operator="equal">
      <formula>"Unlocked"</formula>
    </cfRule>
    <cfRule type="cellIs" dxfId="1213" priority="1182" operator="equal">
      <formula>"Locked"</formula>
    </cfRule>
  </conditionalFormatting>
  <conditionalFormatting sqref="G440">
    <cfRule type="containsText" dxfId="1212" priority="1180" operator="containsText" text="Param">
      <formula>NOT(ISERROR(SEARCH("Param",G440)))</formula>
    </cfRule>
  </conditionalFormatting>
  <conditionalFormatting sqref="I440">
    <cfRule type="cellIs" dxfId="1211" priority="1179" operator="lessThan">
      <formula>0</formula>
    </cfRule>
  </conditionalFormatting>
  <conditionalFormatting sqref="D440">
    <cfRule type="containsText" dxfId="1210" priority="1177" operator="containsText" text="Dec">
      <formula>NOT(ISERROR(SEARCH("Dec",D440)))</formula>
    </cfRule>
    <cfRule type="containsText" dxfId="1209" priority="1178" operator="containsText" text="Inc">
      <formula>NOT(ISERROR(SEARCH("Inc",D440)))</formula>
    </cfRule>
  </conditionalFormatting>
  <conditionalFormatting sqref="F441:F443">
    <cfRule type="cellIs" dxfId="1208" priority="1175" operator="equal">
      <formula>"Unlocked"</formula>
    </cfRule>
    <cfRule type="cellIs" dxfId="1207" priority="1176" operator="equal">
      <formula>"Locked"</formula>
    </cfRule>
  </conditionalFormatting>
  <conditionalFormatting sqref="G441:G443">
    <cfRule type="containsText" dxfId="1206" priority="1174" operator="containsText" text="Param">
      <formula>NOT(ISERROR(SEARCH("Param",G441)))</formula>
    </cfRule>
  </conditionalFormatting>
  <conditionalFormatting sqref="I441:I443">
    <cfRule type="cellIs" dxfId="1205" priority="1173" operator="lessThan">
      <formula>0</formula>
    </cfRule>
  </conditionalFormatting>
  <conditionalFormatting sqref="D441:D443">
    <cfRule type="containsText" dxfId="1204" priority="1171" operator="containsText" text="Dec">
      <formula>NOT(ISERROR(SEARCH("Dec",D441)))</formula>
    </cfRule>
    <cfRule type="containsText" dxfId="1203" priority="1172" operator="containsText" text="Inc">
      <formula>NOT(ISERROR(SEARCH("Inc",D441)))</formula>
    </cfRule>
  </conditionalFormatting>
  <conditionalFormatting sqref="F441:F443">
    <cfRule type="cellIs" dxfId="1202" priority="1169" operator="equal">
      <formula>"Unlocked"</formula>
    </cfRule>
    <cfRule type="cellIs" dxfId="1201" priority="1170" operator="equal">
      <formula>"Locked"</formula>
    </cfRule>
  </conditionalFormatting>
  <conditionalFormatting sqref="G441:G443">
    <cfRule type="containsText" dxfId="1200" priority="1168" operator="containsText" text="Param">
      <formula>NOT(ISERROR(SEARCH("Param",G441)))</formula>
    </cfRule>
  </conditionalFormatting>
  <conditionalFormatting sqref="I441:I443">
    <cfRule type="cellIs" dxfId="1199" priority="1167" operator="lessThan">
      <formula>0</formula>
    </cfRule>
  </conditionalFormatting>
  <conditionalFormatting sqref="D441:D443">
    <cfRule type="containsText" dxfId="1198" priority="1165" operator="containsText" text="Dec">
      <formula>NOT(ISERROR(SEARCH("Dec",D441)))</formula>
    </cfRule>
    <cfRule type="containsText" dxfId="1197" priority="1166" operator="containsText" text="Inc">
      <formula>NOT(ISERROR(SEARCH("Inc",D441)))</formula>
    </cfRule>
  </conditionalFormatting>
  <conditionalFormatting sqref="F441:F443">
    <cfRule type="cellIs" dxfId="1196" priority="1163" operator="equal">
      <formula>"Unlocked"</formula>
    </cfRule>
    <cfRule type="cellIs" dxfId="1195" priority="1164" operator="equal">
      <formula>"Locked"</formula>
    </cfRule>
  </conditionalFormatting>
  <conditionalFormatting sqref="G441:G443">
    <cfRule type="containsText" dxfId="1194" priority="1162" operator="containsText" text="Param">
      <formula>NOT(ISERROR(SEARCH("Param",G441)))</formula>
    </cfRule>
  </conditionalFormatting>
  <conditionalFormatting sqref="I441:I443">
    <cfRule type="cellIs" dxfId="1193" priority="1161" operator="lessThan">
      <formula>0</formula>
    </cfRule>
  </conditionalFormatting>
  <conditionalFormatting sqref="D441:D443">
    <cfRule type="containsText" dxfId="1192" priority="1159" operator="containsText" text="Dec">
      <formula>NOT(ISERROR(SEARCH("Dec",D441)))</formula>
    </cfRule>
    <cfRule type="containsText" dxfId="1191" priority="1160" operator="containsText" text="Inc">
      <formula>NOT(ISERROR(SEARCH("Inc",D441)))</formula>
    </cfRule>
  </conditionalFormatting>
  <conditionalFormatting sqref="F441:F443">
    <cfRule type="cellIs" dxfId="1190" priority="1157" operator="equal">
      <formula>"Unlocked"</formula>
    </cfRule>
    <cfRule type="cellIs" dxfId="1189" priority="1158" operator="equal">
      <formula>"Locked"</formula>
    </cfRule>
  </conditionalFormatting>
  <conditionalFormatting sqref="G441:G443">
    <cfRule type="containsText" dxfId="1188" priority="1156" operator="containsText" text="Param">
      <formula>NOT(ISERROR(SEARCH("Param",G441)))</formula>
    </cfRule>
  </conditionalFormatting>
  <conditionalFormatting sqref="I441:I443">
    <cfRule type="cellIs" dxfId="1187" priority="1155" operator="lessThan">
      <formula>0</formula>
    </cfRule>
  </conditionalFormatting>
  <conditionalFormatting sqref="D441:D443">
    <cfRule type="containsText" dxfId="1186" priority="1153" operator="containsText" text="Dec">
      <formula>NOT(ISERROR(SEARCH("Dec",D441)))</formula>
    </cfRule>
    <cfRule type="containsText" dxfId="1185" priority="1154" operator="containsText" text="Inc">
      <formula>NOT(ISERROR(SEARCH("Inc",D441)))</formula>
    </cfRule>
  </conditionalFormatting>
  <conditionalFormatting sqref="F441:F443">
    <cfRule type="cellIs" dxfId="1184" priority="1151" operator="equal">
      <formula>"Unlocked"</formula>
    </cfRule>
    <cfRule type="cellIs" dxfId="1183" priority="1152" operator="equal">
      <formula>"Locked"</formula>
    </cfRule>
  </conditionalFormatting>
  <conditionalFormatting sqref="G441:G443">
    <cfRule type="containsText" dxfId="1182" priority="1150" operator="containsText" text="Param">
      <formula>NOT(ISERROR(SEARCH("Param",G441)))</formula>
    </cfRule>
  </conditionalFormatting>
  <conditionalFormatting sqref="I441:I443">
    <cfRule type="cellIs" dxfId="1181" priority="1149" operator="lessThan">
      <formula>0</formula>
    </cfRule>
  </conditionalFormatting>
  <conditionalFormatting sqref="D441:D443">
    <cfRule type="containsText" dxfId="1180" priority="1147" operator="containsText" text="Dec">
      <formula>NOT(ISERROR(SEARCH("Dec",D441)))</formula>
    </cfRule>
    <cfRule type="containsText" dxfId="1179" priority="1148" operator="containsText" text="Inc">
      <formula>NOT(ISERROR(SEARCH("Inc",D441)))</formula>
    </cfRule>
  </conditionalFormatting>
  <conditionalFormatting sqref="F441:F443">
    <cfRule type="cellIs" dxfId="1178" priority="1145" operator="equal">
      <formula>"Unlocked"</formula>
    </cfRule>
    <cfRule type="cellIs" dxfId="1177" priority="1146" operator="equal">
      <formula>"Locked"</formula>
    </cfRule>
  </conditionalFormatting>
  <conditionalFormatting sqref="G441:G443">
    <cfRule type="containsText" dxfId="1176" priority="1144" operator="containsText" text="Param">
      <formula>NOT(ISERROR(SEARCH("Param",G441)))</formula>
    </cfRule>
  </conditionalFormatting>
  <conditionalFormatting sqref="I441:I443">
    <cfRule type="cellIs" dxfId="1175" priority="1143" operator="lessThan">
      <formula>0</formula>
    </cfRule>
  </conditionalFormatting>
  <conditionalFormatting sqref="D441:D443">
    <cfRule type="containsText" dxfId="1174" priority="1141" operator="containsText" text="Dec">
      <formula>NOT(ISERROR(SEARCH("Dec",D441)))</formula>
    </cfRule>
    <cfRule type="containsText" dxfId="1173" priority="1142" operator="containsText" text="Inc">
      <formula>NOT(ISERROR(SEARCH("Inc",D441)))</formula>
    </cfRule>
  </conditionalFormatting>
  <conditionalFormatting sqref="F441:F443">
    <cfRule type="cellIs" dxfId="1172" priority="1139" operator="equal">
      <formula>"Unlocked"</formula>
    </cfRule>
    <cfRule type="cellIs" dxfId="1171" priority="1140" operator="equal">
      <formula>"Locked"</formula>
    </cfRule>
  </conditionalFormatting>
  <conditionalFormatting sqref="G441:G443">
    <cfRule type="containsText" dxfId="1170" priority="1138" operator="containsText" text="Param">
      <formula>NOT(ISERROR(SEARCH("Param",G441)))</formula>
    </cfRule>
  </conditionalFormatting>
  <conditionalFormatting sqref="I441:I443">
    <cfRule type="cellIs" dxfId="1169" priority="1137" operator="lessThan">
      <formula>0</formula>
    </cfRule>
  </conditionalFormatting>
  <conditionalFormatting sqref="D441:D443">
    <cfRule type="containsText" dxfId="1168" priority="1135" operator="containsText" text="Dec">
      <formula>NOT(ISERROR(SEARCH("Dec",D441)))</formula>
    </cfRule>
    <cfRule type="containsText" dxfId="1167" priority="1136" operator="containsText" text="Inc">
      <formula>NOT(ISERROR(SEARCH("Inc",D441)))</formula>
    </cfRule>
  </conditionalFormatting>
  <conditionalFormatting sqref="F441">
    <cfRule type="cellIs" dxfId="1166" priority="1133" operator="equal">
      <formula>"Unlocked"</formula>
    </cfRule>
    <cfRule type="cellIs" dxfId="1165" priority="1134" operator="equal">
      <formula>"Locked"</formula>
    </cfRule>
  </conditionalFormatting>
  <conditionalFormatting sqref="G441">
    <cfRule type="containsText" dxfId="1164" priority="1132" operator="containsText" text="Param">
      <formula>NOT(ISERROR(SEARCH("Param",G441)))</formula>
    </cfRule>
  </conditionalFormatting>
  <conditionalFormatting sqref="I441">
    <cfRule type="cellIs" dxfId="1163" priority="1131" operator="lessThan">
      <formula>0</formula>
    </cfRule>
  </conditionalFormatting>
  <conditionalFormatting sqref="D441">
    <cfRule type="containsText" dxfId="1162" priority="1129" operator="containsText" text="Dec">
      <formula>NOT(ISERROR(SEARCH("Dec",D441)))</formula>
    </cfRule>
    <cfRule type="containsText" dxfId="1161" priority="1130" operator="containsText" text="Inc">
      <formula>NOT(ISERROR(SEARCH("Inc",D441)))</formula>
    </cfRule>
  </conditionalFormatting>
  <conditionalFormatting sqref="F442:F443">
    <cfRule type="cellIs" dxfId="1160" priority="1127" operator="equal">
      <formula>"Unlocked"</formula>
    </cfRule>
    <cfRule type="cellIs" dxfId="1159" priority="1128" operator="equal">
      <formula>"Locked"</formula>
    </cfRule>
  </conditionalFormatting>
  <conditionalFormatting sqref="G442:G443">
    <cfRule type="containsText" dxfId="1158" priority="1126" operator="containsText" text="Param">
      <formula>NOT(ISERROR(SEARCH("Param",G442)))</formula>
    </cfRule>
  </conditionalFormatting>
  <conditionalFormatting sqref="I442:I443">
    <cfRule type="cellIs" dxfId="1157" priority="1125" operator="lessThan">
      <formula>0</formula>
    </cfRule>
  </conditionalFormatting>
  <conditionalFormatting sqref="D442:D443">
    <cfRule type="containsText" dxfId="1156" priority="1123" operator="containsText" text="Dec">
      <formula>NOT(ISERROR(SEARCH("Dec",D442)))</formula>
    </cfRule>
    <cfRule type="containsText" dxfId="1155" priority="1124" operator="containsText" text="Inc">
      <formula>NOT(ISERROR(SEARCH("Inc",D442)))</formula>
    </cfRule>
  </conditionalFormatting>
  <conditionalFormatting sqref="F444:F449">
    <cfRule type="cellIs" dxfId="1154" priority="1121" operator="equal">
      <formula>"Unlocked"</formula>
    </cfRule>
    <cfRule type="cellIs" dxfId="1153" priority="1122" operator="equal">
      <formula>"Locked"</formula>
    </cfRule>
  </conditionalFormatting>
  <conditionalFormatting sqref="G444:G449">
    <cfRule type="containsText" dxfId="1152" priority="1120" operator="containsText" text="Param">
      <formula>NOT(ISERROR(SEARCH("Param",G444)))</formula>
    </cfRule>
  </conditionalFormatting>
  <conditionalFormatting sqref="I444:I449">
    <cfRule type="cellIs" dxfId="1151" priority="1119" operator="lessThan">
      <formula>0</formula>
    </cfRule>
  </conditionalFormatting>
  <conditionalFormatting sqref="D444:D449">
    <cfRule type="containsText" dxfId="1150" priority="1117" operator="containsText" text="Dec">
      <formula>NOT(ISERROR(SEARCH("Dec",D444)))</formula>
    </cfRule>
    <cfRule type="containsText" dxfId="1149" priority="1118" operator="containsText" text="Inc">
      <formula>NOT(ISERROR(SEARCH("Inc",D444)))</formula>
    </cfRule>
  </conditionalFormatting>
  <conditionalFormatting sqref="F444:F449">
    <cfRule type="cellIs" dxfId="1148" priority="1115" operator="equal">
      <formula>"Unlocked"</formula>
    </cfRule>
    <cfRule type="cellIs" dxfId="1147" priority="1116" operator="equal">
      <formula>"Locked"</formula>
    </cfRule>
  </conditionalFormatting>
  <conditionalFormatting sqref="G444:G449">
    <cfRule type="containsText" dxfId="1146" priority="1114" operator="containsText" text="Param">
      <formula>NOT(ISERROR(SEARCH("Param",G444)))</formula>
    </cfRule>
  </conditionalFormatting>
  <conditionalFormatting sqref="I444:I449">
    <cfRule type="cellIs" dxfId="1145" priority="1113" operator="lessThan">
      <formula>0</formula>
    </cfRule>
  </conditionalFormatting>
  <conditionalFormatting sqref="D444:D449">
    <cfRule type="containsText" dxfId="1144" priority="1111" operator="containsText" text="Dec">
      <formula>NOT(ISERROR(SEARCH("Dec",D444)))</formula>
    </cfRule>
    <cfRule type="containsText" dxfId="1143" priority="1112" operator="containsText" text="Inc">
      <formula>NOT(ISERROR(SEARCH("Inc",D444)))</formula>
    </cfRule>
  </conditionalFormatting>
  <conditionalFormatting sqref="F444:F449">
    <cfRule type="cellIs" dxfId="1142" priority="1109" operator="equal">
      <formula>"Unlocked"</formula>
    </cfRule>
    <cfRule type="cellIs" dxfId="1141" priority="1110" operator="equal">
      <formula>"Locked"</formula>
    </cfRule>
  </conditionalFormatting>
  <conditionalFormatting sqref="G444:G449">
    <cfRule type="containsText" dxfId="1140" priority="1108" operator="containsText" text="Param">
      <formula>NOT(ISERROR(SEARCH("Param",G444)))</formula>
    </cfRule>
  </conditionalFormatting>
  <conditionalFormatting sqref="I444:I449">
    <cfRule type="cellIs" dxfId="1139" priority="1107" operator="lessThan">
      <formula>0</formula>
    </cfRule>
  </conditionalFormatting>
  <conditionalFormatting sqref="D444:D449">
    <cfRule type="containsText" dxfId="1138" priority="1105" operator="containsText" text="Dec">
      <formula>NOT(ISERROR(SEARCH("Dec",D444)))</formula>
    </cfRule>
    <cfRule type="containsText" dxfId="1137" priority="1106" operator="containsText" text="Inc">
      <formula>NOT(ISERROR(SEARCH("Inc",D444)))</formula>
    </cfRule>
  </conditionalFormatting>
  <conditionalFormatting sqref="F444:F449">
    <cfRule type="cellIs" dxfId="1136" priority="1103" operator="equal">
      <formula>"Unlocked"</formula>
    </cfRule>
    <cfRule type="cellIs" dxfId="1135" priority="1104" operator="equal">
      <formula>"Locked"</formula>
    </cfRule>
  </conditionalFormatting>
  <conditionalFormatting sqref="G444:G449">
    <cfRule type="containsText" dxfId="1134" priority="1102" operator="containsText" text="Param">
      <formula>NOT(ISERROR(SEARCH("Param",G444)))</formula>
    </cfRule>
  </conditionalFormatting>
  <conditionalFormatting sqref="I444:I449">
    <cfRule type="cellIs" dxfId="1133" priority="1101" operator="lessThan">
      <formula>0</formula>
    </cfRule>
  </conditionalFormatting>
  <conditionalFormatting sqref="D444:D449">
    <cfRule type="containsText" dxfId="1132" priority="1099" operator="containsText" text="Dec">
      <formula>NOT(ISERROR(SEARCH("Dec",D444)))</formula>
    </cfRule>
    <cfRule type="containsText" dxfId="1131" priority="1100" operator="containsText" text="Inc">
      <formula>NOT(ISERROR(SEARCH("Inc",D444)))</formula>
    </cfRule>
  </conditionalFormatting>
  <conditionalFormatting sqref="F444:F449">
    <cfRule type="cellIs" dxfId="1130" priority="1097" operator="equal">
      <formula>"Unlocked"</formula>
    </cfRule>
    <cfRule type="cellIs" dxfId="1129" priority="1098" operator="equal">
      <formula>"Locked"</formula>
    </cfRule>
  </conditionalFormatting>
  <conditionalFormatting sqref="G444:G449">
    <cfRule type="containsText" dxfId="1128" priority="1096" operator="containsText" text="Param">
      <formula>NOT(ISERROR(SEARCH("Param",G444)))</formula>
    </cfRule>
  </conditionalFormatting>
  <conditionalFormatting sqref="I444:I449">
    <cfRule type="cellIs" dxfId="1127" priority="1095" operator="lessThan">
      <formula>0</formula>
    </cfRule>
  </conditionalFormatting>
  <conditionalFormatting sqref="D444:D449">
    <cfRule type="containsText" dxfId="1126" priority="1093" operator="containsText" text="Dec">
      <formula>NOT(ISERROR(SEARCH("Dec",D444)))</formula>
    </cfRule>
    <cfRule type="containsText" dxfId="1125" priority="1094" operator="containsText" text="Inc">
      <formula>NOT(ISERROR(SEARCH("Inc",D444)))</formula>
    </cfRule>
  </conditionalFormatting>
  <conditionalFormatting sqref="F444:F449">
    <cfRule type="cellIs" dxfId="1124" priority="1091" operator="equal">
      <formula>"Unlocked"</formula>
    </cfRule>
    <cfRule type="cellIs" dxfId="1123" priority="1092" operator="equal">
      <formula>"Locked"</formula>
    </cfRule>
  </conditionalFormatting>
  <conditionalFormatting sqref="G444:G449">
    <cfRule type="containsText" dxfId="1122" priority="1090" operator="containsText" text="Param">
      <formula>NOT(ISERROR(SEARCH("Param",G444)))</formula>
    </cfRule>
  </conditionalFormatting>
  <conditionalFormatting sqref="I444:I449">
    <cfRule type="cellIs" dxfId="1121" priority="1089" operator="lessThan">
      <formula>0</formula>
    </cfRule>
  </conditionalFormatting>
  <conditionalFormatting sqref="D444:D449">
    <cfRule type="containsText" dxfId="1120" priority="1087" operator="containsText" text="Dec">
      <formula>NOT(ISERROR(SEARCH("Dec",D444)))</formula>
    </cfRule>
    <cfRule type="containsText" dxfId="1119" priority="1088" operator="containsText" text="Inc">
      <formula>NOT(ISERROR(SEARCH("Inc",D444)))</formula>
    </cfRule>
  </conditionalFormatting>
  <conditionalFormatting sqref="F444:F449">
    <cfRule type="cellIs" dxfId="1118" priority="1085" operator="equal">
      <formula>"Unlocked"</formula>
    </cfRule>
    <cfRule type="cellIs" dxfId="1117" priority="1086" operator="equal">
      <formula>"Locked"</formula>
    </cfRule>
  </conditionalFormatting>
  <conditionalFormatting sqref="G444:G449">
    <cfRule type="containsText" dxfId="1116" priority="1084" operator="containsText" text="Param">
      <formula>NOT(ISERROR(SEARCH("Param",G444)))</formula>
    </cfRule>
  </conditionalFormatting>
  <conditionalFormatting sqref="I444:I449">
    <cfRule type="cellIs" dxfId="1115" priority="1083" operator="lessThan">
      <formula>0</formula>
    </cfRule>
  </conditionalFormatting>
  <conditionalFormatting sqref="D444:D449">
    <cfRule type="containsText" dxfId="1114" priority="1081" operator="containsText" text="Dec">
      <formula>NOT(ISERROR(SEARCH("Dec",D444)))</formula>
    </cfRule>
    <cfRule type="containsText" dxfId="1113" priority="1082" operator="containsText" text="Inc">
      <formula>NOT(ISERROR(SEARCH("Inc",D444)))</formula>
    </cfRule>
  </conditionalFormatting>
  <conditionalFormatting sqref="F444:F446">
    <cfRule type="cellIs" dxfId="1112" priority="1079" operator="equal">
      <formula>"Unlocked"</formula>
    </cfRule>
    <cfRule type="cellIs" dxfId="1111" priority="1080" operator="equal">
      <formula>"Locked"</formula>
    </cfRule>
  </conditionalFormatting>
  <conditionalFormatting sqref="G444:G446">
    <cfRule type="containsText" dxfId="1110" priority="1078" operator="containsText" text="Param">
      <formula>NOT(ISERROR(SEARCH("Param",G444)))</formula>
    </cfRule>
  </conditionalFormatting>
  <conditionalFormatting sqref="I444:I446">
    <cfRule type="cellIs" dxfId="1109" priority="1077" operator="lessThan">
      <formula>0</formula>
    </cfRule>
  </conditionalFormatting>
  <conditionalFormatting sqref="D444:D446">
    <cfRule type="containsText" dxfId="1108" priority="1075" operator="containsText" text="Dec">
      <formula>NOT(ISERROR(SEARCH("Dec",D444)))</formula>
    </cfRule>
    <cfRule type="containsText" dxfId="1107" priority="1076" operator="containsText" text="Inc">
      <formula>NOT(ISERROR(SEARCH("Inc",D444)))</formula>
    </cfRule>
  </conditionalFormatting>
  <conditionalFormatting sqref="F444:F446">
    <cfRule type="cellIs" dxfId="1106" priority="1073" operator="equal">
      <formula>"Unlocked"</formula>
    </cfRule>
    <cfRule type="cellIs" dxfId="1105" priority="1074" operator="equal">
      <formula>"Locked"</formula>
    </cfRule>
  </conditionalFormatting>
  <conditionalFormatting sqref="G444:G446">
    <cfRule type="containsText" dxfId="1104" priority="1072" operator="containsText" text="Param">
      <formula>NOT(ISERROR(SEARCH("Param",G444)))</formula>
    </cfRule>
  </conditionalFormatting>
  <conditionalFormatting sqref="I444:I446">
    <cfRule type="cellIs" dxfId="1103" priority="1071" operator="lessThan">
      <formula>0</formula>
    </cfRule>
  </conditionalFormatting>
  <conditionalFormatting sqref="D444:D446">
    <cfRule type="containsText" dxfId="1102" priority="1069" operator="containsText" text="Dec">
      <formula>NOT(ISERROR(SEARCH("Dec",D444)))</formula>
    </cfRule>
    <cfRule type="containsText" dxfId="1101" priority="1070" operator="containsText" text="Inc">
      <formula>NOT(ISERROR(SEARCH("Inc",D444)))</formula>
    </cfRule>
  </conditionalFormatting>
  <conditionalFormatting sqref="F444:F446">
    <cfRule type="cellIs" dxfId="1100" priority="1067" operator="equal">
      <formula>"Unlocked"</formula>
    </cfRule>
    <cfRule type="cellIs" dxfId="1099" priority="1068" operator="equal">
      <formula>"Locked"</formula>
    </cfRule>
  </conditionalFormatting>
  <conditionalFormatting sqref="G444:G446">
    <cfRule type="containsText" dxfId="1098" priority="1066" operator="containsText" text="Param">
      <formula>NOT(ISERROR(SEARCH("Param",G444)))</formula>
    </cfRule>
  </conditionalFormatting>
  <conditionalFormatting sqref="I444:I446">
    <cfRule type="cellIs" dxfId="1097" priority="1065" operator="lessThan">
      <formula>0</formula>
    </cfRule>
  </conditionalFormatting>
  <conditionalFormatting sqref="D444:D446">
    <cfRule type="containsText" dxfId="1096" priority="1063" operator="containsText" text="Dec">
      <formula>NOT(ISERROR(SEARCH("Dec",D444)))</formula>
    </cfRule>
    <cfRule type="containsText" dxfId="1095" priority="1064" operator="containsText" text="Inc">
      <formula>NOT(ISERROR(SEARCH("Inc",D444)))</formula>
    </cfRule>
  </conditionalFormatting>
  <conditionalFormatting sqref="F444:F446">
    <cfRule type="cellIs" dxfId="1094" priority="1061" operator="equal">
      <formula>"Unlocked"</formula>
    </cfRule>
    <cfRule type="cellIs" dxfId="1093" priority="1062" operator="equal">
      <formula>"Locked"</formula>
    </cfRule>
  </conditionalFormatting>
  <conditionalFormatting sqref="G444:G446">
    <cfRule type="containsText" dxfId="1092" priority="1060" operator="containsText" text="Param">
      <formula>NOT(ISERROR(SEARCH("Param",G444)))</formula>
    </cfRule>
  </conditionalFormatting>
  <conditionalFormatting sqref="I444:I446">
    <cfRule type="cellIs" dxfId="1091" priority="1059" operator="lessThan">
      <formula>0</formula>
    </cfRule>
  </conditionalFormatting>
  <conditionalFormatting sqref="D444:D446">
    <cfRule type="containsText" dxfId="1090" priority="1057" operator="containsText" text="Dec">
      <formula>NOT(ISERROR(SEARCH("Dec",D444)))</formula>
    </cfRule>
    <cfRule type="containsText" dxfId="1089" priority="1058" operator="containsText" text="Inc">
      <formula>NOT(ISERROR(SEARCH("Inc",D444)))</formula>
    </cfRule>
  </conditionalFormatting>
  <conditionalFormatting sqref="F444:F446">
    <cfRule type="cellIs" dxfId="1088" priority="1055" operator="equal">
      <formula>"Unlocked"</formula>
    </cfRule>
    <cfRule type="cellIs" dxfId="1087" priority="1056" operator="equal">
      <formula>"Locked"</formula>
    </cfRule>
  </conditionalFormatting>
  <conditionalFormatting sqref="G444:G446">
    <cfRule type="containsText" dxfId="1086" priority="1054" operator="containsText" text="Param">
      <formula>NOT(ISERROR(SEARCH("Param",G444)))</formula>
    </cfRule>
  </conditionalFormatting>
  <conditionalFormatting sqref="I444:I446">
    <cfRule type="cellIs" dxfId="1085" priority="1053" operator="lessThan">
      <formula>0</formula>
    </cfRule>
  </conditionalFormatting>
  <conditionalFormatting sqref="D444:D446">
    <cfRule type="containsText" dxfId="1084" priority="1051" operator="containsText" text="Dec">
      <formula>NOT(ISERROR(SEARCH("Dec",D444)))</formula>
    </cfRule>
    <cfRule type="containsText" dxfId="1083" priority="1052" operator="containsText" text="Inc">
      <formula>NOT(ISERROR(SEARCH("Inc",D444)))</formula>
    </cfRule>
  </conditionalFormatting>
  <conditionalFormatting sqref="F444:F446">
    <cfRule type="cellIs" dxfId="1082" priority="1049" operator="equal">
      <formula>"Unlocked"</formula>
    </cfRule>
    <cfRule type="cellIs" dxfId="1081" priority="1050" operator="equal">
      <formula>"Locked"</formula>
    </cfRule>
  </conditionalFormatting>
  <conditionalFormatting sqref="G444:G446">
    <cfRule type="containsText" dxfId="1080" priority="1048" operator="containsText" text="Param">
      <formula>NOT(ISERROR(SEARCH("Param",G444)))</formula>
    </cfRule>
  </conditionalFormatting>
  <conditionalFormatting sqref="I444:I446">
    <cfRule type="cellIs" dxfId="1079" priority="1047" operator="lessThan">
      <formula>0</formula>
    </cfRule>
  </conditionalFormatting>
  <conditionalFormatting sqref="D444:D446">
    <cfRule type="containsText" dxfId="1078" priority="1045" operator="containsText" text="Dec">
      <formula>NOT(ISERROR(SEARCH("Dec",D444)))</formula>
    </cfRule>
    <cfRule type="containsText" dxfId="1077" priority="1046" operator="containsText" text="Inc">
      <formula>NOT(ISERROR(SEARCH("Inc",D444)))</formula>
    </cfRule>
  </conditionalFormatting>
  <conditionalFormatting sqref="F444:F446">
    <cfRule type="cellIs" dxfId="1076" priority="1043" operator="equal">
      <formula>"Unlocked"</formula>
    </cfRule>
    <cfRule type="cellIs" dxfId="1075" priority="1044" operator="equal">
      <formula>"Locked"</formula>
    </cfRule>
  </conditionalFormatting>
  <conditionalFormatting sqref="G444:G446">
    <cfRule type="containsText" dxfId="1074" priority="1042" operator="containsText" text="Param">
      <formula>NOT(ISERROR(SEARCH("Param",G444)))</formula>
    </cfRule>
  </conditionalFormatting>
  <conditionalFormatting sqref="I444:I446">
    <cfRule type="cellIs" dxfId="1073" priority="1041" operator="lessThan">
      <formula>0</formula>
    </cfRule>
  </conditionalFormatting>
  <conditionalFormatting sqref="D444:D446">
    <cfRule type="containsText" dxfId="1072" priority="1039" operator="containsText" text="Dec">
      <formula>NOT(ISERROR(SEARCH("Dec",D444)))</formula>
    </cfRule>
    <cfRule type="containsText" dxfId="1071" priority="1040" operator="containsText" text="Inc">
      <formula>NOT(ISERROR(SEARCH("Inc",D444)))</formula>
    </cfRule>
  </conditionalFormatting>
  <conditionalFormatting sqref="F444:F445">
    <cfRule type="cellIs" dxfId="1070" priority="1037" operator="equal">
      <formula>"Unlocked"</formula>
    </cfRule>
    <cfRule type="cellIs" dxfId="1069" priority="1038" operator="equal">
      <formula>"Locked"</formula>
    </cfRule>
  </conditionalFormatting>
  <conditionalFormatting sqref="G444:G445">
    <cfRule type="containsText" dxfId="1068" priority="1036" operator="containsText" text="Param">
      <formula>NOT(ISERROR(SEARCH("Param",G444)))</formula>
    </cfRule>
  </conditionalFormatting>
  <conditionalFormatting sqref="I444:I445">
    <cfRule type="cellIs" dxfId="1067" priority="1035" operator="lessThan">
      <formula>0</formula>
    </cfRule>
  </conditionalFormatting>
  <conditionalFormatting sqref="D444:D445">
    <cfRule type="containsText" dxfId="1066" priority="1033" operator="containsText" text="Dec">
      <formula>NOT(ISERROR(SEARCH("Dec",D444)))</formula>
    </cfRule>
    <cfRule type="containsText" dxfId="1065" priority="1034" operator="containsText" text="Inc">
      <formula>NOT(ISERROR(SEARCH("Inc",D444)))</formula>
    </cfRule>
  </conditionalFormatting>
  <conditionalFormatting sqref="F444:F445">
    <cfRule type="cellIs" dxfId="1064" priority="1031" operator="equal">
      <formula>"Unlocked"</formula>
    </cfRule>
    <cfRule type="cellIs" dxfId="1063" priority="1032" operator="equal">
      <formula>"Locked"</formula>
    </cfRule>
  </conditionalFormatting>
  <conditionalFormatting sqref="G444:G445">
    <cfRule type="containsText" dxfId="1062" priority="1030" operator="containsText" text="Param">
      <formula>NOT(ISERROR(SEARCH("Param",G444)))</formula>
    </cfRule>
  </conditionalFormatting>
  <conditionalFormatting sqref="I444:I445">
    <cfRule type="cellIs" dxfId="1061" priority="1029" operator="lessThan">
      <formula>0</formula>
    </cfRule>
  </conditionalFormatting>
  <conditionalFormatting sqref="D444:D445">
    <cfRule type="containsText" dxfId="1060" priority="1027" operator="containsText" text="Dec">
      <formula>NOT(ISERROR(SEARCH("Dec",D444)))</formula>
    </cfRule>
    <cfRule type="containsText" dxfId="1059" priority="1028" operator="containsText" text="Inc">
      <formula>NOT(ISERROR(SEARCH("Inc",D444)))</formula>
    </cfRule>
  </conditionalFormatting>
  <conditionalFormatting sqref="F444:F445">
    <cfRule type="cellIs" dxfId="1058" priority="1025" operator="equal">
      <formula>"Unlocked"</formula>
    </cfRule>
    <cfRule type="cellIs" dxfId="1057" priority="1026" operator="equal">
      <formula>"Locked"</formula>
    </cfRule>
  </conditionalFormatting>
  <conditionalFormatting sqref="G444:G445">
    <cfRule type="containsText" dxfId="1056" priority="1024" operator="containsText" text="Param">
      <formula>NOT(ISERROR(SEARCH("Param",G444)))</formula>
    </cfRule>
  </conditionalFormatting>
  <conditionalFormatting sqref="I444:I445">
    <cfRule type="cellIs" dxfId="1055" priority="1023" operator="lessThan">
      <formula>0</formula>
    </cfRule>
  </conditionalFormatting>
  <conditionalFormatting sqref="D444:D445">
    <cfRule type="containsText" dxfId="1054" priority="1021" operator="containsText" text="Dec">
      <formula>NOT(ISERROR(SEARCH("Dec",D444)))</formula>
    </cfRule>
    <cfRule type="containsText" dxfId="1053" priority="1022" operator="containsText" text="Inc">
      <formula>NOT(ISERROR(SEARCH("Inc",D444)))</formula>
    </cfRule>
  </conditionalFormatting>
  <conditionalFormatting sqref="F444:F445">
    <cfRule type="cellIs" dxfId="1052" priority="1019" operator="equal">
      <formula>"Unlocked"</formula>
    </cfRule>
    <cfRule type="cellIs" dxfId="1051" priority="1020" operator="equal">
      <formula>"Locked"</formula>
    </cfRule>
  </conditionalFormatting>
  <conditionalFormatting sqref="G444:G445">
    <cfRule type="containsText" dxfId="1050" priority="1018" operator="containsText" text="Param">
      <formula>NOT(ISERROR(SEARCH("Param",G444)))</formula>
    </cfRule>
  </conditionalFormatting>
  <conditionalFormatting sqref="I444:I445">
    <cfRule type="cellIs" dxfId="1049" priority="1017" operator="lessThan">
      <formula>0</formula>
    </cfRule>
  </conditionalFormatting>
  <conditionalFormatting sqref="D444:D445">
    <cfRule type="containsText" dxfId="1048" priority="1015" operator="containsText" text="Dec">
      <formula>NOT(ISERROR(SEARCH("Dec",D444)))</formula>
    </cfRule>
    <cfRule type="containsText" dxfId="1047" priority="1016" operator="containsText" text="Inc">
      <formula>NOT(ISERROR(SEARCH("Inc",D444)))</formula>
    </cfRule>
  </conditionalFormatting>
  <conditionalFormatting sqref="F444:F445">
    <cfRule type="cellIs" dxfId="1046" priority="1013" operator="equal">
      <formula>"Unlocked"</formula>
    </cfRule>
    <cfRule type="cellIs" dxfId="1045" priority="1014" operator="equal">
      <formula>"Locked"</formula>
    </cfRule>
  </conditionalFormatting>
  <conditionalFormatting sqref="G444:G445">
    <cfRule type="containsText" dxfId="1044" priority="1012" operator="containsText" text="Param">
      <formula>NOT(ISERROR(SEARCH("Param",G444)))</formula>
    </cfRule>
  </conditionalFormatting>
  <conditionalFormatting sqref="I444:I445">
    <cfRule type="cellIs" dxfId="1043" priority="1011" operator="lessThan">
      <formula>0</formula>
    </cfRule>
  </conditionalFormatting>
  <conditionalFormatting sqref="D444:D445">
    <cfRule type="containsText" dxfId="1042" priority="1009" operator="containsText" text="Dec">
      <formula>NOT(ISERROR(SEARCH("Dec",D444)))</formula>
    </cfRule>
    <cfRule type="containsText" dxfId="1041" priority="1010" operator="containsText" text="Inc">
      <formula>NOT(ISERROR(SEARCH("Inc",D444)))</formula>
    </cfRule>
  </conditionalFormatting>
  <conditionalFormatting sqref="F444:F445">
    <cfRule type="cellIs" dxfId="1040" priority="1007" operator="equal">
      <formula>"Unlocked"</formula>
    </cfRule>
    <cfRule type="cellIs" dxfId="1039" priority="1008" operator="equal">
      <formula>"Locked"</formula>
    </cfRule>
  </conditionalFormatting>
  <conditionalFormatting sqref="G444:G445">
    <cfRule type="containsText" dxfId="1038" priority="1006" operator="containsText" text="Param">
      <formula>NOT(ISERROR(SEARCH("Param",G444)))</formula>
    </cfRule>
  </conditionalFormatting>
  <conditionalFormatting sqref="I444:I445">
    <cfRule type="cellIs" dxfId="1037" priority="1005" operator="lessThan">
      <formula>0</formula>
    </cfRule>
  </conditionalFormatting>
  <conditionalFormatting sqref="D444:D445">
    <cfRule type="containsText" dxfId="1036" priority="1003" operator="containsText" text="Dec">
      <formula>NOT(ISERROR(SEARCH("Dec",D444)))</formula>
    </cfRule>
    <cfRule type="containsText" dxfId="1035" priority="1004" operator="containsText" text="Inc">
      <formula>NOT(ISERROR(SEARCH("Inc",D444)))</formula>
    </cfRule>
  </conditionalFormatting>
  <conditionalFormatting sqref="F444:F445">
    <cfRule type="cellIs" dxfId="1034" priority="1001" operator="equal">
      <formula>"Unlocked"</formula>
    </cfRule>
    <cfRule type="cellIs" dxfId="1033" priority="1002" operator="equal">
      <formula>"Locked"</formula>
    </cfRule>
  </conditionalFormatting>
  <conditionalFormatting sqref="G444:G445">
    <cfRule type="containsText" dxfId="1032" priority="1000" operator="containsText" text="Param">
      <formula>NOT(ISERROR(SEARCH("Param",G444)))</formula>
    </cfRule>
  </conditionalFormatting>
  <conditionalFormatting sqref="I444:I445">
    <cfRule type="cellIs" dxfId="1031" priority="999" operator="lessThan">
      <formula>0</formula>
    </cfRule>
  </conditionalFormatting>
  <conditionalFormatting sqref="D444:D445">
    <cfRule type="containsText" dxfId="1030" priority="997" operator="containsText" text="Dec">
      <formula>NOT(ISERROR(SEARCH("Dec",D444)))</formula>
    </cfRule>
    <cfRule type="containsText" dxfId="1029" priority="998" operator="containsText" text="Inc">
      <formula>NOT(ISERROR(SEARCH("Inc",D444)))</formula>
    </cfRule>
  </conditionalFormatting>
  <conditionalFormatting sqref="F444:F445">
    <cfRule type="cellIs" dxfId="1028" priority="995" operator="equal">
      <formula>"Unlocked"</formula>
    </cfRule>
    <cfRule type="cellIs" dxfId="1027" priority="996" operator="equal">
      <formula>"Locked"</formula>
    </cfRule>
  </conditionalFormatting>
  <conditionalFormatting sqref="G444:G445">
    <cfRule type="containsText" dxfId="1026" priority="994" operator="containsText" text="Param">
      <formula>NOT(ISERROR(SEARCH("Param",G444)))</formula>
    </cfRule>
  </conditionalFormatting>
  <conditionalFormatting sqref="I444:I445">
    <cfRule type="cellIs" dxfId="1025" priority="993" operator="lessThan">
      <formula>0</formula>
    </cfRule>
  </conditionalFormatting>
  <conditionalFormatting sqref="D444:D445">
    <cfRule type="containsText" dxfId="1024" priority="991" operator="containsText" text="Dec">
      <formula>NOT(ISERROR(SEARCH("Dec",D444)))</formula>
    </cfRule>
    <cfRule type="containsText" dxfId="1023" priority="992" operator="containsText" text="Inc">
      <formula>NOT(ISERROR(SEARCH("Inc",D444)))</formula>
    </cfRule>
  </conditionalFormatting>
  <conditionalFormatting sqref="F444:F445">
    <cfRule type="cellIs" dxfId="1022" priority="989" operator="equal">
      <formula>"Unlocked"</formula>
    </cfRule>
    <cfRule type="cellIs" dxfId="1021" priority="990" operator="equal">
      <formula>"Locked"</formula>
    </cfRule>
  </conditionalFormatting>
  <conditionalFormatting sqref="G444:G445">
    <cfRule type="containsText" dxfId="1020" priority="988" operator="containsText" text="Param">
      <formula>NOT(ISERROR(SEARCH("Param",G444)))</formula>
    </cfRule>
  </conditionalFormatting>
  <conditionalFormatting sqref="I444:I445">
    <cfRule type="cellIs" dxfId="1019" priority="987" operator="lessThan">
      <formula>0</formula>
    </cfRule>
  </conditionalFormatting>
  <conditionalFormatting sqref="D444:D445">
    <cfRule type="containsText" dxfId="1018" priority="985" operator="containsText" text="Dec">
      <formula>NOT(ISERROR(SEARCH("Dec",D444)))</formula>
    </cfRule>
    <cfRule type="containsText" dxfId="1017" priority="986" operator="containsText" text="Inc">
      <formula>NOT(ISERROR(SEARCH("Inc",D444)))</formula>
    </cfRule>
  </conditionalFormatting>
  <conditionalFormatting sqref="F444:F445">
    <cfRule type="cellIs" dxfId="1016" priority="983" operator="equal">
      <formula>"Unlocked"</formula>
    </cfRule>
    <cfRule type="cellIs" dxfId="1015" priority="984" operator="equal">
      <formula>"Locked"</formula>
    </cfRule>
  </conditionalFormatting>
  <conditionalFormatting sqref="G444:G445">
    <cfRule type="containsText" dxfId="1014" priority="982" operator="containsText" text="Param">
      <formula>NOT(ISERROR(SEARCH("Param",G444)))</formula>
    </cfRule>
  </conditionalFormatting>
  <conditionalFormatting sqref="I444:I445">
    <cfRule type="cellIs" dxfId="1013" priority="981" operator="lessThan">
      <formula>0</formula>
    </cfRule>
  </conditionalFormatting>
  <conditionalFormatting sqref="D444:D445">
    <cfRule type="containsText" dxfId="1012" priority="979" operator="containsText" text="Dec">
      <formula>NOT(ISERROR(SEARCH("Dec",D444)))</formula>
    </cfRule>
    <cfRule type="containsText" dxfId="1011" priority="980" operator="containsText" text="Inc">
      <formula>NOT(ISERROR(SEARCH("Inc",D444)))</formula>
    </cfRule>
  </conditionalFormatting>
  <conditionalFormatting sqref="F444:F445">
    <cfRule type="cellIs" dxfId="1010" priority="977" operator="equal">
      <formula>"Unlocked"</formula>
    </cfRule>
    <cfRule type="cellIs" dxfId="1009" priority="978" operator="equal">
      <formula>"Locked"</formula>
    </cfRule>
  </conditionalFormatting>
  <conditionalFormatting sqref="G444:G445">
    <cfRule type="containsText" dxfId="1008" priority="976" operator="containsText" text="Param">
      <formula>NOT(ISERROR(SEARCH("Param",G444)))</formula>
    </cfRule>
  </conditionalFormatting>
  <conditionalFormatting sqref="I444:I445">
    <cfRule type="cellIs" dxfId="1007" priority="975" operator="lessThan">
      <formula>0</formula>
    </cfRule>
  </conditionalFormatting>
  <conditionalFormatting sqref="D444:D445">
    <cfRule type="containsText" dxfId="1006" priority="973" operator="containsText" text="Dec">
      <formula>NOT(ISERROR(SEARCH("Dec",D444)))</formula>
    </cfRule>
    <cfRule type="containsText" dxfId="1005" priority="974" operator="containsText" text="Inc">
      <formula>NOT(ISERROR(SEARCH("Inc",D444)))</formula>
    </cfRule>
  </conditionalFormatting>
  <conditionalFormatting sqref="F444:F445">
    <cfRule type="cellIs" dxfId="1004" priority="971" operator="equal">
      <formula>"Unlocked"</formula>
    </cfRule>
    <cfRule type="cellIs" dxfId="1003" priority="972" operator="equal">
      <formula>"Locked"</formula>
    </cfRule>
  </conditionalFormatting>
  <conditionalFormatting sqref="G444:G445">
    <cfRule type="containsText" dxfId="1002" priority="970" operator="containsText" text="Param">
      <formula>NOT(ISERROR(SEARCH("Param",G444)))</formula>
    </cfRule>
  </conditionalFormatting>
  <conditionalFormatting sqref="I444:I445">
    <cfRule type="cellIs" dxfId="1001" priority="969" operator="lessThan">
      <formula>0</formula>
    </cfRule>
  </conditionalFormatting>
  <conditionalFormatting sqref="D444:D445">
    <cfRule type="containsText" dxfId="1000" priority="967" operator="containsText" text="Dec">
      <formula>NOT(ISERROR(SEARCH("Dec",D444)))</formula>
    </cfRule>
    <cfRule type="containsText" dxfId="999" priority="968" operator="containsText" text="Inc">
      <formula>NOT(ISERROR(SEARCH("Inc",D444)))</formula>
    </cfRule>
  </conditionalFormatting>
  <conditionalFormatting sqref="F444:F445">
    <cfRule type="cellIs" dxfId="998" priority="965" operator="equal">
      <formula>"Unlocked"</formula>
    </cfRule>
    <cfRule type="cellIs" dxfId="997" priority="966" operator="equal">
      <formula>"Locked"</formula>
    </cfRule>
  </conditionalFormatting>
  <conditionalFormatting sqref="G444:G445">
    <cfRule type="containsText" dxfId="996" priority="964" operator="containsText" text="Param">
      <formula>NOT(ISERROR(SEARCH("Param",G444)))</formula>
    </cfRule>
  </conditionalFormatting>
  <conditionalFormatting sqref="I444:I445">
    <cfRule type="cellIs" dxfId="995" priority="963" operator="lessThan">
      <formula>0</formula>
    </cfRule>
  </conditionalFormatting>
  <conditionalFormatting sqref="D444:D445">
    <cfRule type="containsText" dxfId="994" priority="961" operator="containsText" text="Dec">
      <formula>NOT(ISERROR(SEARCH("Dec",D444)))</formula>
    </cfRule>
    <cfRule type="containsText" dxfId="993" priority="962" operator="containsText" text="Inc">
      <formula>NOT(ISERROR(SEARCH("Inc",D444)))</formula>
    </cfRule>
  </conditionalFormatting>
  <conditionalFormatting sqref="F444:F445">
    <cfRule type="cellIs" dxfId="992" priority="959" operator="equal">
      <formula>"Unlocked"</formula>
    </cfRule>
    <cfRule type="cellIs" dxfId="991" priority="960" operator="equal">
      <formula>"Locked"</formula>
    </cfRule>
  </conditionalFormatting>
  <conditionalFormatting sqref="G444:G445">
    <cfRule type="containsText" dxfId="990" priority="958" operator="containsText" text="Param">
      <formula>NOT(ISERROR(SEARCH("Param",G444)))</formula>
    </cfRule>
  </conditionalFormatting>
  <conditionalFormatting sqref="I444:I445">
    <cfRule type="cellIs" dxfId="989" priority="957" operator="lessThan">
      <formula>0</formula>
    </cfRule>
  </conditionalFormatting>
  <conditionalFormatting sqref="D444:D445">
    <cfRule type="containsText" dxfId="988" priority="955" operator="containsText" text="Dec">
      <formula>NOT(ISERROR(SEARCH("Dec",D444)))</formula>
    </cfRule>
    <cfRule type="containsText" dxfId="987" priority="956" operator="containsText" text="Inc">
      <formula>NOT(ISERROR(SEARCH("Inc",D444)))</formula>
    </cfRule>
  </conditionalFormatting>
  <conditionalFormatting sqref="F444:F445">
    <cfRule type="cellIs" dxfId="986" priority="953" operator="equal">
      <formula>"Unlocked"</formula>
    </cfRule>
    <cfRule type="cellIs" dxfId="985" priority="954" operator="equal">
      <formula>"Locked"</formula>
    </cfRule>
  </conditionalFormatting>
  <conditionalFormatting sqref="G444:G445">
    <cfRule type="containsText" dxfId="984" priority="952" operator="containsText" text="Param">
      <formula>NOT(ISERROR(SEARCH("Param",G444)))</formula>
    </cfRule>
  </conditionalFormatting>
  <conditionalFormatting sqref="I444:I445">
    <cfRule type="cellIs" dxfId="983" priority="951" operator="lessThan">
      <formula>0</formula>
    </cfRule>
  </conditionalFormatting>
  <conditionalFormatting sqref="D444:D445">
    <cfRule type="containsText" dxfId="982" priority="949" operator="containsText" text="Dec">
      <formula>NOT(ISERROR(SEARCH("Dec",D444)))</formula>
    </cfRule>
    <cfRule type="containsText" dxfId="981" priority="950" operator="containsText" text="Inc">
      <formula>NOT(ISERROR(SEARCH("Inc",D444)))</formula>
    </cfRule>
  </conditionalFormatting>
  <conditionalFormatting sqref="F444:F445">
    <cfRule type="cellIs" dxfId="980" priority="947" operator="equal">
      <formula>"Unlocked"</formula>
    </cfRule>
    <cfRule type="cellIs" dxfId="979" priority="948" operator="equal">
      <formula>"Locked"</formula>
    </cfRule>
  </conditionalFormatting>
  <conditionalFormatting sqref="G444:G445">
    <cfRule type="containsText" dxfId="978" priority="946" operator="containsText" text="Param">
      <formula>NOT(ISERROR(SEARCH("Param",G444)))</formula>
    </cfRule>
  </conditionalFormatting>
  <conditionalFormatting sqref="I444:I445">
    <cfRule type="cellIs" dxfId="977" priority="945" operator="lessThan">
      <formula>0</formula>
    </cfRule>
  </conditionalFormatting>
  <conditionalFormatting sqref="D444:D445">
    <cfRule type="containsText" dxfId="976" priority="943" operator="containsText" text="Dec">
      <formula>NOT(ISERROR(SEARCH("Dec",D444)))</formula>
    </cfRule>
    <cfRule type="containsText" dxfId="975" priority="944" operator="containsText" text="Inc">
      <formula>NOT(ISERROR(SEARCH("Inc",D444)))</formula>
    </cfRule>
  </conditionalFormatting>
  <conditionalFormatting sqref="F444:F445">
    <cfRule type="cellIs" dxfId="974" priority="941" operator="equal">
      <formula>"Unlocked"</formula>
    </cfRule>
    <cfRule type="cellIs" dxfId="973" priority="942" operator="equal">
      <formula>"Locked"</formula>
    </cfRule>
  </conditionalFormatting>
  <conditionalFormatting sqref="G444:G445">
    <cfRule type="containsText" dxfId="972" priority="940" operator="containsText" text="Param">
      <formula>NOT(ISERROR(SEARCH("Param",G444)))</formula>
    </cfRule>
  </conditionalFormatting>
  <conditionalFormatting sqref="I444:I445">
    <cfRule type="cellIs" dxfId="971" priority="939" operator="lessThan">
      <formula>0</formula>
    </cfRule>
  </conditionalFormatting>
  <conditionalFormatting sqref="D444:D445">
    <cfRule type="containsText" dxfId="970" priority="937" operator="containsText" text="Dec">
      <formula>NOT(ISERROR(SEARCH("Dec",D444)))</formula>
    </cfRule>
    <cfRule type="containsText" dxfId="969" priority="938" operator="containsText" text="Inc">
      <formula>NOT(ISERROR(SEARCH("Inc",D444)))</formula>
    </cfRule>
  </conditionalFormatting>
  <conditionalFormatting sqref="F444:F445">
    <cfRule type="cellIs" dxfId="968" priority="935" operator="equal">
      <formula>"Unlocked"</formula>
    </cfRule>
    <cfRule type="cellIs" dxfId="967" priority="936" operator="equal">
      <formula>"Locked"</formula>
    </cfRule>
  </conditionalFormatting>
  <conditionalFormatting sqref="G444:G445">
    <cfRule type="containsText" dxfId="966" priority="934" operator="containsText" text="Param">
      <formula>NOT(ISERROR(SEARCH("Param",G444)))</formula>
    </cfRule>
  </conditionalFormatting>
  <conditionalFormatting sqref="I444:I445">
    <cfRule type="cellIs" dxfId="965" priority="933" operator="lessThan">
      <formula>0</formula>
    </cfRule>
  </conditionalFormatting>
  <conditionalFormatting sqref="D444:D445">
    <cfRule type="containsText" dxfId="964" priority="931" operator="containsText" text="Dec">
      <formula>NOT(ISERROR(SEARCH("Dec",D444)))</formula>
    </cfRule>
    <cfRule type="containsText" dxfId="963" priority="932" operator="containsText" text="Inc">
      <formula>NOT(ISERROR(SEARCH("Inc",D444)))</formula>
    </cfRule>
  </conditionalFormatting>
  <conditionalFormatting sqref="F444:F445">
    <cfRule type="cellIs" dxfId="962" priority="929" operator="equal">
      <formula>"Unlocked"</formula>
    </cfRule>
    <cfRule type="cellIs" dxfId="961" priority="930" operator="equal">
      <formula>"Locked"</formula>
    </cfRule>
  </conditionalFormatting>
  <conditionalFormatting sqref="G444:G445">
    <cfRule type="containsText" dxfId="960" priority="928" operator="containsText" text="Param">
      <formula>NOT(ISERROR(SEARCH("Param",G444)))</formula>
    </cfRule>
  </conditionalFormatting>
  <conditionalFormatting sqref="I444:I445">
    <cfRule type="cellIs" dxfId="959" priority="927" operator="lessThan">
      <formula>0</formula>
    </cfRule>
  </conditionalFormatting>
  <conditionalFormatting sqref="D444:D445">
    <cfRule type="containsText" dxfId="958" priority="925" operator="containsText" text="Dec">
      <formula>NOT(ISERROR(SEARCH("Dec",D444)))</formula>
    </cfRule>
    <cfRule type="containsText" dxfId="957" priority="926" operator="containsText" text="Inc">
      <formula>NOT(ISERROR(SEARCH("Inc",D444)))</formula>
    </cfRule>
  </conditionalFormatting>
  <conditionalFormatting sqref="F446">
    <cfRule type="cellIs" dxfId="956" priority="923" operator="equal">
      <formula>"Unlocked"</formula>
    </cfRule>
    <cfRule type="cellIs" dxfId="955" priority="924" operator="equal">
      <formula>"Locked"</formula>
    </cfRule>
  </conditionalFormatting>
  <conditionalFormatting sqref="G446">
    <cfRule type="containsText" dxfId="954" priority="922" operator="containsText" text="Param">
      <formula>NOT(ISERROR(SEARCH("Param",G446)))</formula>
    </cfRule>
  </conditionalFormatting>
  <conditionalFormatting sqref="I446">
    <cfRule type="cellIs" dxfId="953" priority="921" operator="lessThan">
      <formula>0</formula>
    </cfRule>
  </conditionalFormatting>
  <conditionalFormatting sqref="D446">
    <cfRule type="containsText" dxfId="952" priority="919" operator="containsText" text="Dec">
      <formula>NOT(ISERROR(SEARCH("Dec",D446)))</formula>
    </cfRule>
    <cfRule type="containsText" dxfId="951" priority="920" operator="containsText" text="Inc">
      <formula>NOT(ISERROR(SEARCH("Inc",D446)))</formula>
    </cfRule>
  </conditionalFormatting>
  <conditionalFormatting sqref="F446">
    <cfRule type="cellIs" dxfId="950" priority="917" operator="equal">
      <formula>"Unlocked"</formula>
    </cfRule>
    <cfRule type="cellIs" dxfId="949" priority="918" operator="equal">
      <formula>"Locked"</formula>
    </cfRule>
  </conditionalFormatting>
  <conditionalFormatting sqref="G446">
    <cfRule type="containsText" dxfId="948" priority="916" operator="containsText" text="Param">
      <formula>NOT(ISERROR(SEARCH("Param",G446)))</formula>
    </cfRule>
  </conditionalFormatting>
  <conditionalFormatting sqref="I446">
    <cfRule type="cellIs" dxfId="947" priority="915" operator="lessThan">
      <formula>0</formula>
    </cfRule>
  </conditionalFormatting>
  <conditionalFormatting sqref="D446">
    <cfRule type="containsText" dxfId="946" priority="913" operator="containsText" text="Dec">
      <formula>NOT(ISERROR(SEARCH("Dec",D446)))</formula>
    </cfRule>
    <cfRule type="containsText" dxfId="945" priority="914" operator="containsText" text="Inc">
      <formula>NOT(ISERROR(SEARCH("Inc",D446)))</formula>
    </cfRule>
  </conditionalFormatting>
  <conditionalFormatting sqref="F446">
    <cfRule type="cellIs" dxfId="944" priority="911" operator="equal">
      <formula>"Unlocked"</formula>
    </cfRule>
    <cfRule type="cellIs" dxfId="943" priority="912" operator="equal">
      <formula>"Locked"</formula>
    </cfRule>
  </conditionalFormatting>
  <conditionalFormatting sqref="G446">
    <cfRule type="containsText" dxfId="942" priority="910" operator="containsText" text="Param">
      <formula>NOT(ISERROR(SEARCH("Param",G446)))</formula>
    </cfRule>
  </conditionalFormatting>
  <conditionalFormatting sqref="I446">
    <cfRule type="cellIs" dxfId="941" priority="909" operator="lessThan">
      <formula>0</formula>
    </cfRule>
  </conditionalFormatting>
  <conditionalFormatting sqref="D446">
    <cfRule type="containsText" dxfId="940" priority="907" operator="containsText" text="Dec">
      <formula>NOT(ISERROR(SEARCH("Dec",D446)))</formula>
    </cfRule>
    <cfRule type="containsText" dxfId="939" priority="908" operator="containsText" text="Inc">
      <formula>NOT(ISERROR(SEARCH("Inc",D446)))</formula>
    </cfRule>
  </conditionalFormatting>
  <conditionalFormatting sqref="F446">
    <cfRule type="cellIs" dxfId="938" priority="905" operator="equal">
      <formula>"Unlocked"</formula>
    </cfRule>
    <cfRule type="cellIs" dxfId="937" priority="906" operator="equal">
      <formula>"Locked"</formula>
    </cfRule>
  </conditionalFormatting>
  <conditionalFormatting sqref="G446">
    <cfRule type="containsText" dxfId="936" priority="904" operator="containsText" text="Param">
      <formula>NOT(ISERROR(SEARCH("Param",G446)))</formula>
    </cfRule>
  </conditionalFormatting>
  <conditionalFormatting sqref="I446">
    <cfRule type="cellIs" dxfId="935" priority="903" operator="lessThan">
      <formula>0</formula>
    </cfRule>
  </conditionalFormatting>
  <conditionalFormatting sqref="D446">
    <cfRule type="containsText" dxfId="934" priority="901" operator="containsText" text="Dec">
      <formula>NOT(ISERROR(SEARCH("Dec",D446)))</formula>
    </cfRule>
    <cfRule type="containsText" dxfId="933" priority="902" operator="containsText" text="Inc">
      <formula>NOT(ISERROR(SEARCH("Inc",D446)))</formula>
    </cfRule>
  </conditionalFormatting>
  <conditionalFormatting sqref="F446">
    <cfRule type="cellIs" dxfId="932" priority="899" operator="equal">
      <formula>"Unlocked"</formula>
    </cfRule>
    <cfRule type="cellIs" dxfId="931" priority="900" operator="equal">
      <formula>"Locked"</formula>
    </cfRule>
  </conditionalFormatting>
  <conditionalFormatting sqref="G446">
    <cfRule type="containsText" dxfId="930" priority="898" operator="containsText" text="Param">
      <formula>NOT(ISERROR(SEARCH("Param",G446)))</formula>
    </cfRule>
  </conditionalFormatting>
  <conditionalFormatting sqref="I446">
    <cfRule type="cellIs" dxfId="929" priority="897" operator="lessThan">
      <formula>0</formula>
    </cfRule>
  </conditionalFormatting>
  <conditionalFormatting sqref="D446">
    <cfRule type="containsText" dxfId="928" priority="895" operator="containsText" text="Dec">
      <formula>NOT(ISERROR(SEARCH("Dec",D446)))</formula>
    </cfRule>
    <cfRule type="containsText" dxfId="927" priority="896" operator="containsText" text="Inc">
      <formula>NOT(ISERROR(SEARCH("Inc",D446)))</formula>
    </cfRule>
  </conditionalFormatting>
  <conditionalFormatting sqref="F446">
    <cfRule type="cellIs" dxfId="926" priority="893" operator="equal">
      <formula>"Unlocked"</formula>
    </cfRule>
    <cfRule type="cellIs" dxfId="925" priority="894" operator="equal">
      <formula>"Locked"</formula>
    </cfRule>
  </conditionalFormatting>
  <conditionalFormatting sqref="G446">
    <cfRule type="containsText" dxfId="924" priority="892" operator="containsText" text="Param">
      <formula>NOT(ISERROR(SEARCH("Param",G446)))</formula>
    </cfRule>
  </conditionalFormatting>
  <conditionalFormatting sqref="I446">
    <cfRule type="cellIs" dxfId="923" priority="891" operator="lessThan">
      <formula>0</formula>
    </cfRule>
  </conditionalFormatting>
  <conditionalFormatting sqref="D446">
    <cfRule type="containsText" dxfId="922" priority="889" operator="containsText" text="Dec">
      <formula>NOT(ISERROR(SEARCH("Dec",D446)))</formula>
    </cfRule>
    <cfRule type="containsText" dxfId="921" priority="890" operator="containsText" text="Inc">
      <formula>NOT(ISERROR(SEARCH("Inc",D446)))</formula>
    </cfRule>
  </conditionalFormatting>
  <conditionalFormatting sqref="F446">
    <cfRule type="cellIs" dxfId="920" priority="887" operator="equal">
      <formula>"Unlocked"</formula>
    </cfRule>
    <cfRule type="cellIs" dxfId="919" priority="888" operator="equal">
      <formula>"Locked"</formula>
    </cfRule>
  </conditionalFormatting>
  <conditionalFormatting sqref="G446">
    <cfRule type="containsText" dxfId="918" priority="886" operator="containsText" text="Param">
      <formula>NOT(ISERROR(SEARCH("Param",G446)))</formula>
    </cfRule>
  </conditionalFormatting>
  <conditionalFormatting sqref="I446">
    <cfRule type="cellIs" dxfId="917" priority="885" operator="lessThan">
      <formula>0</formula>
    </cfRule>
  </conditionalFormatting>
  <conditionalFormatting sqref="D446">
    <cfRule type="containsText" dxfId="916" priority="883" operator="containsText" text="Dec">
      <formula>NOT(ISERROR(SEARCH("Dec",D446)))</formula>
    </cfRule>
    <cfRule type="containsText" dxfId="915" priority="884" operator="containsText" text="Inc">
      <formula>NOT(ISERROR(SEARCH("Inc",D446)))</formula>
    </cfRule>
  </conditionalFormatting>
  <conditionalFormatting sqref="F446">
    <cfRule type="cellIs" dxfId="914" priority="881" operator="equal">
      <formula>"Unlocked"</formula>
    </cfRule>
    <cfRule type="cellIs" dxfId="913" priority="882" operator="equal">
      <formula>"Locked"</formula>
    </cfRule>
  </conditionalFormatting>
  <conditionalFormatting sqref="G446">
    <cfRule type="containsText" dxfId="912" priority="880" operator="containsText" text="Param">
      <formula>NOT(ISERROR(SEARCH("Param",G446)))</formula>
    </cfRule>
  </conditionalFormatting>
  <conditionalFormatting sqref="I446">
    <cfRule type="cellIs" dxfId="911" priority="879" operator="lessThan">
      <formula>0</formula>
    </cfRule>
  </conditionalFormatting>
  <conditionalFormatting sqref="D446">
    <cfRule type="containsText" dxfId="910" priority="877" operator="containsText" text="Dec">
      <formula>NOT(ISERROR(SEARCH("Dec",D446)))</formula>
    </cfRule>
    <cfRule type="containsText" dxfId="909" priority="878" operator="containsText" text="Inc">
      <formula>NOT(ISERROR(SEARCH("Inc",D446)))</formula>
    </cfRule>
  </conditionalFormatting>
  <conditionalFormatting sqref="F446">
    <cfRule type="cellIs" dxfId="908" priority="875" operator="equal">
      <formula>"Unlocked"</formula>
    </cfRule>
    <cfRule type="cellIs" dxfId="907" priority="876" operator="equal">
      <formula>"Locked"</formula>
    </cfRule>
  </conditionalFormatting>
  <conditionalFormatting sqref="G446">
    <cfRule type="containsText" dxfId="906" priority="874" operator="containsText" text="Param">
      <formula>NOT(ISERROR(SEARCH("Param",G446)))</formula>
    </cfRule>
  </conditionalFormatting>
  <conditionalFormatting sqref="I446">
    <cfRule type="cellIs" dxfId="905" priority="873" operator="lessThan">
      <formula>0</formula>
    </cfRule>
  </conditionalFormatting>
  <conditionalFormatting sqref="D446">
    <cfRule type="containsText" dxfId="904" priority="871" operator="containsText" text="Dec">
      <formula>NOT(ISERROR(SEARCH("Dec",D446)))</formula>
    </cfRule>
    <cfRule type="containsText" dxfId="903" priority="872" operator="containsText" text="Inc">
      <formula>NOT(ISERROR(SEARCH("Inc",D446)))</formula>
    </cfRule>
  </conditionalFormatting>
  <conditionalFormatting sqref="F446">
    <cfRule type="cellIs" dxfId="902" priority="869" operator="equal">
      <formula>"Unlocked"</formula>
    </cfRule>
    <cfRule type="cellIs" dxfId="901" priority="870" operator="equal">
      <formula>"Locked"</formula>
    </cfRule>
  </conditionalFormatting>
  <conditionalFormatting sqref="G446">
    <cfRule type="containsText" dxfId="900" priority="868" operator="containsText" text="Param">
      <formula>NOT(ISERROR(SEARCH("Param",G446)))</formula>
    </cfRule>
  </conditionalFormatting>
  <conditionalFormatting sqref="I446">
    <cfRule type="cellIs" dxfId="899" priority="867" operator="lessThan">
      <formula>0</formula>
    </cfRule>
  </conditionalFormatting>
  <conditionalFormatting sqref="D446">
    <cfRule type="containsText" dxfId="898" priority="865" operator="containsText" text="Dec">
      <formula>NOT(ISERROR(SEARCH("Dec",D446)))</formula>
    </cfRule>
    <cfRule type="containsText" dxfId="897" priority="866" operator="containsText" text="Inc">
      <formula>NOT(ISERROR(SEARCH("Inc",D446)))</formula>
    </cfRule>
  </conditionalFormatting>
  <conditionalFormatting sqref="F446">
    <cfRule type="cellIs" dxfId="896" priority="863" operator="equal">
      <formula>"Unlocked"</formula>
    </cfRule>
    <cfRule type="cellIs" dxfId="895" priority="864" operator="equal">
      <formula>"Locked"</formula>
    </cfRule>
  </conditionalFormatting>
  <conditionalFormatting sqref="G446">
    <cfRule type="containsText" dxfId="894" priority="862" operator="containsText" text="Param">
      <formula>NOT(ISERROR(SEARCH("Param",G446)))</formula>
    </cfRule>
  </conditionalFormatting>
  <conditionalFormatting sqref="I446">
    <cfRule type="cellIs" dxfId="893" priority="861" operator="lessThan">
      <formula>0</formula>
    </cfRule>
  </conditionalFormatting>
  <conditionalFormatting sqref="D446">
    <cfRule type="containsText" dxfId="892" priority="859" operator="containsText" text="Dec">
      <formula>NOT(ISERROR(SEARCH("Dec",D446)))</formula>
    </cfRule>
    <cfRule type="containsText" dxfId="891" priority="860" operator="containsText" text="Inc">
      <formula>NOT(ISERROR(SEARCH("Inc",D446)))</formula>
    </cfRule>
  </conditionalFormatting>
  <conditionalFormatting sqref="F446">
    <cfRule type="cellIs" dxfId="890" priority="857" operator="equal">
      <formula>"Unlocked"</formula>
    </cfRule>
    <cfRule type="cellIs" dxfId="889" priority="858" operator="equal">
      <formula>"Locked"</formula>
    </cfRule>
  </conditionalFormatting>
  <conditionalFormatting sqref="G446">
    <cfRule type="containsText" dxfId="888" priority="856" operator="containsText" text="Param">
      <formula>NOT(ISERROR(SEARCH("Param",G446)))</formula>
    </cfRule>
  </conditionalFormatting>
  <conditionalFormatting sqref="I446">
    <cfRule type="cellIs" dxfId="887" priority="855" operator="lessThan">
      <formula>0</formula>
    </cfRule>
  </conditionalFormatting>
  <conditionalFormatting sqref="D446">
    <cfRule type="containsText" dxfId="886" priority="853" operator="containsText" text="Dec">
      <formula>NOT(ISERROR(SEARCH("Dec",D446)))</formula>
    </cfRule>
    <cfRule type="containsText" dxfId="885" priority="854" operator="containsText" text="Inc">
      <formula>NOT(ISERROR(SEARCH("Inc",D446)))</formula>
    </cfRule>
  </conditionalFormatting>
  <conditionalFormatting sqref="F446">
    <cfRule type="cellIs" dxfId="884" priority="851" operator="equal">
      <formula>"Unlocked"</formula>
    </cfRule>
    <cfRule type="cellIs" dxfId="883" priority="852" operator="equal">
      <formula>"Locked"</formula>
    </cfRule>
  </conditionalFormatting>
  <conditionalFormatting sqref="G446">
    <cfRule type="containsText" dxfId="882" priority="850" operator="containsText" text="Param">
      <formula>NOT(ISERROR(SEARCH("Param",G446)))</formula>
    </cfRule>
  </conditionalFormatting>
  <conditionalFormatting sqref="I446">
    <cfRule type="cellIs" dxfId="881" priority="849" operator="lessThan">
      <formula>0</formula>
    </cfRule>
  </conditionalFormatting>
  <conditionalFormatting sqref="D446">
    <cfRule type="containsText" dxfId="880" priority="847" operator="containsText" text="Dec">
      <formula>NOT(ISERROR(SEARCH("Dec",D446)))</formula>
    </cfRule>
    <cfRule type="containsText" dxfId="879" priority="848" operator="containsText" text="Inc">
      <formula>NOT(ISERROR(SEARCH("Inc",D446)))</formula>
    </cfRule>
  </conditionalFormatting>
  <conditionalFormatting sqref="F446">
    <cfRule type="cellIs" dxfId="878" priority="845" operator="equal">
      <formula>"Unlocked"</formula>
    </cfRule>
    <cfRule type="cellIs" dxfId="877" priority="846" operator="equal">
      <formula>"Locked"</formula>
    </cfRule>
  </conditionalFormatting>
  <conditionalFormatting sqref="G446">
    <cfRule type="containsText" dxfId="876" priority="844" operator="containsText" text="Param">
      <formula>NOT(ISERROR(SEARCH("Param",G446)))</formula>
    </cfRule>
  </conditionalFormatting>
  <conditionalFormatting sqref="I446">
    <cfRule type="cellIs" dxfId="875" priority="843" operator="lessThan">
      <formula>0</formula>
    </cfRule>
  </conditionalFormatting>
  <conditionalFormatting sqref="D446">
    <cfRule type="containsText" dxfId="874" priority="841" operator="containsText" text="Dec">
      <formula>NOT(ISERROR(SEARCH("Dec",D446)))</formula>
    </cfRule>
    <cfRule type="containsText" dxfId="873" priority="842" operator="containsText" text="Inc">
      <formula>NOT(ISERROR(SEARCH("Inc",D446)))</formula>
    </cfRule>
  </conditionalFormatting>
  <conditionalFormatting sqref="F446">
    <cfRule type="cellIs" dxfId="872" priority="839" operator="equal">
      <formula>"Unlocked"</formula>
    </cfRule>
    <cfRule type="cellIs" dxfId="871" priority="840" operator="equal">
      <formula>"Locked"</formula>
    </cfRule>
  </conditionalFormatting>
  <conditionalFormatting sqref="G446">
    <cfRule type="containsText" dxfId="870" priority="838" operator="containsText" text="Param">
      <formula>NOT(ISERROR(SEARCH("Param",G446)))</formula>
    </cfRule>
  </conditionalFormatting>
  <conditionalFormatting sqref="I446">
    <cfRule type="cellIs" dxfId="869" priority="837" operator="lessThan">
      <formula>0</formula>
    </cfRule>
  </conditionalFormatting>
  <conditionalFormatting sqref="D446">
    <cfRule type="containsText" dxfId="868" priority="835" operator="containsText" text="Dec">
      <formula>NOT(ISERROR(SEARCH("Dec",D446)))</formula>
    </cfRule>
    <cfRule type="containsText" dxfId="867" priority="836" operator="containsText" text="Inc">
      <formula>NOT(ISERROR(SEARCH("Inc",D446)))</formula>
    </cfRule>
  </conditionalFormatting>
  <conditionalFormatting sqref="F446">
    <cfRule type="cellIs" dxfId="866" priority="833" operator="equal">
      <formula>"Unlocked"</formula>
    </cfRule>
    <cfRule type="cellIs" dxfId="865" priority="834" operator="equal">
      <formula>"Locked"</formula>
    </cfRule>
  </conditionalFormatting>
  <conditionalFormatting sqref="G446">
    <cfRule type="containsText" dxfId="864" priority="832" operator="containsText" text="Param">
      <formula>NOT(ISERROR(SEARCH("Param",G446)))</formula>
    </cfRule>
  </conditionalFormatting>
  <conditionalFormatting sqref="I446">
    <cfRule type="cellIs" dxfId="863" priority="831" operator="lessThan">
      <formula>0</formula>
    </cfRule>
  </conditionalFormatting>
  <conditionalFormatting sqref="D446">
    <cfRule type="containsText" dxfId="862" priority="829" operator="containsText" text="Dec">
      <formula>NOT(ISERROR(SEARCH("Dec",D446)))</formula>
    </cfRule>
    <cfRule type="containsText" dxfId="861" priority="830" operator="containsText" text="Inc">
      <formula>NOT(ISERROR(SEARCH("Inc",D446)))</formula>
    </cfRule>
  </conditionalFormatting>
  <conditionalFormatting sqref="F446">
    <cfRule type="cellIs" dxfId="860" priority="827" operator="equal">
      <formula>"Unlocked"</formula>
    </cfRule>
    <cfRule type="cellIs" dxfId="859" priority="828" operator="equal">
      <formula>"Locked"</formula>
    </cfRule>
  </conditionalFormatting>
  <conditionalFormatting sqref="G446">
    <cfRule type="containsText" dxfId="858" priority="826" operator="containsText" text="Param">
      <formula>NOT(ISERROR(SEARCH("Param",G446)))</formula>
    </cfRule>
  </conditionalFormatting>
  <conditionalFormatting sqref="I446">
    <cfRule type="cellIs" dxfId="857" priority="825" operator="lessThan">
      <formula>0</formula>
    </cfRule>
  </conditionalFormatting>
  <conditionalFormatting sqref="D446">
    <cfRule type="containsText" dxfId="856" priority="823" operator="containsText" text="Dec">
      <formula>NOT(ISERROR(SEARCH("Dec",D446)))</formula>
    </cfRule>
    <cfRule type="containsText" dxfId="855" priority="824" operator="containsText" text="Inc">
      <formula>NOT(ISERROR(SEARCH("Inc",D446)))</formula>
    </cfRule>
  </conditionalFormatting>
  <conditionalFormatting sqref="F446">
    <cfRule type="cellIs" dxfId="854" priority="821" operator="equal">
      <formula>"Unlocked"</formula>
    </cfRule>
    <cfRule type="cellIs" dxfId="853" priority="822" operator="equal">
      <formula>"Locked"</formula>
    </cfRule>
  </conditionalFormatting>
  <conditionalFormatting sqref="G446">
    <cfRule type="containsText" dxfId="852" priority="820" operator="containsText" text="Param">
      <formula>NOT(ISERROR(SEARCH("Param",G446)))</formula>
    </cfRule>
  </conditionalFormatting>
  <conditionalFormatting sqref="I446">
    <cfRule type="cellIs" dxfId="851" priority="819" operator="lessThan">
      <formula>0</formula>
    </cfRule>
  </conditionalFormatting>
  <conditionalFormatting sqref="D446">
    <cfRule type="containsText" dxfId="850" priority="817" operator="containsText" text="Dec">
      <formula>NOT(ISERROR(SEARCH("Dec",D446)))</formula>
    </cfRule>
    <cfRule type="containsText" dxfId="849" priority="818" operator="containsText" text="Inc">
      <formula>NOT(ISERROR(SEARCH("Inc",D446)))</formula>
    </cfRule>
  </conditionalFormatting>
  <conditionalFormatting sqref="F446">
    <cfRule type="cellIs" dxfId="848" priority="815" operator="equal">
      <formula>"Unlocked"</formula>
    </cfRule>
    <cfRule type="cellIs" dxfId="847" priority="816" operator="equal">
      <formula>"Locked"</formula>
    </cfRule>
  </conditionalFormatting>
  <conditionalFormatting sqref="G446">
    <cfRule type="containsText" dxfId="846" priority="814" operator="containsText" text="Param">
      <formula>NOT(ISERROR(SEARCH("Param",G446)))</formula>
    </cfRule>
  </conditionalFormatting>
  <conditionalFormatting sqref="I446">
    <cfRule type="cellIs" dxfId="845" priority="813" operator="lessThan">
      <formula>0</formula>
    </cfRule>
  </conditionalFormatting>
  <conditionalFormatting sqref="D446">
    <cfRule type="containsText" dxfId="844" priority="811" operator="containsText" text="Dec">
      <formula>NOT(ISERROR(SEARCH("Dec",D446)))</formula>
    </cfRule>
    <cfRule type="containsText" dxfId="843" priority="812" operator="containsText" text="Inc">
      <formula>NOT(ISERROR(SEARCH("Inc",D446)))</formula>
    </cfRule>
  </conditionalFormatting>
  <conditionalFormatting sqref="F447:F449">
    <cfRule type="cellIs" dxfId="842" priority="809" operator="equal">
      <formula>"Unlocked"</formula>
    </cfRule>
    <cfRule type="cellIs" dxfId="841" priority="810" operator="equal">
      <formula>"Locked"</formula>
    </cfRule>
  </conditionalFormatting>
  <conditionalFormatting sqref="G447:G449">
    <cfRule type="containsText" dxfId="840" priority="808" operator="containsText" text="Param">
      <formula>NOT(ISERROR(SEARCH("Param",G447)))</formula>
    </cfRule>
  </conditionalFormatting>
  <conditionalFormatting sqref="I447:I449">
    <cfRule type="cellIs" dxfId="839" priority="807" operator="lessThan">
      <formula>0</formula>
    </cfRule>
  </conditionalFormatting>
  <conditionalFormatting sqref="D447:D449">
    <cfRule type="containsText" dxfId="838" priority="805" operator="containsText" text="Dec">
      <formula>NOT(ISERROR(SEARCH("Dec",D447)))</formula>
    </cfRule>
    <cfRule type="containsText" dxfId="837" priority="806" operator="containsText" text="Inc">
      <formula>NOT(ISERROR(SEARCH("Inc",D447)))</formula>
    </cfRule>
  </conditionalFormatting>
  <conditionalFormatting sqref="F447:F449">
    <cfRule type="cellIs" dxfId="836" priority="803" operator="equal">
      <formula>"Unlocked"</formula>
    </cfRule>
    <cfRule type="cellIs" dxfId="835" priority="804" operator="equal">
      <formula>"Locked"</formula>
    </cfRule>
  </conditionalFormatting>
  <conditionalFormatting sqref="G447:G449">
    <cfRule type="containsText" dxfId="834" priority="802" operator="containsText" text="Param">
      <formula>NOT(ISERROR(SEARCH("Param",G447)))</formula>
    </cfRule>
  </conditionalFormatting>
  <conditionalFormatting sqref="I447:I449">
    <cfRule type="cellIs" dxfId="833" priority="801" operator="lessThan">
      <formula>0</formula>
    </cfRule>
  </conditionalFormatting>
  <conditionalFormatting sqref="D447:D449">
    <cfRule type="containsText" dxfId="832" priority="799" operator="containsText" text="Dec">
      <formula>NOT(ISERROR(SEARCH("Dec",D447)))</formula>
    </cfRule>
    <cfRule type="containsText" dxfId="831" priority="800" operator="containsText" text="Inc">
      <formula>NOT(ISERROR(SEARCH("Inc",D447)))</formula>
    </cfRule>
  </conditionalFormatting>
  <conditionalFormatting sqref="F447:F449">
    <cfRule type="cellIs" dxfId="830" priority="797" operator="equal">
      <formula>"Unlocked"</formula>
    </cfRule>
    <cfRule type="cellIs" dxfId="829" priority="798" operator="equal">
      <formula>"Locked"</formula>
    </cfRule>
  </conditionalFormatting>
  <conditionalFormatting sqref="G447:G449">
    <cfRule type="containsText" dxfId="828" priority="796" operator="containsText" text="Param">
      <formula>NOT(ISERROR(SEARCH("Param",G447)))</formula>
    </cfRule>
  </conditionalFormatting>
  <conditionalFormatting sqref="I447:I449">
    <cfRule type="cellIs" dxfId="827" priority="795" operator="lessThan">
      <formula>0</formula>
    </cfRule>
  </conditionalFormatting>
  <conditionalFormatting sqref="D447:D449">
    <cfRule type="containsText" dxfId="826" priority="793" operator="containsText" text="Dec">
      <formula>NOT(ISERROR(SEARCH("Dec",D447)))</formula>
    </cfRule>
    <cfRule type="containsText" dxfId="825" priority="794" operator="containsText" text="Inc">
      <formula>NOT(ISERROR(SEARCH("Inc",D447)))</formula>
    </cfRule>
  </conditionalFormatting>
  <conditionalFormatting sqref="F447:F449">
    <cfRule type="cellIs" dxfId="824" priority="791" operator="equal">
      <formula>"Unlocked"</formula>
    </cfRule>
    <cfRule type="cellIs" dxfId="823" priority="792" operator="equal">
      <formula>"Locked"</formula>
    </cfRule>
  </conditionalFormatting>
  <conditionalFormatting sqref="G447:G449">
    <cfRule type="containsText" dxfId="822" priority="790" operator="containsText" text="Param">
      <formula>NOT(ISERROR(SEARCH("Param",G447)))</formula>
    </cfRule>
  </conditionalFormatting>
  <conditionalFormatting sqref="I447:I449">
    <cfRule type="cellIs" dxfId="821" priority="789" operator="lessThan">
      <formula>0</formula>
    </cfRule>
  </conditionalFormatting>
  <conditionalFormatting sqref="D447:D449">
    <cfRule type="containsText" dxfId="820" priority="787" operator="containsText" text="Dec">
      <formula>NOT(ISERROR(SEARCH("Dec",D447)))</formula>
    </cfRule>
    <cfRule type="containsText" dxfId="819" priority="788" operator="containsText" text="Inc">
      <formula>NOT(ISERROR(SEARCH("Inc",D447)))</formula>
    </cfRule>
  </conditionalFormatting>
  <conditionalFormatting sqref="F447:F449">
    <cfRule type="cellIs" dxfId="818" priority="785" operator="equal">
      <formula>"Unlocked"</formula>
    </cfRule>
    <cfRule type="cellIs" dxfId="817" priority="786" operator="equal">
      <formula>"Locked"</formula>
    </cfRule>
  </conditionalFormatting>
  <conditionalFormatting sqref="G447:G449">
    <cfRule type="containsText" dxfId="816" priority="784" operator="containsText" text="Param">
      <formula>NOT(ISERROR(SEARCH("Param",G447)))</formula>
    </cfRule>
  </conditionalFormatting>
  <conditionalFormatting sqref="I447:I449">
    <cfRule type="cellIs" dxfId="815" priority="783" operator="lessThan">
      <formula>0</formula>
    </cfRule>
  </conditionalFormatting>
  <conditionalFormatting sqref="D447:D449">
    <cfRule type="containsText" dxfId="814" priority="781" operator="containsText" text="Dec">
      <formula>NOT(ISERROR(SEARCH("Dec",D447)))</formula>
    </cfRule>
    <cfRule type="containsText" dxfId="813" priority="782" operator="containsText" text="Inc">
      <formula>NOT(ISERROR(SEARCH("Inc",D447)))</formula>
    </cfRule>
  </conditionalFormatting>
  <conditionalFormatting sqref="F447:F449">
    <cfRule type="cellIs" dxfId="812" priority="779" operator="equal">
      <formula>"Unlocked"</formula>
    </cfRule>
    <cfRule type="cellIs" dxfId="811" priority="780" operator="equal">
      <formula>"Locked"</formula>
    </cfRule>
  </conditionalFormatting>
  <conditionalFormatting sqref="G447:G449">
    <cfRule type="containsText" dxfId="810" priority="778" operator="containsText" text="Param">
      <formula>NOT(ISERROR(SEARCH("Param",G447)))</formula>
    </cfRule>
  </conditionalFormatting>
  <conditionalFormatting sqref="I447:I449">
    <cfRule type="cellIs" dxfId="809" priority="777" operator="lessThan">
      <formula>0</formula>
    </cfRule>
  </conditionalFormatting>
  <conditionalFormatting sqref="D447:D449">
    <cfRule type="containsText" dxfId="808" priority="775" operator="containsText" text="Dec">
      <formula>NOT(ISERROR(SEARCH("Dec",D447)))</formula>
    </cfRule>
    <cfRule type="containsText" dxfId="807" priority="776" operator="containsText" text="Inc">
      <formula>NOT(ISERROR(SEARCH("Inc",D447)))</formula>
    </cfRule>
  </conditionalFormatting>
  <conditionalFormatting sqref="F447:F449">
    <cfRule type="cellIs" dxfId="806" priority="773" operator="equal">
      <formula>"Unlocked"</formula>
    </cfRule>
    <cfRule type="cellIs" dxfId="805" priority="774" operator="equal">
      <formula>"Locked"</formula>
    </cfRule>
  </conditionalFormatting>
  <conditionalFormatting sqref="G447:G449">
    <cfRule type="containsText" dxfId="804" priority="772" operator="containsText" text="Param">
      <formula>NOT(ISERROR(SEARCH("Param",G447)))</formula>
    </cfRule>
  </conditionalFormatting>
  <conditionalFormatting sqref="I447:I449">
    <cfRule type="cellIs" dxfId="803" priority="771" operator="lessThan">
      <formula>0</formula>
    </cfRule>
  </conditionalFormatting>
  <conditionalFormatting sqref="D447:D449">
    <cfRule type="containsText" dxfId="802" priority="769" operator="containsText" text="Dec">
      <formula>NOT(ISERROR(SEARCH("Dec",D447)))</formula>
    </cfRule>
    <cfRule type="containsText" dxfId="801" priority="770" operator="containsText" text="Inc">
      <formula>NOT(ISERROR(SEARCH("Inc",D447)))</formula>
    </cfRule>
  </conditionalFormatting>
  <conditionalFormatting sqref="F447">
    <cfRule type="cellIs" dxfId="800" priority="767" operator="equal">
      <formula>"Unlocked"</formula>
    </cfRule>
    <cfRule type="cellIs" dxfId="799" priority="768" operator="equal">
      <formula>"Locked"</formula>
    </cfRule>
  </conditionalFormatting>
  <conditionalFormatting sqref="G447">
    <cfRule type="containsText" dxfId="798" priority="766" operator="containsText" text="Param">
      <formula>NOT(ISERROR(SEARCH("Param",G447)))</formula>
    </cfRule>
  </conditionalFormatting>
  <conditionalFormatting sqref="I447">
    <cfRule type="cellIs" dxfId="797" priority="765" operator="lessThan">
      <formula>0</formula>
    </cfRule>
  </conditionalFormatting>
  <conditionalFormatting sqref="D447">
    <cfRule type="containsText" dxfId="796" priority="763" operator="containsText" text="Dec">
      <formula>NOT(ISERROR(SEARCH("Dec",D447)))</formula>
    </cfRule>
    <cfRule type="containsText" dxfId="795" priority="764" operator="containsText" text="Inc">
      <formula>NOT(ISERROR(SEARCH("Inc",D447)))</formula>
    </cfRule>
  </conditionalFormatting>
  <conditionalFormatting sqref="F448:F449">
    <cfRule type="cellIs" dxfId="794" priority="761" operator="equal">
      <formula>"Unlocked"</formula>
    </cfRule>
    <cfRule type="cellIs" dxfId="793" priority="762" operator="equal">
      <formula>"Locked"</formula>
    </cfRule>
  </conditionalFormatting>
  <conditionalFormatting sqref="G448:G449">
    <cfRule type="containsText" dxfId="792" priority="760" operator="containsText" text="Param">
      <formula>NOT(ISERROR(SEARCH("Param",G448)))</formula>
    </cfRule>
  </conditionalFormatting>
  <conditionalFormatting sqref="I448:I449">
    <cfRule type="cellIs" dxfId="791" priority="759" operator="lessThan">
      <formula>0</formula>
    </cfRule>
  </conditionalFormatting>
  <conditionalFormatting sqref="D448:D449">
    <cfRule type="containsText" dxfId="790" priority="757" operator="containsText" text="Dec">
      <formula>NOT(ISERROR(SEARCH("Dec",D448)))</formula>
    </cfRule>
    <cfRule type="containsText" dxfId="789" priority="758" operator="containsText" text="Inc">
      <formula>NOT(ISERROR(SEARCH("Inc",D448)))</formula>
    </cfRule>
  </conditionalFormatting>
  <conditionalFormatting sqref="F450:F455">
    <cfRule type="cellIs" dxfId="788" priority="755" operator="equal">
      <formula>"Unlocked"</formula>
    </cfRule>
    <cfRule type="cellIs" dxfId="787" priority="756" operator="equal">
      <formula>"Locked"</formula>
    </cfRule>
  </conditionalFormatting>
  <conditionalFormatting sqref="G450:G455">
    <cfRule type="containsText" dxfId="786" priority="754" operator="containsText" text="Param">
      <formula>NOT(ISERROR(SEARCH("Param",G450)))</formula>
    </cfRule>
  </conditionalFormatting>
  <conditionalFormatting sqref="I450:I455">
    <cfRule type="cellIs" dxfId="785" priority="753" operator="lessThan">
      <formula>0</formula>
    </cfRule>
  </conditionalFormatting>
  <conditionalFormatting sqref="D450:D455">
    <cfRule type="containsText" dxfId="784" priority="751" operator="containsText" text="Dec">
      <formula>NOT(ISERROR(SEARCH("Dec",D450)))</formula>
    </cfRule>
    <cfRule type="containsText" dxfId="783" priority="752" operator="containsText" text="Inc">
      <formula>NOT(ISERROR(SEARCH("Inc",D450)))</formula>
    </cfRule>
  </conditionalFormatting>
  <conditionalFormatting sqref="F450:F455">
    <cfRule type="cellIs" dxfId="782" priority="749" operator="equal">
      <formula>"Unlocked"</formula>
    </cfRule>
    <cfRule type="cellIs" dxfId="781" priority="750" operator="equal">
      <formula>"Locked"</formula>
    </cfRule>
  </conditionalFormatting>
  <conditionalFormatting sqref="G450:G455">
    <cfRule type="containsText" dxfId="780" priority="748" operator="containsText" text="Param">
      <formula>NOT(ISERROR(SEARCH("Param",G450)))</formula>
    </cfRule>
  </conditionalFormatting>
  <conditionalFormatting sqref="I450:I455">
    <cfRule type="cellIs" dxfId="779" priority="747" operator="lessThan">
      <formula>0</formula>
    </cfRule>
  </conditionalFormatting>
  <conditionalFormatting sqref="D450:D455">
    <cfRule type="containsText" dxfId="778" priority="745" operator="containsText" text="Dec">
      <formula>NOT(ISERROR(SEARCH("Dec",D450)))</formula>
    </cfRule>
    <cfRule type="containsText" dxfId="777" priority="746" operator="containsText" text="Inc">
      <formula>NOT(ISERROR(SEARCH("Inc",D450)))</formula>
    </cfRule>
  </conditionalFormatting>
  <conditionalFormatting sqref="F450:F455">
    <cfRule type="cellIs" dxfId="776" priority="743" operator="equal">
      <formula>"Unlocked"</formula>
    </cfRule>
    <cfRule type="cellIs" dxfId="775" priority="744" operator="equal">
      <formula>"Locked"</formula>
    </cfRule>
  </conditionalFormatting>
  <conditionalFormatting sqref="G450:G455">
    <cfRule type="containsText" dxfId="774" priority="742" operator="containsText" text="Param">
      <formula>NOT(ISERROR(SEARCH("Param",G450)))</formula>
    </cfRule>
  </conditionalFormatting>
  <conditionalFormatting sqref="I450:I455">
    <cfRule type="cellIs" dxfId="773" priority="741" operator="lessThan">
      <formula>0</formula>
    </cfRule>
  </conditionalFormatting>
  <conditionalFormatting sqref="D450:D455">
    <cfRule type="containsText" dxfId="772" priority="739" operator="containsText" text="Dec">
      <formula>NOT(ISERROR(SEARCH("Dec",D450)))</formula>
    </cfRule>
    <cfRule type="containsText" dxfId="771" priority="740" operator="containsText" text="Inc">
      <formula>NOT(ISERROR(SEARCH("Inc",D450)))</formula>
    </cfRule>
  </conditionalFormatting>
  <conditionalFormatting sqref="F450:F455">
    <cfRule type="cellIs" dxfId="770" priority="737" operator="equal">
      <formula>"Unlocked"</formula>
    </cfRule>
    <cfRule type="cellIs" dxfId="769" priority="738" operator="equal">
      <formula>"Locked"</formula>
    </cfRule>
  </conditionalFormatting>
  <conditionalFormatting sqref="G450:G455">
    <cfRule type="containsText" dxfId="768" priority="736" operator="containsText" text="Param">
      <formula>NOT(ISERROR(SEARCH("Param",G450)))</formula>
    </cfRule>
  </conditionalFormatting>
  <conditionalFormatting sqref="I450:I455">
    <cfRule type="cellIs" dxfId="767" priority="735" operator="lessThan">
      <formula>0</formula>
    </cfRule>
  </conditionalFormatting>
  <conditionalFormatting sqref="D450:D455">
    <cfRule type="containsText" dxfId="766" priority="733" operator="containsText" text="Dec">
      <formula>NOT(ISERROR(SEARCH("Dec",D450)))</formula>
    </cfRule>
    <cfRule type="containsText" dxfId="765" priority="734" operator="containsText" text="Inc">
      <formula>NOT(ISERROR(SEARCH("Inc",D450)))</formula>
    </cfRule>
  </conditionalFormatting>
  <conditionalFormatting sqref="F450:F455">
    <cfRule type="cellIs" dxfId="764" priority="731" operator="equal">
      <formula>"Unlocked"</formula>
    </cfRule>
    <cfRule type="cellIs" dxfId="763" priority="732" operator="equal">
      <formula>"Locked"</formula>
    </cfRule>
  </conditionalFormatting>
  <conditionalFormatting sqref="G450:G455">
    <cfRule type="containsText" dxfId="762" priority="730" operator="containsText" text="Param">
      <formula>NOT(ISERROR(SEARCH("Param",G450)))</formula>
    </cfRule>
  </conditionalFormatting>
  <conditionalFormatting sqref="I450:I455">
    <cfRule type="cellIs" dxfId="761" priority="729" operator="lessThan">
      <formula>0</formula>
    </cfRule>
  </conditionalFormatting>
  <conditionalFormatting sqref="D450:D455">
    <cfRule type="containsText" dxfId="760" priority="727" operator="containsText" text="Dec">
      <formula>NOT(ISERROR(SEARCH("Dec",D450)))</formula>
    </cfRule>
    <cfRule type="containsText" dxfId="759" priority="728" operator="containsText" text="Inc">
      <formula>NOT(ISERROR(SEARCH("Inc",D450)))</formula>
    </cfRule>
  </conditionalFormatting>
  <conditionalFormatting sqref="F450:F455">
    <cfRule type="cellIs" dxfId="758" priority="725" operator="equal">
      <formula>"Unlocked"</formula>
    </cfRule>
    <cfRule type="cellIs" dxfId="757" priority="726" operator="equal">
      <formula>"Locked"</formula>
    </cfRule>
  </conditionalFormatting>
  <conditionalFormatting sqref="G450:G455">
    <cfRule type="containsText" dxfId="756" priority="724" operator="containsText" text="Param">
      <formula>NOT(ISERROR(SEARCH("Param",G450)))</formula>
    </cfRule>
  </conditionalFormatting>
  <conditionalFormatting sqref="I450:I455">
    <cfRule type="cellIs" dxfId="755" priority="723" operator="lessThan">
      <formula>0</formula>
    </cfRule>
  </conditionalFormatting>
  <conditionalFormatting sqref="D450:D455">
    <cfRule type="containsText" dxfId="754" priority="721" operator="containsText" text="Dec">
      <formula>NOT(ISERROR(SEARCH("Dec",D450)))</formula>
    </cfRule>
    <cfRule type="containsText" dxfId="753" priority="722" operator="containsText" text="Inc">
      <formula>NOT(ISERROR(SEARCH("Inc",D450)))</formula>
    </cfRule>
  </conditionalFormatting>
  <conditionalFormatting sqref="F450:F455">
    <cfRule type="cellIs" dxfId="752" priority="719" operator="equal">
      <formula>"Unlocked"</formula>
    </cfRule>
    <cfRule type="cellIs" dxfId="751" priority="720" operator="equal">
      <formula>"Locked"</formula>
    </cfRule>
  </conditionalFormatting>
  <conditionalFormatting sqref="G450:G455">
    <cfRule type="containsText" dxfId="750" priority="718" operator="containsText" text="Param">
      <formula>NOT(ISERROR(SEARCH("Param",G450)))</formula>
    </cfRule>
  </conditionalFormatting>
  <conditionalFormatting sqref="I450:I455">
    <cfRule type="cellIs" dxfId="749" priority="717" operator="lessThan">
      <formula>0</formula>
    </cfRule>
  </conditionalFormatting>
  <conditionalFormatting sqref="D450:D455">
    <cfRule type="containsText" dxfId="748" priority="715" operator="containsText" text="Dec">
      <formula>NOT(ISERROR(SEARCH("Dec",D450)))</formula>
    </cfRule>
    <cfRule type="containsText" dxfId="747" priority="716" operator="containsText" text="Inc">
      <formula>NOT(ISERROR(SEARCH("Inc",D450)))</formula>
    </cfRule>
  </conditionalFormatting>
  <conditionalFormatting sqref="F450:F455">
    <cfRule type="cellIs" dxfId="746" priority="713" operator="equal">
      <formula>"Unlocked"</formula>
    </cfRule>
    <cfRule type="cellIs" dxfId="745" priority="714" operator="equal">
      <formula>"Locked"</formula>
    </cfRule>
  </conditionalFormatting>
  <conditionalFormatting sqref="G450:G455">
    <cfRule type="containsText" dxfId="744" priority="712" operator="containsText" text="Param">
      <formula>NOT(ISERROR(SEARCH("Param",G450)))</formula>
    </cfRule>
  </conditionalFormatting>
  <conditionalFormatting sqref="I450:I455">
    <cfRule type="cellIs" dxfId="743" priority="711" operator="lessThan">
      <formula>0</formula>
    </cfRule>
  </conditionalFormatting>
  <conditionalFormatting sqref="D450:D455">
    <cfRule type="containsText" dxfId="742" priority="709" operator="containsText" text="Dec">
      <formula>NOT(ISERROR(SEARCH("Dec",D450)))</formula>
    </cfRule>
    <cfRule type="containsText" dxfId="741" priority="710" operator="containsText" text="Inc">
      <formula>NOT(ISERROR(SEARCH("Inc",D450)))</formula>
    </cfRule>
  </conditionalFormatting>
  <conditionalFormatting sqref="F450:F452">
    <cfRule type="cellIs" dxfId="740" priority="707" operator="equal">
      <formula>"Unlocked"</formula>
    </cfRule>
    <cfRule type="cellIs" dxfId="739" priority="708" operator="equal">
      <formula>"Locked"</formula>
    </cfRule>
  </conditionalFormatting>
  <conditionalFormatting sqref="G450:G452">
    <cfRule type="containsText" dxfId="738" priority="706" operator="containsText" text="Param">
      <formula>NOT(ISERROR(SEARCH("Param",G450)))</formula>
    </cfRule>
  </conditionalFormatting>
  <conditionalFormatting sqref="I450:I452">
    <cfRule type="cellIs" dxfId="737" priority="705" operator="lessThan">
      <formula>0</formula>
    </cfRule>
  </conditionalFormatting>
  <conditionalFormatting sqref="D450:D452">
    <cfRule type="containsText" dxfId="736" priority="703" operator="containsText" text="Dec">
      <formula>NOT(ISERROR(SEARCH("Dec",D450)))</formula>
    </cfRule>
    <cfRule type="containsText" dxfId="735" priority="704" operator="containsText" text="Inc">
      <formula>NOT(ISERROR(SEARCH("Inc",D450)))</formula>
    </cfRule>
  </conditionalFormatting>
  <conditionalFormatting sqref="F450:F452">
    <cfRule type="cellIs" dxfId="734" priority="701" operator="equal">
      <formula>"Unlocked"</formula>
    </cfRule>
    <cfRule type="cellIs" dxfId="733" priority="702" operator="equal">
      <formula>"Locked"</formula>
    </cfRule>
  </conditionalFormatting>
  <conditionalFormatting sqref="G450:G452">
    <cfRule type="containsText" dxfId="732" priority="700" operator="containsText" text="Param">
      <formula>NOT(ISERROR(SEARCH("Param",G450)))</formula>
    </cfRule>
  </conditionalFormatting>
  <conditionalFormatting sqref="I450:I452">
    <cfRule type="cellIs" dxfId="731" priority="699" operator="lessThan">
      <formula>0</formula>
    </cfRule>
  </conditionalFormatting>
  <conditionalFormatting sqref="D450:D452">
    <cfRule type="containsText" dxfId="730" priority="697" operator="containsText" text="Dec">
      <formula>NOT(ISERROR(SEARCH("Dec",D450)))</formula>
    </cfRule>
    <cfRule type="containsText" dxfId="729" priority="698" operator="containsText" text="Inc">
      <formula>NOT(ISERROR(SEARCH("Inc",D450)))</formula>
    </cfRule>
  </conditionalFormatting>
  <conditionalFormatting sqref="F450:F452">
    <cfRule type="cellIs" dxfId="728" priority="695" operator="equal">
      <formula>"Unlocked"</formula>
    </cfRule>
    <cfRule type="cellIs" dxfId="727" priority="696" operator="equal">
      <formula>"Locked"</formula>
    </cfRule>
  </conditionalFormatting>
  <conditionalFormatting sqref="G450:G452">
    <cfRule type="containsText" dxfId="726" priority="694" operator="containsText" text="Param">
      <formula>NOT(ISERROR(SEARCH("Param",G450)))</formula>
    </cfRule>
  </conditionalFormatting>
  <conditionalFormatting sqref="I450:I452">
    <cfRule type="cellIs" dxfId="725" priority="693" operator="lessThan">
      <formula>0</formula>
    </cfRule>
  </conditionalFormatting>
  <conditionalFormatting sqref="D450:D452">
    <cfRule type="containsText" dxfId="724" priority="691" operator="containsText" text="Dec">
      <formula>NOT(ISERROR(SEARCH("Dec",D450)))</formula>
    </cfRule>
    <cfRule type="containsText" dxfId="723" priority="692" operator="containsText" text="Inc">
      <formula>NOT(ISERROR(SEARCH("Inc",D450)))</formula>
    </cfRule>
  </conditionalFormatting>
  <conditionalFormatting sqref="F450:F452">
    <cfRule type="cellIs" dxfId="722" priority="689" operator="equal">
      <formula>"Unlocked"</formula>
    </cfRule>
    <cfRule type="cellIs" dxfId="721" priority="690" operator="equal">
      <formula>"Locked"</formula>
    </cfRule>
  </conditionalFormatting>
  <conditionalFormatting sqref="G450:G452">
    <cfRule type="containsText" dxfId="720" priority="688" operator="containsText" text="Param">
      <formula>NOT(ISERROR(SEARCH("Param",G450)))</formula>
    </cfRule>
  </conditionalFormatting>
  <conditionalFormatting sqref="I450:I452">
    <cfRule type="cellIs" dxfId="719" priority="687" operator="lessThan">
      <formula>0</formula>
    </cfRule>
  </conditionalFormatting>
  <conditionalFormatting sqref="D450:D452">
    <cfRule type="containsText" dxfId="718" priority="685" operator="containsText" text="Dec">
      <formula>NOT(ISERROR(SEARCH("Dec",D450)))</formula>
    </cfRule>
    <cfRule type="containsText" dxfId="717" priority="686" operator="containsText" text="Inc">
      <formula>NOT(ISERROR(SEARCH("Inc",D450)))</formula>
    </cfRule>
  </conditionalFormatting>
  <conditionalFormatting sqref="F450:F452">
    <cfRule type="cellIs" dxfId="716" priority="683" operator="equal">
      <formula>"Unlocked"</formula>
    </cfRule>
    <cfRule type="cellIs" dxfId="715" priority="684" operator="equal">
      <formula>"Locked"</formula>
    </cfRule>
  </conditionalFormatting>
  <conditionalFormatting sqref="G450:G452">
    <cfRule type="containsText" dxfId="714" priority="682" operator="containsText" text="Param">
      <formula>NOT(ISERROR(SEARCH("Param",G450)))</formula>
    </cfRule>
  </conditionalFormatting>
  <conditionalFormatting sqref="I450:I452">
    <cfRule type="cellIs" dxfId="713" priority="681" operator="lessThan">
      <formula>0</formula>
    </cfRule>
  </conditionalFormatting>
  <conditionalFormatting sqref="D450:D452">
    <cfRule type="containsText" dxfId="712" priority="679" operator="containsText" text="Dec">
      <formula>NOT(ISERROR(SEARCH("Dec",D450)))</formula>
    </cfRule>
    <cfRule type="containsText" dxfId="711" priority="680" operator="containsText" text="Inc">
      <formula>NOT(ISERROR(SEARCH("Inc",D450)))</formula>
    </cfRule>
  </conditionalFormatting>
  <conditionalFormatting sqref="F450:F452">
    <cfRule type="cellIs" dxfId="710" priority="677" operator="equal">
      <formula>"Unlocked"</formula>
    </cfRule>
    <cfRule type="cellIs" dxfId="709" priority="678" operator="equal">
      <formula>"Locked"</formula>
    </cfRule>
  </conditionalFormatting>
  <conditionalFormatting sqref="G450:G452">
    <cfRule type="containsText" dxfId="708" priority="676" operator="containsText" text="Param">
      <formula>NOT(ISERROR(SEARCH("Param",G450)))</formula>
    </cfRule>
  </conditionalFormatting>
  <conditionalFormatting sqref="I450:I452">
    <cfRule type="cellIs" dxfId="707" priority="675" operator="lessThan">
      <formula>0</formula>
    </cfRule>
  </conditionalFormatting>
  <conditionalFormatting sqref="D450:D452">
    <cfRule type="containsText" dxfId="706" priority="673" operator="containsText" text="Dec">
      <formula>NOT(ISERROR(SEARCH("Dec",D450)))</formula>
    </cfRule>
    <cfRule type="containsText" dxfId="705" priority="674" operator="containsText" text="Inc">
      <formula>NOT(ISERROR(SEARCH("Inc",D450)))</formula>
    </cfRule>
  </conditionalFormatting>
  <conditionalFormatting sqref="F450:F452">
    <cfRule type="cellIs" dxfId="704" priority="671" operator="equal">
      <formula>"Unlocked"</formula>
    </cfRule>
    <cfRule type="cellIs" dxfId="703" priority="672" operator="equal">
      <formula>"Locked"</formula>
    </cfRule>
  </conditionalFormatting>
  <conditionalFormatting sqref="G450:G452">
    <cfRule type="containsText" dxfId="702" priority="670" operator="containsText" text="Param">
      <formula>NOT(ISERROR(SEARCH("Param",G450)))</formula>
    </cfRule>
  </conditionalFormatting>
  <conditionalFormatting sqref="I450:I452">
    <cfRule type="cellIs" dxfId="701" priority="669" operator="lessThan">
      <formula>0</formula>
    </cfRule>
  </conditionalFormatting>
  <conditionalFormatting sqref="D450:D452">
    <cfRule type="containsText" dxfId="700" priority="667" operator="containsText" text="Dec">
      <formula>NOT(ISERROR(SEARCH("Dec",D450)))</formula>
    </cfRule>
    <cfRule type="containsText" dxfId="699" priority="668" operator="containsText" text="Inc">
      <formula>NOT(ISERROR(SEARCH("Inc",D450)))</formula>
    </cfRule>
  </conditionalFormatting>
  <conditionalFormatting sqref="F450:F451">
    <cfRule type="cellIs" dxfId="698" priority="665" operator="equal">
      <formula>"Unlocked"</formula>
    </cfRule>
    <cfRule type="cellIs" dxfId="697" priority="666" operator="equal">
      <formula>"Locked"</formula>
    </cfRule>
  </conditionalFormatting>
  <conditionalFormatting sqref="G450:G451">
    <cfRule type="containsText" dxfId="696" priority="664" operator="containsText" text="Param">
      <formula>NOT(ISERROR(SEARCH("Param",G450)))</formula>
    </cfRule>
  </conditionalFormatting>
  <conditionalFormatting sqref="I450:I451">
    <cfRule type="cellIs" dxfId="695" priority="663" operator="lessThan">
      <formula>0</formula>
    </cfRule>
  </conditionalFormatting>
  <conditionalFormatting sqref="D450:D451">
    <cfRule type="containsText" dxfId="694" priority="661" operator="containsText" text="Dec">
      <formula>NOT(ISERROR(SEARCH("Dec",D450)))</formula>
    </cfRule>
    <cfRule type="containsText" dxfId="693" priority="662" operator="containsText" text="Inc">
      <formula>NOT(ISERROR(SEARCH("Inc",D450)))</formula>
    </cfRule>
  </conditionalFormatting>
  <conditionalFormatting sqref="F450:F451">
    <cfRule type="cellIs" dxfId="692" priority="659" operator="equal">
      <formula>"Unlocked"</formula>
    </cfRule>
    <cfRule type="cellIs" dxfId="691" priority="660" operator="equal">
      <formula>"Locked"</formula>
    </cfRule>
  </conditionalFormatting>
  <conditionalFormatting sqref="G450:G451">
    <cfRule type="containsText" dxfId="690" priority="658" operator="containsText" text="Param">
      <formula>NOT(ISERROR(SEARCH("Param",G450)))</formula>
    </cfRule>
  </conditionalFormatting>
  <conditionalFormatting sqref="I450:I451">
    <cfRule type="cellIs" dxfId="689" priority="657" operator="lessThan">
      <formula>0</formula>
    </cfRule>
  </conditionalFormatting>
  <conditionalFormatting sqref="D450:D451">
    <cfRule type="containsText" dxfId="688" priority="655" operator="containsText" text="Dec">
      <formula>NOT(ISERROR(SEARCH("Dec",D450)))</formula>
    </cfRule>
    <cfRule type="containsText" dxfId="687" priority="656" operator="containsText" text="Inc">
      <formula>NOT(ISERROR(SEARCH("Inc",D450)))</formula>
    </cfRule>
  </conditionalFormatting>
  <conditionalFormatting sqref="F450:F451">
    <cfRule type="cellIs" dxfId="686" priority="653" operator="equal">
      <formula>"Unlocked"</formula>
    </cfRule>
    <cfRule type="cellIs" dxfId="685" priority="654" operator="equal">
      <formula>"Locked"</formula>
    </cfRule>
  </conditionalFormatting>
  <conditionalFormatting sqref="G450:G451">
    <cfRule type="containsText" dxfId="684" priority="652" operator="containsText" text="Param">
      <formula>NOT(ISERROR(SEARCH("Param",G450)))</formula>
    </cfRule>
  </conditionalFormatting>
  <conditionalFormatting sqref="I450:I451">
    <cfRule type="cellIs" dxfId="683" priority="651" operator="lessThan">
      <formula>0</formula>
    </cfRule>
  </conditionalFormatting>
  <conditionalFormatting sqref="D450:D451">
    <cfRule type="containsText" dxfId="682" priority="649" operator="containsText" text="Dec">
      <formula>NOT(ISERROR(SEARCH("Dec",D450)))</formula>
    </cfRule>
    <cfRule type="containsText" dxfId="681" priority="650" operator="containsText" text="Inc">
      <formula>NOT(ISERROR(SEARCH("Inc",D450)))</formula>
    </cfRule>
  </conditionalFormatting>
  <conditionalFormatting sqref="F450:F451">
    <cfRule type="cellIs" dxfId="680" priority="647" operator="equal">
      <formula>"Unlocked"</formula>
    </cfRule>
    <cfRule type="cellIs" dxfId="679" priority="648" operator="equal">
      <formula>"Locked"</formula>
    </cfRule>
  </conditionalFormatting>
  <conditionalFormatting sqref="G450:G451">
    <cfRule type="containsText" dxfId="678" priority="646" operator="containsText" text="Param">
      <formula>NOT(ISERROR(SEARCH("Param",G450)))</formula>
    </cfRule>
  </conditionalFormatting>
  <conditionalFormatting sqref="I450:I451">
    <cfRule type="cellIs" dxfId="677" priority="645" operator="lessThan">
      <formula>0</formula>
    </cfRule>
  </conditionalFormatting>
  <conditionalFormatting sqref="D450:D451">
    <cfRule type="containsText" dxfId="676" priority="643" operator="containsText" text="Dec">
      <formula>NOT(ISERROR(SEARCH("Dec",D450)))</formula>
    </cfRule>
    <cfRule type="containsText" dxfId="675" priority="644" operator="containsText" text="Inc">
      <formula>NOT(ISERROR(SEARCH("Inc",D450)))</formula>
    </cfRule>
  </conditionalFormatting>
  <conditionalFormatting sqref="F450:F451">
    <cfRule type="cellIs" dxfId="674" priority="641" operator="equal">
      <formula>"Unlocked"</formula>
    </cfRule>
    <cfRule type="cellIs" dxfId="673" priority="642" operator="equal">
      <formula>"Locked"</formula>
    </cfRule>
  </conditionalFormatting>
  <conditionalFormatting sqref="G450:G451">
    <cfRule type="containsText" dxfId="672" priority="640" operator="containsText" text="Param">
      <formula>NOT(ISERROR(SEARCH("Param",G450)))</formula>
    </cfRule>
  </conditionalFormatting>
  <conditionalFormatting sqref="I450:I451">
    <cfRule type="cellIs" dxfId="671" priority="639" operator="lessThan">
      <formula>0</formula>
    </cfRule>
  </conditionalFormatting>
  <conditionalFormatting sqref="D450:D451">
    <cfRule type="containsText" dxfId="670" priority="637" operator="containsText" text="Dec">
      <formula>NOT(ISERROR(SEARCH("Dec",D450)))</formula>
    </cfRule>
    <cfRule type="containsText" dxfId="669" priority="638" operator="containsText" text="Inc">
      <formula>NOT(ISERROR(SEARCH("Inc",D450)))</formula>
    </cfRule>
  </conditionalFormatting>
  <conditionalFormatting sqref="F450:F451">
    <cfRule type="cellIs" dxfId="668" priority="635" operator="equal">
      <formula>"Unlocked"</formula>
    </cfRule>
    <cfRule type="cellIs" dxfId="667" priority="636" operator="equal">
      <formula>"Locked"</formula>
    </cfRule>
  </conditionalFormatting>
  <conditionalFormatting sqref="G450:G451">
    <cfRule type="containsText" dxfId="666" priority="634" operator="containsText" text="Param">
      <formula>NOT(ISERROR(SEARCH("Param",G450)))</formula>
    </cfRule>
  </conditionalFormatting>
  <conditionalFormatting sqref="I450:I451">
    <cfRule type="cellIs" dxfId="665" priority="633" operator="lessThan">
      <formula>0</formula>
    </cfRule>
  </conditionalFormatting>
  <conditionalFormatting sqref="D450:D451">
    <cfRule type="containsText" dxfId="664" priority="631" operator="containsText" text="Dec">
      <formula>NOT(ISERROR(SEARCH("Dec",D450)))</formula>
    </cfRule>
    <cfRule type="containsText" dxfId="663" priority="632" operator="containsText" text="Inc">
      <formula>NOT(ISERROR(SEARCH("Inc",D450)))</formula>
    </cfRule>
  </conditionalFormatting>
  <conditionalFormatting sqref="F450:F451">
    <cfRule type="cellIs" dxfId="662" priority="629" operator="equal">
      <formula>"Unlocked"</formula>
    </cfRule>
    <cfRule type="cellIs" dxfId="661" priority="630" operator="equal">
      <formula>"Locked"</formula>
    </cfRule>
  </conditionalFormatting>
  <conditionalFormatting sqref="G450:G451">
    <cfRule type="containsText" dxfId="660" priority="628" operator="containsText" text="Param">
      <formula>NOT(ISERROR(SEARCH("Param",G450)))</formula>
    </cfRule>
  </conditionalFormatting>
  <conditionalFormatting sqref="I450:I451">
    <cfRule type="cellIs" dxfId="659" priority="627" operator="lessThan">
      <formula>0</formula>
    </cfRule>
  </conditionalFormatting>
  <conditionalFormatting sqref="D450:D451">
    <cfRule type="containsText" dxfId="658" priority="625" operator="containsText" text="Dec">
      <formula>NOT(ISERROR(SEARCH("Dec",D450)))</formula>
    </cfRule>
    <cfRule type="containsText" dxfId="657" priority="626" operator="containsText" text="Inc">
      <formula>NOT(ISERROR(SEARCH("Inc",D450)))</formula>
    </cfRule>
  </conditionalFormatting>
  <conditionalFormatting sqref="F450:F451">
    <cfRule type="cellIs" dxfId="656" priority="623" operator="equal">
      <formula>"Unlocked"</formula>
    </cfRule>
    <cfRule type="cellIs" dxfId="655" priority="624" operator="equal">
      <formula>"Locked"</formula>
    </cfRule>
  </conditionalFormatting>
  <conditionalFormatting sqref="G450:G451">
    <cfRule type="containsText" dxfId="654" priority="622" operator="containsText" text="Param">
      <formula>NOT(ISERROR(SEARCH("Param",G450)))</formula>
    </cfRule>
  </conditionalFormatting>
  <conditionalFormatting sqref="I450:I451">
    <cfRule type="cellIs" dxfId="653" priority="621" operator="lessThan">
      <formula>0</formula>
    </cfRule>
  </conditionalFormatting>
  <conditionalFormatting sqref="D450:D451">
    <cfRule type="containsText" dxfId="652" priority="619" operator="containsText" text="Dec">
      <formula>NOT(ISERROR(SEARCH("Dec",D450)))</formula>
    </cfRule>
    <cfRule type="containsText" dxfId="651" priority="620" operator="containsText" text="Inc">
      <formula>NOT(ISERROR(SEARCH("Inc",D450)))</formula>
    </cfRule>
  </conditionalFormatting>
  <conditionalFormatting sqref="F450:F451">
    <cfRule type="cellIs" dxfId="650" priority="617" operator="equal">
      <formula>"Unlocked"</formula>
    </cfRule>
    <cfRule type="cellIs" dxfId="649" priority="618" operator="equal">
      <formula>"Locked"</formula>
    </cfRule>
  </conditionalFormatting>
  <conditionalFormatting sqref="G450:G451">
    <cfRule type="containsText" dxfId="648" priority="616" operator="containsText" text="Param">
      <formula>NOT(ISERROR(SEARCH("Param",G450)))</formula>
    </cfRule>
  </conditionalFormatting>
  <conditionalFormatting sqref="I450:I451">
    <cfRule type="cellIs" dxfId="647" priority="615" operator="lessThan">
      <formula>0</formula>
    </cfRule>
  </conditionalFormatting>
  <conditionalFormatting sqref="D450:D451">
    <cfRule type="containsText" dxfId="646" priority="613" operator="containsText" text="Dec">
      <formula>NOT(ISERROR(SEARCH("Dec",D450)))</formula>
    </cfRule>
    <cfRule type="containsText" dxfId="645" priority="614" operator="containsText" text="Inc">
      <formula>NOT(ISERROR(SEARCH("Inc",D450)))</formula>
    </cfRule>
  </conditionalFormatting>
  <conditionalFormatting sqref="F450:F451">
    <cfRule type="cellIs" dxfId="644" priority="611" operator="equal">
      <formula>"Unlocked"</formula>
    </cfRule>
    <cfRule type="cellIs" dxfId="643" priority="612" operator="equal">
      <formula>"Locked"</formula>
    </cfRule>
  </conditionalFormatting>
  <conditionalFormatting sqref="G450:G451">
    <cfRule type="containsText" dxfId="642" priority="610" operator="containsText" text="Param">
      <formula>NOT(ISERROR(SEARCH("Param",G450)))</formula>
    </cfRule>
  </conditionalFormatting>
  <conditionalFormatting sqref="I450:I451">
    <cfRule type="cellIs" dxfId="641" priority="609" operator="lessThan">
      <formula>0</formula>
    </cfRule>
  </conditionalFormatting>
  <conditionalFormatting sqref="D450:D451">
    <cfRule type="containsText" dxfId="640" priority="607" operator="containsText" text="Dec">
      <formula>NOT(ISERROR(SEARCH("Dec",D450)))</formula>
    </cfRule>
    <cfRule type="containsText" dxfId="639" priority="608" operator="containsText" text="Inc">
      <formula>NOT(ISERROR(SEARCH("Inc",D450)))</formula>
    </cfRule>
  </conditionalFormatting>
  <conditionalFormatting sqref="F450:F451">
    <cfRule type="cellIs" dxfId="638" priority="605" operator="equal">
      <formula>"Unlocked"</formula>
    </cfRule>
    <cfRule type="cellIs" dxfId="637" priority="606" operator="equal">
      <formula>"Locked"</formula>
    </cfRule>
  </conditionalFormatting>
  <conditionalFormatting sqref="G450:G451">
    <cfRule type="containsText" dxfId="636" priority="604" operator="containsText" text="Param">
      <formula>NOT(ISERROR(SEARCH("Param",G450)))</formula>
    </cfRule>
  </conditionalFormatting>
  <conditionalFormatting sqref="I450:I451">
    <cfRule type="cellIs" dxfId="635" priority="603" operator="lessThan">
      <formula>0</formula>
    </cfRule>
  </conditionalFormatting>
  <conditionalFormatting sqref="D450:D451">
    <cfRule type="containsText" dxfId="634" priority="601" operator="containsText" text="Dec">
      <formula>NOT(ISERROR(SEARCH("Dec",D450)))</formula>
    </cfRule>
    <cfRule type="containsText" dxfId="633" priority="602" operator="containsText" text="Inc">
      <formula>NOT(ISERROR(SEARCH("Inc",D450)))</formula>
    </cfRule>
  </conditionalFormatting>
  <conditionalFormatting sqref="F450:F451">
    <cfRule type="cellIs" dxfId="632" priority="599" operator="equal">
      <formula>"Unlocked"</formula>
    </cfRule>
    <cfRule type="cellIs" dxfId="631" priority="600" operator="equal">
      <formula>"Locked"</formula>
    </cfRule>
  </conditionalFormatting>
  <conditionalFormatting sqref="G450:G451">
    <cfRule type="containsText" dxfId="630" priority="598" operator="containsText" text="Param">
      <formula>NOT(ISERROR(SEARCH("Param",G450)))</formula>
    </cfRule>
  </conditionalFormatting>
  <conditionalFormatting sqref="I450:I451">
    <cfRule type="cellIs" dxfId="629" priority="597" operator="lessThan">
      <formula>0</formula>
    </cfRule>
  </conditionalFormatting>
  <conditionalFormatting sqref="D450:D451">
    <cfRule type="containsText" dxfId="628" priority="595" operator="containsText" text="Dec">
      <formula>NOT(ISERROR(SEARCH("Dec",D450)))</formula>
    </cfRule>
    <cfRule type="containsText" dxfId="627" priority="596" operator="containsText" text="Inc">
      <formula>NOT(ISERROR(SEARCH("Inc",D450)))</formula>
    </cfRule>
  </conditionalFormatting>
  <conditionalFormatting sqref="F450:F451">
    <cfRule type="cellIs" dxfId="626" priority="593" operator="equal">
      <formula>"Unlocked"</formula>
    </cfRule>
    <cfRule type="cellIs" dxfId="625" priority="594" operator="equal">
      <formula>"Locked"</formula>
    </cfRule>
  </conditionalFormatting>
  <conditionalFormatting sqref="G450:G451">
    <cfRule type="containsText" dxfId="624" priority="592" operator="containsText" text="Param">
      <formula>NOT(ISERROR(SEARCH("Param",G450)))</formula>
    </cfRule>
  </conditionalFormatting>
  <conditionalFormatting sqref="I450:I451">
    <cfRule type="cellIs" dxfId="623" priority="591" operator="lessThan">
      <formula>0</formula>
    </cfRule>
  </conditionalFormatting>
  <conditionalFormatting sqref="D450:D451">
    <cfRule type="containsText" dxfId="622" priority="589" operator="containsText" text="Dec">
      <formula>NOT(ISERROR(SEARCH("Dec",D450)))</formula>
    </cfRule>
    <cfRule type="containsText" dxfId="621" priority="590" operator="containsText" text="Inc">
      <formula>NOT(ISERROR(SEARCH("Inc",D450)))</formula>
    </cfRule>
  </conditionalFormatting>
  <conditionalFormatting sqref="F450:F451">
    <cfRule type="cellIs" dxfId="620" priority="587" operator="equal">
      <formula>"Unlocked"</formula>
    </cfRule>
    <cfRule type="cellIs" dxfId="619" priority="588" operator="equal">
      <formula>"Locked"</formula>
    </cfRule>
  </conditionalFormatting>
  <conditionalFormatting sqref="G450:G451">
    <cfRule type="containsText" dxfId="618" priority="586" operator="containsText" text="Param">
      <formula>NOT(ISERROR(SEARCH("Param",G450)))</formula>
    </cfRule>
  </conditionalFormatting>
  <conditionalFormatting sqref="I450:I451">
    <cfRule type="cellIs" dxfId="617" priority="585" operator="lessThan">
      <formula>0</formula>
    </cfRule>
  </conditionalFormatting>
  <conditionalFormatting sqref="D450:D451">
    <cfRule type="containsText" dxfId="616" priority="583" operator="containsText" text="Dec">
      <formula>NOT(ISERROR(SEARCH("Dec",D450)))</formula>
    </cfRule>
    <cfRule type="containsText" dxfId="615" priority="584" operator="containsText" text="Inc">
      <formula>NOT(ISERROR(SEARCH("Inc",D450)))</formula>
    </cfRule>
  </conditionalFormatting>
  <conditionalFormatting sqref="F450:F451">
    <cfRule type="cellIs" dxfId="614" priority="581" operator="equal">
      <formula>"Unlocked"</formula>
    </cfRule>
    <cfRule type="cellIs" dxfId="613" priority="582" operator="equal">
      <formula>"Locked"</formula>
    </cfRule>
  </conditionalFormatting>
  <conditionalFormatting sqref="G450:G451">
    <cfRule type="containsText" dxfId="612" priority="580" operator="containsText" text="Param">
      <formula>NOT(ISERROR(SEARCH("Param",G450)))</formula>
    </cfRule>
  </conditionalFormatting>
  <conditionalFormatting sqref="I450:I451">
    <cfRule type="cellIs" dxfId="611" priority="579" operator="lessThan">
      <formula>0</formula>
    </cfRule>
  </conditionalFormatting>
  <conditionalFormatting sqref="D450:D451">
    <cfRule type="containsText" dxfId="610" priority="577" operator="containsText" text="Dec">
      <formula>NOT(ISERROR(SEARCH("Dec",D450)))</formula>
    </cfRule>
    <cfRule type="containsText" dxfId="609" priority="578" operator="containsText" text="Inc">
      <formula>NOT(ISERROR(SEARCH("Inc",D450)))</formula>
    </cfRule>
  </conditionalFormatting>
  <conditionalFormatting sqref="F450:F451">
    <cfRule type="cellIs" dxfId="608" priority="575" operator="equal">
      <formula>"Unlocked"</formula>
    </cfRule>
    <cfRule type="cellIs" dxfId="607" priority="576" operator="equal">
      <formula>"Locked"</formula>
    </cfRule>
  </conditionalFormatting>
  <conditionalFormatting sqref="G450:G451">
    <cfRule type="containsText" dxfId="606" priority="574" operator="containsText" text="Param">
      <formula>NOT(ISERROR(SEARCH("Param",G450)))</formula>
    </cfRule>
  </conditionalFormatting>
  <conditionalFormatting sqref="I450:I451">
    <cfRule type="cellIs" dxfId="605" priority="573" operator="lessThan">
      <formula>0</formula>
    </cfRule>
  </conditionalFormatting>
  <conditionalFormatting sqref="D450:D451">
    <cfRule type="containsText" dxfId="604" priority="571" operator="containsText" text="Dec">
      <formula>NOT(ISERROR(SEARCH("Dec",D450)))</formula>
    </cfRule>
    <cfRule type="containsText" dxfId="603" priority="572" operator="containsText" text="Inc">
      <formula>NOT(ISERROR(SEARCH("Inc",D450)))</formula>
    </cfRule>
  </conditionalFormatting>
  <conditionalFormatting sqref="F450:F451">
    <cfRule type="cellIs" dxfId="602" priority="569" operator="equal">
      <formula>"Unlocked"</formula>
    </cfRule>
    <cfRule type="cellIs" dxfId="601" priority="570" operator="equal">
      <formula>"Locked"</formula>
    </cfRule>
  </conditionalFormatting>
  <conditionalFormatting sqref="G450:G451">
    <cfRule type="containsText" dxfId="600" priority="568" operator="containsText" text="Param">
      <formula>NOT(ISERROR(SEARCH("Param",G450)))</formula>
    </cfRule>
  </conditionalFormatting>
  <conditionalFormatting sqref="I450:I451">
    <cfRule type="cellIs" dxfId="599" priority="567" operator="lessThan">
      <formula>0</formula>
    </cfRule>
  </conditionalFormatting>
  <conditionalFormatting sqref="D450:D451">
    <cfRule type="containsText" dxfId="598" priority="565" operator="containsText" text="Dec">
      <formula>NOT(ISERROR(SEARCH("Dec",D450)))</formula>
    </cfRule>
    <cfRule type="containsText" dxfId="597" priority="566" operator="containsText" text="Inc">
      <formula>NOT(ISERROR(SEARCH("Inc",D450)))</formula>
    </cfRule>
  </conditionalFormatting>
  <conditionalFormatting sqref="F450:F451">
    <cfRule type="cellIs" dxfId="596" priority="563" operator="equal">
      <formula>"Unlocked"</formula>
    </cfRule>
    <cfRule type="cellIs" dxfId="595" priority="564" operator="equal">
      <formula>"Locked"</formula>
    </cfRule>
  </conditionalFormatting>
  <conditionalFormatting sqref="G450:G451">
    <cfRule type="containsText" dxfId="594" priority="562" operator="containsText" text="Param">
      <formula>NOT(ISERROR(SEARCH("Param",G450)))</formula>
    </cfRule>
  </conditionalFormatting>
  <conditionalFormatting sqref="I450:I451">
    <cfRule type="cellIs" dxfId="593" priority="561" operator="lessThan">
      <formula>0</formula>
    </cfRule>
  </conditionalFormatting>
  <conditionalFormatting sqref="D450:D451">
    <cfRule type="containsText" dxfId="592" priority="559" operator="containsText" text="Dec">
      <formula>NOT(ISERROR(SEARCH("Dec",D450)))</formula>
    </cfRule>
    <cfRule type="containsText" dxfId="591" priority="560" operator="containsText" text="Inc">
      <formula>NOT(ISERROR(SEARCH("Inc",D450)))</formula>
    </cfRule>
  </conditionalFormatting>
  <conditionalFormatting sqref="F450:F451">
    <cfRule type="cellIs" dxfId="590" priority="557" operator="equal">
      <formula>"Unlocked"</formula>
    </cfRule>
    <cfRule type="cellIs" dxfId="589" priority="558" operator="equal">
      <formula>"Locked"</formula>
    </cfRule>
  </conditionalFormatting>
  <conditionalFormatting sqref="G450:G451">
    <cfRule type="containsText" dxfId="588" priority="556" operator="containsText" text="Param">
      <formula>NOT(ISERROR(SEARCH("Param",G450)))</formula>
    </cfRule>
  </conditionalFormatting>
  <conditionalFormatting sqref="I450:I451">
    <cfRule type="cellIs" dxfId="587" priority="555" operator="lessThan">
      <formula>0</formula>
    </cfRule>
  </conditionalFormatting>
  <conditionalFormatting sqref="D450:D451">
    <cfRule type="containsText" dxfId="586" priority="553" operator="containsText" text="Dec">
      <formula>NOT(ISERROR(SEARCH("Dec",D450)))</formula>
    </cfRule>
    <cfRule type="containsText" dxfId="585" priority="554" operator="containsText" text="Inc">
      <formula>NOT(ISERROR(SEARCH("Inc",D450)))</formula>
    </cfRule>
  </conditionalFormatting>
  <conditionalFormatting sqref="F452">
    <cfRule type="cellIs" dxfId="584" priority="551" operator="equal">
      <formula>"Unlocked"</formula>
    </cfRule>
    <cfRule type="cellIs" dxfId="583" priority="552" operator="equal">
      <formula>"Locked"</formula>
    </cfRule>
  </conditionalFormatting>
  <conditionalFormatting sqref="G452">
    <cfRule type="containsText" dxfId="582" priority="550" operator="containsText" text="Param">
      <formula>NOT(ISERROR(SEARCH("Param",G452)))</formula>
    </cfRule>
  </conditionalFormatting>
  <conditionalFormatting sqref="I452">
    <cfRule type="cellIs" dxfId="581" priority="549" operator="lessThan">
      <formula>0</formula>
    </cfRule>
  </conditionalFormatting>
  <conditionalFormatting sqref="D452">
    <cfRule type="containsText" dxfId="580" priority="547" operator="containsText" text="Dec">
      <formula>NOT(ISERROR(SEARCH("Dec",D452)))</formula>
    </cfRule>
    <cfRule type="containsText" dxfId="579" priority="548" operator="containsText" text="Inc">
      <formula>NOT(ISERROR(SEARCH("Inc",D452)))</formula>
    </cfRule>
  </conditionalFormatting>
  <conditionalFormatting sqref="F452">
    <cfRule type="cellIs" dxfId="578" priority="545" operator="equal">
      <formula>"Unlocked"</formula>
    </cfRule>
    <cfRule type="cellIs" dxfId="577" priority="546" operator="equal">
      <formula>"Locked"</formula>
    </cfRule>
  </conditionalFormatting>
  <conditionalFormatting sqref="G452">
    <cfRule type="containsText" dxfId="576" priority="544" operator="containsText" text="Param">
      <formula>NOT(ISERROR(SEARCH("Param",G452)))</formula>
    </cfRule>
  </conditionalFormatting>
  <conditionalFormatting sqref="I452">
    <cfRule type="cellIs" dxfId="575" priority="543" operator="lessThan">
      <formula>0</formula>
    </cfRule>
  </conditionalFormatting>
  <conditionalFormatting sqref="D452">
    <cfRule type="containsText" dxfId="574" priority="541" operator="containsText" text="Dec">
      <formula>NOT(ISERROR(SEARCH("Dec",D452)))</formula>
    </cfRule>
    <cfRule type="containsText" dxfId="573" priority="542" operator="containsText" text="Inc">
      <formula>NOT(ISERROR(SEARCH("Inc",D452)))</formula>
    </cfRule>
  </conditionalFormatting>
  <conditionalFormatting sqref="F452">
    <cfRule type="cellIs" dxfId="572" priority="539" operator="equal">
      <formula>"Unlocked"</formula>
    </cfRule>
    <cfRule type="cellIs" dxfId="571" priority="540" operator="equal">
      <formula>"Locked"</formula>
    </cfRule>
  </conditionalFormatting>
  <conditionalFormatting sqref="G452">
    <cfRule type="containsText" dxfId="570" priority="538" operator="containsText" text="Param">
      <formula>NOT(ISERROR(SEARCH("Param",G452)))</formula>
    </cfRule>
  </conditionalFormatting>
  <conditionalFormatting sqref="I452">
    <cfRule type="cellIs" dxfId="569" priority="537" operator="lessThan">
      <formula>0</formula>
    </cfRule>
  </conditionalFormatting>
  <conditionalFormatting sqref="D452">
    <cfRule type="containsText" dxfId="568" priority="535" operator="containsText" text="Dec">
      <formula>NOT(ISERROR(SEARCH("Dec",D452)))</formula>
    </cfRule>
    <cfRule type="containsText" dxfId="567" priority="536" operator="containsText" text="Inc">
      <formula>NOT(ISERROR(SEARCH("Inc",D452)))</formula>
    </cfRule>
  </conditionalFormatting>
  <conditionalFormatting sqref="F452">
    <cfRule type="cellIs" dxfId="566" priority="533" operator="equal">
      <formula>"Unlocked"</formula>
    </cfRule>
    <cfRule type="cellIs" dxfId="565" priority="534" operator="equal">
      <formula>"Locked"</formula>
    </cfRule>
  </conditionalFormatting>
  <conditionalFormatting sqref="G452">
    <cfRule type="containsText" dxfId="564" priority="532" operator="containsText" text="Param">
      <formula>NOT(ISERROR(SEARCH("Param",G452)))</formula>
    </cfRule>
  </conditionalFormatting>
  <conditionalFormatting sqref="I452">
    <cfRule type="cellIs" dxfId="563" priority="531" operator="lessThan">
      <formula>0</formula>
    </cfRule>
  </conditionalFormatting>
  <conditionalFormatting sqref="D452">
    <cfRule type="containsText" dxfId="562" priority="529" operator="containsText" text="Dec">
      <formula>NOT(ISERROR(SEARCH("Dec",D452)))</formula>
    </cfRule>
    <cfRule type="containsText" dxfId="561" priority="530" operator="containsText" text="Inc">
      <formula>NOT(ISERROR(SEARCH("Inc",D452)))</formula>
    </cfRule>
  </conditionalFormatting>
  <conditionalFormatting sqref="F452">
    <cfRule type="cellIs" dxfId="560" priority="527" operator="equal">
      <formula>"Unlocked"</formula>
    </cfRule>
    <cfRule type="cellIs" dxfId="559" priority="528" operator="equal">
      <formula>"Locked"</formula>
    </cfRule>
  </conditionalFormatting>
  <conditionalFormatting sqref="G452">
    <cfRule type="containsText" dxfId="558" priority="526" operator="containsText" text="Param">
      <formula>NOT(ISERROR(SEARCH("Param",G452)))</formula>
    </cfRule>
  </conditionalFormatting>
  <conditionalFormatting sqref="I452">
    <cfRule type="cellIs" dxfId="557" priority="525" operator="lessThan">
      <formula>0</formula>
    </cfRule>
  </conditionalFormatting>
  <conditionalFormatting sqref="D452">
    <cfRule type="containsText" dxfId="556" priority="523" operator="containsText" text="Dec">
      <formula>NOT(ISERROR(SEARCH("Dec",D452)))</formula>
    </cfRule>
    <cfRule type="containsText" dxfId="555" priority="524" operator="containsText" text="Inc">
      <formula>NOT(ISERROR(SEARCH("Inc",D452)))</formula>
    </cfRule>
  </conditionalFormatting>
  <conditionalFormatting sqref="F452">
    <cfRule type="cellIs" dxfId="554" priority="521" operator="equal">
      <formula>"Unlocked"</formula>
    </cfRule>
    <cfRule type="cellIs" dxfId="553" priority="522" operator="equal">
      <formula>"Locked"</formula>
    </cfRule>
  </conditionalFormatting>
  <conditionalFormatting sqref="G452">
    <cfRule type="containsText" dxfId="552" priority="520" operator="containsText" text="Param">
      <formula>NOT(ISERROR(SEARCH("Param",G452)))</formula>
    </cfRule>
  </conditionalFormatting>
  <conditionalFormatting sqref="I452">
    <cfRule type="cellIs" dxfId="551" priority="519" operator="lessThan">
      <formula>0</formula>
    </cfRule>
  </conditionalFormatting>
  <conditionalFormatting sqref="D452">
    <cfRule type="containsText" dxfId="550" priority="517" operator="containsText" text="Dec">
      <formula>NOT(ISERROR(SEARCH("Dec",D452)))</formula>
    </cfRule>
    <cfRule type="containsText" dxfId="549" priority="518" operator="containsText" text="Inc">
      <formula>NOT(ISERROR(SEARCH("Inc",D452)))</formula>
    </cfRule>
  </conditionalFormatting>
  <conditionalFormatting sqref="F452">
    <cfRule type="cellIs" dxfId="548" priority="515" operator="equal">
      <formula>"Unlocked"</formula>
    </cfRule>
    <cfRule type="cellIs" dxfId="547" priority="516" operator="equal">
      <formula>"Locked"</formula>
    </cfRule>
  </conditionalFormatting>
  <conditionalFormatting sqref="G452">
    <cfRule type="containsText" dxfId="546" priority="514" operator="containsText" text="Param">
      <formula>NOT(ISERROR(SEARCH("Param",G452)))</formula>
    </cfRule>
  </conditionalFormatting>
  <conditionalFormatting sqref="I452">
    <cfRule type="cellIs" dxfId="545" priority="513" operator="lessThan">
      <formula>0</formula>
    </cfRule>
  </conditionalFormatting>
  <conditionalFormatting sqref="D452">
    <cfRule type="containsText" dxfId="544" priority="511" operator="containsText" text="Dec">
      <formula>NOT(ISERROR(SEARCH("Dec",D452)))</formula>
    </cfRule>
    <cfRule type="containsText" dxfId="543" priority="512" operator="containsText" text="Inc">
      <formula>NOT(ISERROR(SEARCH("Inc",D452)))</formula>
    </cfRule>
  </conditionalFormatting>
  <conditionalFormatting sqref="F452">
    <cfRule type="cellIs" dxfId="542" priority="509" operator="equal">
      <formula>"Unlocked"</formula>
    </cfRule>
    <cfRule type="cellIs" dxfId="541" priority="510" operator="equal">
      <formula>"Locked"</formula>
    </cfRule>
  </conditionalFormatting>
  <conditionalFormatting sqref="G452">
    <cfRule type="containsText" dxfId="540" priority="508" operator="containsText" text="Param">
      <formula>NOT(ISERROR(SEARCH("Param",G452)))</formula>
    </cfRule>
  </conditionalFormatting>
  <conditionalFormatting sqref="I452">
    <cfRule type="cellIs" dxfId="539" priority="507" operator="lessThan">
      <formula>0</formula>
    </cfRule>
  </conditionalFormatting>
  <conditionalFormatting sqref="D452">
    <cfRule type="containsText" dxfId="538" priority="505" operator="containsText" text="Dec">
      <formula>NOT(ISERROR(SEARCH("Dec",D452)))</formula>
    </cfRule>
    <cfRule type="containsText" dxfId="537" priority="506" operator="containsText" text="Inc">
      <formula>NOT(ISERROR(SEARCH("Inc",D452)))</formula>
    </cfRule>
  </conditionalFormatting>
  <conditionalFormatting sqref="F452">
    <cfRule type="cellIs" dxfId="536" priority="503" operator="equal">
      <formula>"Unlocked"</formula>
    </cfRule>
    <cfRule type="cellIs" dxfId="535" priority="504" operator="equal">
      <formula>"Locked"</formula>
    </cfRule>
  </conditionalFormatting>
  <conditionalFormatting sqref="G452">
    <cfRule type="containsText" dxfId="534" priority="502" operator="containsText" text="Param">
      <formula>NOT(ISERROR(SEARCH("Param",G452)))</formula>
    </cfRule>
  </conditionalFormatting>
  <conditionalFormatting sqref="I452">
    <cfRule type="cellIs" dxfId="533" priority="501" operator="lessThan">
      <formula>0</formula>
    </cfRule>
  </conditionalFormatting>
  <conditionalFormatting sqref="D452">
    <cfRule type="containsText" dxfId="532" priority="499" operator="containsText" text="Dec">
      <formula>NOT(ISERROR(SEARCH("Dec",D452)))</formula>
    </cfRule>
    <cfRule type="containsText" dxfId="531" priority="500" operator="containsText" text="Inc">
      <formula>NOT(ISERROR(SEARCH("Inc",D452)))</formula>
    </cfRule>
  </conditionalFormatting>
  <conditionalFormatting sqref="F452">
    <cfRule type="cellIs" dxfId="530" priority="497" operator="equal">
      <formula>"Unlocked"</formula>
    </cfRule>
    <cfRule type="cellIs" dxfId="529" priority="498" operator="equal">
      <formula>"Locked"</formula>
    </cfRule>
  </conditionalFormatting>
  <conditionalFormatting sqref="G452">
    <cfRule type="containsText" dxfId="528" priority="496" operator="containsText" text="Param">
      <formula>NOT(ISERROR(SEARCH("Param",G452)))</formula>
    </cfRule>
  </conditionalFormatting>
  <conditionalFormatting sqref="I452">
    <cfRule type="cellIs" dxfId="527" priority="495" operator="lessThan">
      <formula>0</formula>
    </cfRule>
  </conditionalFormatting>
  <conditionalFormatting sqref="D452">
    <cfRule type="containsText" dxfId="526" priority="493" operator="containsText" text="Dec">
      <formula>NOT(ISERROR(SEARCH("Dec",D452)))</formula>
    </cfRule>
    <cfRule type="containsText" dxfId="525" priority="494" operator="containsText" text="Inc">
      <formula>NOT(ISERROR(SEARCH("Inc",D452)))</formula>
    </cfRule>
  </conditionalFormatting>
  <conditionalFormatting sqref="F452">
    <cfRule type="cellIs" dxfId="524" priority="491" operator="equal">
      <formula>"Unlocked"</formula>
    </cfRule>
    <cfRule type="cellIs" dxfId="523" priority="492" operator="equal">
      <formula>"Locked"</formula>
    </cfRule>
  </conditionalFormatting>
  <conditionalFormatting sqref="G452">
    <cfRule type="containsText" dxfId="522" priority="490" operator="containsText" text="Param">
      <formula>NOT(ISERROR(SEARCH("Param",G452)))</formula>
    </cfRule>
  </conditionalFormatting>
  <conditionalFormatting sqref="I452">
    <cfRule type="cellIs" dxfId="521" priority="489" operator="lessThan">
      <formula>0</formula>
    </cfRule>
  </conditionalFormatting>
  <conditionalFormatting sqref="D452">
    <cfRule type="containsText" dxfId="520" priority="487" operator="containsText" text="Dec">
      <formula>NOT(ISERROR(SEARCH("Dec",D452)))</formula>
    </cfRule>
    <cfRule type="containsText" dxfId="519" priority="488" operator="containsText" text="Inc">
      <formula>NOT(ISERROR(SEARCH("Inc",D452)))</formula>
    </cfRule>
  </conditionalFormatting>
  <conditionalFormatting sqref="F452">
    <cfRule type="cellIs" dxfId="518" priority="485" operator="equal">
      <formula>"Unlocked"</formula>
    </cfRule>
    <cfRule type="cellIs" dxfId="517" priority="486" operator="equal">
      <formula>"Locked"</formula>
    </cfRule>
  </conditionalFormatting>
  <conditionalFormatting sqref="G452">
    <cfRule type="containsText" dxfId="516" priority="484" operator="containsText" text="Param">
      <formula>NOT(ISERROR(SEARCH("Param",G452)))</formula>
    </cfRule>
  </conditionalFormatting>
  <conditionalFormatting sqref="I452">
    <cfRule type="cellIs" dxfId="515" priority="483" operator="lessThan">
      <formula>0</formula>
    </cfRule>
  </conditionalFormatting>
  <conditionalFormatting sqref="D452">
    <cfRule type="containsText" dxfId="514" priority="481" operator="containsText" text="Dec">
      <formula>NOT(ISERROR(SEARCH("Dec",D452)))</formula>
    </cfRule>
    <cfRule type="containsText" dxfId="513" priority="482" operator="containsText" text="Inc">
      <formula>NOT(ISERROR(SEARCH("Inc",D452)))</formula>
    </cfRule>
  </conditionalFormatting>
  <conditionalFormatting sqref="F452">
    <cfRule type="cellIs" dxfId="512" priority="479" operator="equal">
      <formula>"Unlocked"</formula>
    </cfRule>
    <cfRule type="cellIs" dxfId="511" priority="480" operator="equal">
      <formula>"Locked"</formula>
    </cfRule>
  </conditionalFormatting>
  <conditionalFormatting sqref="G452">
    <cfRule type="containsText" dxfId="510" priority="478" operator="containsText" text="Param">
      <formula>NOT(ISERROR(SEARCH("Param",G452)))</formula>
    </cfRule>
  </conditionalFormatting>
  <conditionalFormatting sqref="I452">
    <cfRule type="cellIs" dxfId="509" priority="477" operator="lessThan">
      <formula>0</formula>
    </cfRule>
  </conditionalFormatting>
  <conditionalFormatting sqref="D452">
    <cfRule type="containsText" dxfId="508" priority="475" operator="containsText" text="Dec">
      <formula>NOT(ISERROR(SEARCH("Dec",D452)))</formula>
    </cfRule>
    <cfRule type="containsText" dxfId="507" priority="476" operator="containsText" text="Inc">
      <formula>NOT(ISERROR(SEARCH("Inc",D452)))</formula>
    </cfRule>
  </conditionalFormatting>
  <conditionalFormatting sqref="F452">
    <cfRule type="cellIs" dxfId="506" priority="473" operator="equal">
      <formula>"Unlocked"</formula>
    </cfRule>
    <cfRule type="cellIs" dxfId="505" priority="474" operator="equal">
      <formula>"Locked"</formula>
    </cfRule>
  </conditionalFormatting>
  <conditionalFormatting sqref="G452">
    <cfRule type="containsText" dxfId="504" priority="472" operator="containsText" text="Param">
      <formula>NOT(ISERROR(SEARCH("Param",G452)))</formula>
    </cfRule>
  </conditionalFormatting>
  <conditionalFormatting sqref="I452">
    <cfRule type="cellIs" dxfId="503" priority="471" operator="lessThan">
      <formula>0</formula>
    </cfRule>
  </conditionalFormatting>
  <conditionalFormatting sqref="D452">
    <cfRule type="containsText" dxfId="502" priority="469" operator="containsText" text="Dec">
      <formula>NOT(ISERROR(SEARCH("Dec",D452)))</formula>
    </cfRule>
    <cfRule type="containsText" dxfId="501" priority="470" operator="containsText" text="Inc">
      <formula>NOT(ISERROR(SEARCH("Inc",D452)))</formula>
    </cfRule>
  </conditionalFormatting>
  <conditionalFormatting sqref="F452">
    <cfRule type="cellIs" dxfId="500" priority="467" operator="equal">
      <formula>"Unlocked"</formula>
    </cfRule>
    <cfRule type="cellIs" dxfId="499" priority="468" operator="equal">
      <formula>"Locked"</formula>
    </cfRule>
  </conditionalFormatting>
  <conditionalFormatting sqref="G452">
    <cfRule type="containsText" dxfId="498" priority="466" operator="containsText" text="Param">
      <formula>NOT(ISERROR(SEARCH("Param",G452)))</formula>
    </cfRule>
  </conditionalFormatting>
  <conditionalFormatting sqref="I452">
    <cfRule type="cellIs" dxfId="497" priority="465" operator="lessThan">
      <formula>0</formula>
    </cfRule>
  </conditionalFormatting>
  <conditionalFormatting sqref="D452">
    <cfRule type="containsText" dxfId="496" priority="463" operator="containsText" text="Dec">
      <formula>NOT(ISERROR(SEARCH("Dec",D452)))</formula>
    </cfRule>
    <cfRule type="containsText" dxfId="495" priority="464" operator="containsText" text="Inc">
      <formula>NOT(ISERROR(SEARCH("Inc",D452)))</formula>
    </cfRule>
  </conditionalFormatting>
  <conditionalFormatting sqref="F452">
    <cfRule type="cellIs" dxfId="494" priority="461" operator="equal">
      <formula>"Unlocked"</formula>
    </cfRule>
    <cfRule type="cellIs" dxfId="493" priority="462" operator="equal">
      <formula>"Locked"</formula>
    </cfRule>
  </conditionalFormatting>
  <conditionalFormatting sqref="G452">
    <cfRule type="containsText" dxfId="492" priority="460" operator="containsText" text="Param">
      <formula>NOT(ISERROR(SEARCH("Param",G452)))</formula>
    </cfRule>
  </conditionalFormatting>
  <conditionalFormatting sqref="I452">
    <cfRule type="cellIs" dxfId="491" priority="459" operator="lessThan">
      <formula>0</formula>
    </cfRule>
  </conditionalFormatting>
  <conditionalFormatting sqref="D452">
    <cfRule type="containsText" dxfId="490" priority="457" operator="containsText" text="Dec">
      <formula>NOT(ISERROR(SEARCH("Dec",D452)))</formula>
    </cfRule>
    <cfRule type="containsText" dxfId="489" priority="458" operator="containsText" text="Inc">
      <formula>NOT(ISERROR(SEARCH("Inc",D452)))</formula>
    </cfRule>
  </conditionalFormatting>
  <conditionalFormatting sqref="F452">
    <cfRule type="cellIs" dxfId="488" priority="455" operator="equal">
      <formula>"Unlocked"</formula>
    </cfRule>
    <cfRule type="cellIs" dxfId="487" priority="456" operator="equal">
      <formula>"Locked"</formula>
    </cfRule>
  </conditionalFormatting>
  <conditionalFormatting sqref="G452">
    <cfRule type="containsText" dxfId="486" priority="454" operator="containsText" text="Param">
      <formula>NOT(ISERROR(SEARCH("Param",G452)))</formula>
    </cfRule>
  </conditionalFormatting>
  <conditionalFormatting sqref="I452">
    <cfRule type="cellIs" dxfId="485" priority="453" operator="lessThan">
      <formula>0</formula>
    </cfRule>
  </conditionalFormatting>
  <conditionalFormatting sqref="D452">
    <cfRule type="containsText" dxfId="484" priority="451" operator="containsText" text="Dec">
      <formula>NOT(ISERROR(SEARCH("Dec",D452)))</formula>
    </cfRule>
    <cfRule type="containsText" dxfId="483" priority="452" operator="containsText" text="Inc">
      <formula>NOT(ISERROR(SEARCH("Inc",D452)))</formula>
    </cfRule>
  </conditionalFormatting>
  <conditionalFormatting sqref="F452">
    <cfRule type="cellIs" dxfId="482" priority="449" operator="equal">
      <formula>"Unlocked"</formula>
    </cfRule>
    <cfRule type="cellIs" dxfId="481" priority="450" operator="equal">
      <formula>"Locked"</formula>
    </cfRule>
  </conditionalFormatting>
  <conditionalFormatting sqref="G452">
    <cfRule type="containsText" dxfId="480" priority="448" operator="containsText" text="Param">
      <formula>NOT(ISERROR(SEARCH("Param",G452)))</formula>
    </cfRule>
  </conditionalFormatting>
  <conditionalFormatting sqref="I452">
    <cfRule type="cellIs" dxfId="479" priority="447" operator="lessThan">
      <formula>0</formula>
    </cfRule>
  </conditionalFormatting>
  <conditionalFormatting sqref="D452">
    <cfRule type="containsText" dxfId="478" priority="445" operator="containsText" text="Dec">
      <formula>NOT(ISERROR(SEARCH("Dec",D452)))</formula>
    </cfRule>
    <cfRule type="containsText" dxfId="477" priority="446" operator="containsText" text="Inc">
      <formula>NOT(ISERROR(SEARCH("Inc",D452)))</formula>
    </cfRule>
  </conditionalFormatting>
  <conditionalFormatting sqref="F452">
    <cfRule type="cellIs" dxfId="476" priority="443" operator="equal">
      <formula>"Unlocked"</formula>
    </cfRule>
    <cfRule type="cellIs" dxfId="475" priority="444" operator="equal">
      <formula>"Locked"</formula>
    </cfRule>
  </conditionalFormatting>
  <conditionalFormatting sqref="G452">
    <cfRule type="containsText" dxfId="474" priority="442" operator="containsText" text="Param">
      <formula>NOT(ISERROR(SEARCH("Param",G452)))</formula>
    </cfRule>
  </conditionalFormatting>
  <conditionalFormatting sqref="I452">
    <cfRule type="cellIs" dxfId="473" priority="441" operator="lessThan">
      <formula>0</formula>
    </cfRule>
  </conditionalFormatting>
  <conditionalFormatting sqref="D452">
    <cfRule type="containsText" dxfId="472" priority="439" operator="containsText" text="Dec">
      <formula>NOT(ISERROR(SEARCH("Dec",D452)))</formula>
    </cfRule>
    <cfRule type="containsText" dxfId="471" priority="440" operator="containsText" text="Inc">
      <formula>NOT(ISERROR(SEARCH("Inc",D452)))</formula>
    </cfRule>
  </conditionalFormatting>
  <conditionalFormatting sqref="F453:F455">
    <cfRule type="cellIs" dxfId="470" priority="437" operator="equal">
      <formula>"Unlocked"</formula>
    </cfRule>
    <cfRule type="cellIs" dxfId="469" priority="438" operator="equal">
      <formula>"Locked"</formula>
    </cfRule>
  </conditionalFormatting>
  <conditionalFormatting sqref="G453:G455">
    <cfRule type="containsText" dxfId="468" priority="436" operator="containsText" text="Param">
      <formula>NOT(ISERROR(SEARCH("Param",G453)))</formula>
    </cfRule>
  </conditionalFormatting>
  <conditionalFormatting sqref="I453:I455">
    <cfRule type="cellIs" dxfId="467" priority="435" operator="lessThan">
      <formula>0</formula>
    </cfRule>
  </conditionalFormatting>
  <conditionalFormatting sqref="D453:D455">
    <cfRule type="containsText" dxfId="466" priority="433" operator="containsText" text="Dec">
      <formula>NOT(ISERROR(SEARCH("Dec",D453)))</formula>
    </cfRule>
    <cfRule type="containsText" dxfId="465" priority="434" operator="containsText" text="Inc">
      <formula>NOT(ISERROR(SEARCH("Inc",D453)))</formula>
    </cfRule>
  </conditionalFormatting>
  <conditionalFormatting sqref="F453:F455">
    <cfRule type="cellIs" dxfId="464" priority="431" operator="equal">
      <formula>"Unlocked"</formula>
    </cfRule>
    <cfRule type="cellIs" dxfId="463" priority="432" operator="equal">
      <formula>"Locked"</formula>
    </cfRule>
  </conditionalFormatting>
  <conditionalFormatting sqref="G453:G455">
    <cfRule type="containsText" dxfId="462" priority="430" operator="containsText" text="Param">
      <formula>NOT(ISERROR(SEARCH("Param",G453)))</formula>
    </cfRule>
  </conditionalFormatting>
  <conditionalFormatting sqref="I453:I455">
    <cfRule type="cellIs" dxfId="461" priority="429" operator="lessThan">
      <formula>0</formula>
    </cfRule>
  </conditionalFormatting>
  <conditionalFormatting sqref="D453:D455">
    <cfRule type="containsText" dxfId="460" priority="427" operator="containsText" text="Dec">
      <formula>NOT(ISERROR(SEARCH("Dec",D453)))</formula>
    </cfRule>
    <cfRule type="containsText" dxfId="459" priority="428" operator="containsText" text="Inc">
      <formula>NOT(ISERROR(SEARCH("Inc",D453)))</formula>
    </cfRule>
  </conditionalFormatting>
  <conditionalFormatting sqref="F453:F455">
    <cfRule type="cellIs" dxfId="458" priority="425" operator="equal">
      <formula>"Unlocked"</formula>
    </cfRule>
    <cfRule type="cellIs" dxfId="457" priority="426" operator="equal">
      <formula>"Locked"</formula>
    </cfRule>
  </conditionalFormatting>
  <conditionalFormatting sqref="G453:G455">
    <cfRule type="containsText" dxfId="456" priority="424" operator="containsText" text="Param">
      <formula>NOT(ISERROR(SEARCH("Param",G453)))</formula>
    </cfRule>
  </conditionalFormatting>
  <conditionalFormatting sqref="I453:I455">
    <cfRule type="cellIs" dxfId="455" priority="423" operator="lessThan">
      <formula>0</formula>
    </cfRule>
  </conditionalFormatting>
  <conditionalFormatting sqref="D453:D455">
    <cfRule type="containsText" dxfId="454" priority="421" operator="containsText" text="Dec">
      <formula>NOT(ISERROR(SEARCH("Dec",D453)))</formula>
    </cfRule>
    <cfRule type="containsText" dxfId="453" priority="422" operator="containsText" text="Inc">
      <formula>NOT(ISERROR(SEARCH("Inc",D453)))</formula>
    </cfRule>
  </conditionalFormatting>
  <conditionalFormatting sqref="F453:F455">
    <cfRule type="cellIs" dxfId="452" priority="419" operator="equal">
      <formula>"Unlocked"</formula>
    </cfRule>
    <cfRule type="cellIs" dxfId="451" priority="420" operator="equal">
      <formula>"Locked"</formula>
    </cfRule>
  </conditionalFormatting>
  <conditionalFormatting sqref="G453:G455">
    <cfRule type="containsText" dxfId="450" priority="418" operator="containsText" text="Param">
      <formula>NOT(ISERROR(SEARCH("Param",G453)))</formula>
    </cfRule>
  </conditionalFormatting>
  <conditionalFormatting sqref="I453:I455">
    <cfRule type="cellIs" dxfId="449" priority="417" operator="lessThan">
      <formula>0</formula>
    </cfRule>
  </conditionalFormatting>
  <conditionalFormatting sqref="D453:D455">
    <cfRule type="containsText" dxfId="448" priority="415" operator="containsText" text="Dec">
      <formula>NOT(ISERROR(SEARCH("Dec",D453)))</formula>
    </cfRule>
    <cfRule type="containsText" dxfId="447" priority="416" operator="containsText" text="Inc">
      <formula>NOT(ISERROR(SEARCH("Inc",D453)))</formula>
    </cfRule>
  </conditionalFormatting>
  <conditionalFormatting sqref="F453:F455">
    <cfRule type="cellIs" dxfId="446" priority="413" operator="equal">
      <formula>"Unlocked"</formula>
    </cfRule>
    <cfRule type="cellIs" dxfId="445" priority="414" operator="equal">
      <formula>"Locked"</formula>
    </cfRule>
  </conditionalFormatting>
  <conditionalFormatting sqref="G453:G455">
    <cfRule type="containsText" dxfId="444" priority="412" operator="containsText" text="Param">
      <formula>NOT(ISERROR(SEARCH("Param",G453)))</formula>
    </cfRule>
  </conditionalFormatting>
  <conditionalFormatting sqref="I453:I455">
    <cfRule type="cellIs" dxfId="443" priority="411" operator="lessThan">
      <formula>0</formula>
    </cfRule>
  </conditionalFormatting>
  <conditionalFormatting sqref="D453:D455">
    <cfRule type="containsText" dxfId="442" priority="409" operator="containsText" text="Dec">
      <formula>NOT(ISERROR(SEARCH("Dec",D453)))</formula>
    </cfRule>
    <cfRule type="containsText" dxfId="441" priority="410" operator="containsText" text="Inc">
      <formula>NOT(ISERROR(SEARCH("Inc",D453)))</formula>
    </cfRule>
  </conditionalFormatting>
  <conditionalFormatting sqref="F453:F455">
    <cfRule type="cellIs" dxfId="440" priority="407" operator="equal">
      <formula>"Unlocked"</formula>
    </cfRule>
    <cfRule type="cellIs" dxfId="439" priority="408" operator="equal">
      <formula>"Locked"</formula>
    </cfRule>
  </conditionalFormatting>
  <conditionalFormatting sqref="G453:G455">
    <cfRule type="containsText" dxfId="438" priority="406" operator="containsText" text="Param">
      <formula>NOT(ISERROR(SEARCH("Param",G453)))</formula>
    </cfRule>
  </conditionalFormatting>
  <conditionalFormatting sqref="I453:I455">
    <cfRule type="cellIs" dxfId="437" priority="405" operator="lessThan">
      <formula>0</formula>
    </cfRule>
  </conditionalFormatting>
  <conditionalFormatting sqref="D453:D455">
    <cfRule type="containsText" dxfId="436" priority="403" operator="containsText" text="Dec">
      <formula>NOT(ISERROR(SEARCH("Dec",D453)))</formula>
    </cfRule>
    <cfRule type="containsText" dxfId="435" priority="404" operator="containsText" text="Inc">
      <formula>NOT(ISERROR(SEARCH("Inc",D453)))</formula>
    </cfRule>
  </conditionalFormatting>
  <conditionalFormatting sqref="F453:F455">
    <cfRule type="cellIs" dxfId="434" priority="401" operator="equal">
      <formula>"Unlocked"</formula>
    </cfRule>
    <cfRule type="cellIs" dxfId="433" priority="402" operator="equal">
      <formula>"Locked"</formula>
    </cfRule>
  </conditionalFormatting>
  <conditionalFormatting sqref="G453:G455">
    <cfRule type="containsText" dxfId="432" priority="400" operator="containsText" text="Param">
      <formula>NOT(ISERROR(SEARCH("Param",G453)))</formula>
    </cfRule>
  </conditionalFormatting>
  <conditionalFormatting sqref="I453:I455">
    <cfRule type="cellIs" dxfId="431" priority="399" operator="lessThan">
      <formula>0</formula>
    </cfRule>
  </conditionalFormatting>
  <conditionalFormatting sqref="D453:D455">
    <cfRule type="containsText" dxfId="430" priority="397" operator="containsText" text="Dec">
      <formula>NOT(ISERROR(SEARCH("Dec",D453)))</formula>
    </cfRule>
    <cfRule type="containsText" dxfId="429" priority="398" operator="containsText" text="Inc">
      <formula>NOT(ISERROR(SEARCH("Inc",D453)))</formula>
    </cfRule>
  </conditionalFormatting>
  <conditionalFormatting sqref="F453">
    <cfRule type="cellIs" dxfId="428" priority="395" operator="equal">
      <formula>"Unlocked"</formula>
    </cfRule>
    <cfRule type="cellIs" dxfId="427" priority="396" operator="equal">
      <formula>"Locked"</formula>
    </cfRule>
  </conditionalFormatting>
  <conditionalFormatting sqref="G453">
    <cfRule type="containsText" dxfId="426" priority="394" operator="containsText" text="Param">
      <formula>NOT(ISERROR(SEARCH("Param",G453)))</formula>
    </cfRule>
  </conditionalFormatting>
  <conditionalFormatting sqref="I453">
    <cfRule type="cellIs" dxfId="425" priority="393" operator="lessThan">
      <formula>0</formula>
    </cfRule>
  </conditionalFormatting>
  <conditionalFormatting sqref="D453">
    <cfRule type="containsText" dxfId="424" priority="391" operator="containsText" text="Dec">
      <formula>NOT(ISERROR(SEARCH("Dec",D453)))</formula>
    </cfRule>
    <cfRule type="containsText" dxfId="423" priority="392" operator="containsText" text="Inc">
      <formula>NOT(ISERROR(SEARCH("Inc",D453)))</formula>
    </cfRule>
  </conditionalFormatting>
  <conditionalFormatting sqref="F454:F455">
    <cfRule type="cellIs" dxfId="422" priority="389" operator="equal">
      <formula>"Unlocked"</formula>
    </cfRule>
    <cfRule type="cellIs" dxfId="421" priority="390" operator="equal">
      <formula>"Locked"</formula>
    </cfRule>
  </conditionalFormatting>
  <conditionalFormatting sqref="G454:G455">
    <cfRule type="containsText" dxfId="420" priority="388" operator="containsText" text="Param">
      <formula>NOT(ISERROR(SEARCH("Param",G454)))</formula>
    </cfRule>
  </conditionalFormatting>
  <conditionalFormatting sqref="I454:I455">
    <cfRule type="cellIs" dxfId="419" priority="387" operator="lessThan">
      <formula>0</formula>
    </cfRule>
  </conditionalFormatting>
  <conditionalFormatting sqref="D454:D455">
    <cfRule type="containsText" dxfId="418" priority="385" operator="containsText" text="Dec">
      <formula>NOT(ISERROR(SEARCH("Dec",D454)))</formula>
    </cfRule>
    <cfRule type="containsText" dxfId="417" priority="386" operator="containsText" text="Inc">
      <formula>NOT(ISERROR(SEARCH("Inc",D454)))</formula>
    </cfRule>
  </conditionalFormatting>
  <conditionalFormatting sqref="F456:F461">
    <cfRule type="cellIs" dxfId="416" priority="383" operator="equal">
      <formula>"Unlocked"</formula>
    </cfRule>
    <cfRule type="cellIs" dxfId="415" priority="384" operator="equal">
      <formula>"Locked"</formula>
    </cfRule>
  </conditionalFormatting>
  <conditionalFormatting sqref="G456:G461">
    <cfRule type="containsText" dxfId="414" priority="382" operator="containsText" text="Param">
      <formula>NOT(ISERROR(SEARCH("Param",G456)))</formula>
    </cfRule>
  </conditionalFormatting>
  <conditionalFormatting sqref="I456:I461">
    <cfRule type="cellIs" dxfId="413" priority="381" operator="lessThan">
      <formula>0</formula>
    </cfRule>
  </conditionalFormatting>
  <conditionalFormatting sqref="D456:D461">
    <cfRule type="containsText" dxfId="412" priority="379" operator="containsText" text="Dec">
      <formula>NOT(ISERROR(SEARCH("Dec",D456)))</formula>
    </cfRule>
    <cfRule type="containsText" dxfId="411" priority="380" operator="containsText" text="Inc">
      <formula>NOT(ISERROR(SEARCH("Inc",D456)))</formula>
    </cfRule>
  </conditionalFormatting>
  <conditionalFormatting sqref="F456:F461">
    <cfRule type="cellIs" dxfId="410" priority="377" operator="equal">
      <formula>"Unlocked"</formula>
    </cfRule>
    <cfRule type="cellIs" dxfId="409" priority="378" operator="equal">
      <formula>"Locked"</formula>
    </cfRule>
  </conditionalFormatting>
  <conditionalFormatting sqref="G456:G461">
    <cfRule type="containsText" dxfId="408" priority="376" operator="containsText" text="Param">
      <formula>NOT(ISERROR(SEARCH("Param",G456)))</formula>
    </cfRule>
  </conditionalFormatting>
  <conditionalFormatting sqref="I456:I461">
    <cfRule type="cellIs" dxfId="407" priority="375" operator="lessThan">
      <formula>0</formula>
    </cfRule>
  </conditionalFormatting>
  <conditionalFormatting sqref="D456:D461">
    <cfRule type="containsText" dxfId="406" priority="373" operator="containsText" text="Dec">
      <formula>NOT(ISERROR(SEARCH("Dec",D456)))</formula>
    </cfRule>
    <cfRule type="containsText" dxfId="405" priority="374" operator="containsText" text="Inc">
      <formula>NOT(ISERROR(SEARCH("Inc",D456)))</formula>
    </cfRule>
  </conditionalFormatting>
  <conditionalFormatting sqref="F456:F461">
    <cfRule type="cellIs" dxfId="404" priority="371" operator="equal">
      <formula>"Unlocked"</formula>
    </cfRule>
    <cfRule type="cellIs" dxfId="403" priority="372" operator="equal">
      <formula>"Locked"</formula>
    </cfRule>
  </conditionalFormatting>
  <conditionalFormatting sqref="G456:G461">
    <cfRule type="containsText" dxfId="402" priority="370" operator="containsText" text="Param">
      <formula>NOT(ISERROR(SEARCH("Param",G456)))</formula>
    </cfRule>
  </conditionalFormatting>
  <conditionalFormatting sqref="I456:I461">
    <cfRule type="cellIs" dxfId="401" priority="369" operator="lessThan">
      <formula>0</formula>
    </cfRule>
  </conditionalFormatting>
  <conditionalFormatting sqref="D456:D461">
    <cfRule type="containsText" dxfId="400" priority="367" operator="containsText" text="Dec">
      <formula>NOT(ISERROR(SEARCH("Dec",D456)))</formula>
    </cfRule>
    <cfRule type="containsText" dxfId="399" priority="368" operator="containsText" text="Inc">
      <formula>NOT(ISERROR(SEARCH("Inc",D456)))</formula>
    </cfRule>
  </conditionalFormatting>
  <conditionalFormatting sqref="F456:F461">
    <cfRule type="cellIs" dxfId="398" priority="365" operator="equal">
      <formula>"Unlocked"</formula>
    </cfRule>
    <cfRule type="cellIs" dxfId="397" priority="366" operator="equal">
      <formula>"Locked"</formula>
    </cfRule>
  </conditionalFormatting>
  <conditionalFormatting sqref="G456:G461">
    <cfRule type="containsText" dxfId="396" priority="364" operator="containsText" text="Param">
      <formula>NOT(ISERROR(SEARCH("Param",G456)))</formula>
    </cfRule>
  </conditionalFormatting>
  <conditionalFormatting sqref="I456:I461">
    <cfRule type="cellIs" dxfId="395" priority="363" operator="lessThan">
      <formula>0</formula>
    </cfRule>
  </conditionalFormatting>
  <conditionalFormatting sqref="D456:D461">
    <cfRule type="containsText" dxfId="394" priority="361" operator="containsText" text="Dec">
      <formula>NOT(ISERROR(SEARCH("Dec",D456)))</formula>
    </cfRule>
    <cfRule type="containsText" dxfId="393" priority="362" operator="containsText" text="Inc">
      <formula>NOT(ISERROR(SEARCH("Inc",D456)))</formula>
    </cfRule>
  </conditionalFormatting>
  <conditionalFormatting sqref="F456:F461">
    <cfRule type="cellIs" dxfId="392" priority="359" operator="equal">
      <formula>"Unlocked"</formula>
    </cfRule>
    <cfRule type="cellIs" dxfId="391" priority="360" operator="equal">
      <formula>"Locked"</formula>
    </cfRule>
  </conditionalFormatting>
  <conditionalFormatting sqref="G456:G461">
    <cfRule type="containsText" dxfId="390" priority="358" operator="containsText" text="Param">
      <formula>NOT(ISERROR(SEARCH("Param",G456)))</formula>
    </cfRule>
  </conditionalFormatting>
  <conditionalFormatting sqref="I456:I461">
    <cfRule type="cellIs" dxfId="389" priority="357" operator="lessThan">
      <formula>0</formula>
    </cfRule>
  </conditionalFormatting>
  <conditionalFormatting sqref="D456:D461">
    <cfRule type="containsText" dxfId="388" priority="355" operator="containsText" text="Dec">
      <formula>NOT(ISERROR(SEARCH("Dec",D456)))</formula>
    </cfRule>
    <cfRule type="containsText" dxfId="387" priority="356" operator="containsText" text="Inc">
      <formula>NOT(ISERROR(SEARCH("Inc",D456)))</formula>
    </cfRule>
  </conditionalFormatting>
  <conditionalFormatting sqref="F456:F461">
    <cfRule type="cellIs" dxfId="386" priority="353" operator="equal">
      <formula>"Unlocked"</formula>
    </cfRule>
    <cfRule type="cellIs" dxfId="385" priority="354" operator="equal">
      <formula>"Locked"</formula>
    </cfRule>
  </conditionalFormatting>
  <conditionalFormatting sqref="G456:G461">
    <cfRule type="containsText" dxfId="384" priority="352" operator="containsText" text="Param">
      <formula>NOT(ISERROR(SEARCH("Param",G456)))</formula>
    </cfRule>
  </conditionalFormatting>
  <conditionalFormatting sqref="I456:I461">
    <cfRule type="cellIs" dxfId="383" priority="351" operator="lessThan">
      <formula>0</formula>
    </cfRule>
  </conditionalFormatting>
  <conditionalFormatting sqref="D456:D461">
    <cfRule type="containsText" dxfId="382" priority="349" operator="containsText" text="Dec">
      <formula>NOT(ISERROR(SEARCH("Dec",D456)))</formula>
    </cfRule>
    <cfRule type="containsText" dxfId="381" priority="350" operator="containsText" text="Inc">
      <formula>NOT(ISERROR(SEARCH("Inc",D456)))</formula>
    </cfRule>
  </conditionalFormatting>
  <conditionalFormatting sqref="F456:F461">
    <cfRule type="cellIs" dxfId="380" priority="347" operator="equal">
      <formula>"Unlocked"</formula>
    </cfRule>
    <cfRule type="cellIs" dxfId="379" priority="348" operator="equal">
      <formula>"Locked"</formula>
    </cfRule>
  </conditionalFormatting>
  <conditionalFormatting sqref="G456:G461">
    <cfRule type="containsText" dxfId="378" priority="346" operator="containsText" text="Param">
      <formula>NOT(ISERROR(SEARCH("Param",G456)))</formula>
    </cfRule>
  </conditionalFormatting>
  <conditionalFormatting sqref="I456:I461">
    <cfRule type="cellIs" dxfId="377" priority="345" operator="lessThan">
      <formula>0</formula>
    </cfRule>
  </conditionalFormatting>
  <conditionalFormatting sqref="D456:D461">
    <cfRule type="containsText" dxfId="376" priority="343" operator="containsText" text="Dec">
      <formula>NOT(ISERROR(SEARCH("Dec",D456)))</formula>
    </cfRule>
    <cfRule type="containsText" dxfId="375" priority="344" operator="containsText" text="Inc">
      <formula>NOT(ISERROR(SEARCH("Inc",D456)))</formula>
    </cfRule>
  </conditionalFormatting>
  <conditionalFormatting sqref="F456:F461">
    <cfRule type="cellIs" dxfId="374" priority="341" operator="equal">
      <formula>"Unlocked"</formula>
    </cfRule>
    <cfRule type="cellIs" dxfId="373" priority="342" operator="equal">
      <formula>"Locked"</formula>
    </cfRule>
  </conditionalFormatting>
  <conditionalFormatting sqref="G456:G461">
    <cfRule type="containsText" dxfId="372" priority="340" operator="containsText" text="Param">
      <formula>NOT(ISERROR(SEARCH("Param",G456)))</formula>
    </cfRule>
  </conditionalFormatting>
  <conditionalFormatting sqref="I456:I461">
    <cfRule type="cellIs" dxfId="371" priority="339" operator="lessThan">
      <formula>0</formula>
    </cfRule>
  </conditionalFormatting>
  <conditionalFormatting sqref="D456:D461">
    <cfRule type="containsText" dxfId="370" priority="337" operator="containsText" text="Dec">
      <formula>NOT(ISERROR(SEARCH("Dec",D456)))</formula>
    </cfRule>
    <cfRule type="containsText" dxfId="369" priority="338" operator="containsText" text="Inc">
      <formula>NOT(ISERROR(SEARCH("Inc",D456)))</formula>
    </cfRule>
  </conditionalFormatting>
  <conditionalFormatting sqref="F456:F461">
    <cfRule type="cellIs" dxfId="368" priority="335" operator="equal">
      <formula>"Unlocked"</formula>
    </cfRule>
    <cfRule type="cellIs" dxfId="367" priority="336" operator="equal">
      <formula>"Locked"</formula>
    </cfRule>
  </conditionalFormatting>
  <conditionalFormatting sqref="G456:G461">
    <cfRule type="containsText" dxfId="366" priority="334" operator="containsText" text="Param">
      <formula>NOT(ISERROR(SEARCH("Param",G456)))</formula>
    </cfRule>
  </conditionalFormatting>
  <conditionalFormatting sqref="I456:I461">
    <cfRule type="cellIs" dxfId="365" priority="333" operator="lessThan">
      <formula>0</formula>
    </cfRule>
  </conditionalFormatting>
  <conditionalFormatting sqref="D456:D461">
    <cfRule type="containsText" dxfId="364" priority="331" operator="containsText" text="Dec">
      <formula>NOT(ISERROR(SEARCH("Dec",D456)))</formula>
    </cfRule>
    <cfRule type="containsText" dxfId="363" priority="332" operator="containsText" text="Inc">
      <formula>NOT(ISERROR(SEARCH("Inc",D456)))</formula>
    </cfRule>
  </conditionalFormatting>
  <conditionalFormatting sqref="F456:F458">
    <cfRule type="cellIs" dxfId="362" priority="329" operator="equal">
      <formula>"Unlocked"</formula>
    </cfRule>
    <cfRule type="cellIs" dxfId="361" priority="330" operator="equal">
      <formula>"Locked"</formula>
    </cfRule>
  </conditionalFormatting>
  <conditionalFormatting sqref="G456:G458">
    <cfRule type="containsText" dxfId="360" priority="328" operator="containsText" text="Param">
      <formula>NOT(ISERROR(SEARCH("Param",G456)))</formula>
    </cfRule>
  </conditionalFormatting>
  <conditionalFormatting sqref="I456:I458">
    <cfRule type="cellIs" dxfId="359" priority="327" operator="lessThan">
      <formula>0</formula>
    </cfRule>
  </conditionalFormatting>
  <conditionalFormatting sqref="D456:D458">
    <cfRule type="containsText" dxfId="358" priority="325" operator="containsText" text="Dec">
      <formula>NOT(ISERROR(SEARCH("Dec",D456)))</formula>
    </cfRule>
    <cfRule type="containsText" dxfId="357" priority="326" operator="containsText" text="Inc">
      <formula>NOT(ISERROR(SEARCH("Inc",D456)))</formula>
    </cfRule>
  </conditionalFormatting>
  <conditionalFormatting sqref="F456:F458">
    <cfRule type="cellIs" dxfId="356" priority="323" operator="equal">
      <formula>"Unlocked"</formula>
    </cfRule>
    <cfRule type="cellIs" dxfId="355" priority="324" operator="equal">
      <formula>"Locked"</formula>
    </cfRule>
  </conditionalFormatting>
  <conditionalFormatting sqref="G456:G458">
    <cfRule type="containsText" dxfId="354" priority="322" operator="containsText" text="Param">
      <formula>NOT(ISERROR(SEARCH("Param",G456)))</formula>
    </cfRule>
  </conditionalFormatting>
  <conditionalFormatting sqref="I456:I458">
    <cfRule type="cellIs" dxfId="353" priority="321" operator="lessThan">
      <formula>0</formula>
    </cfRule>
  </conditionalFormatting>
  <conditionalFormatting sqref="D456:D458">
    <cfRule type="containsText" dxfId="352" priority="319" operator="containsText" text="Dec">
      <formula>NOT(ISERROR(SEARCH("Dec",D456)))</formula>
    </cfRule>
    <cfRule type="containsText" dxfId="351" priority="320" operator="containsText" text="Inc">
      <formula>NOT(ISERROR(SEARCH("Inc",D456)))</formula>
    </cfRule>
  </conditionalFormatting>
  <conditionalFormatting sqref="F456:F458">
    <cfRule type="cellIs" dxfId="350" priority="317" operator="equal">
      <formula>"Unlocked"</formula>
    </cfRule>
    <cfRule type="cellIs" dxfId="349" priority="318" operator="equal">
      <formula>"Locked"</formula>
    </cfRule>
  </conditionalFormatting>
  <conditionalFormatting sqref="G456:G458">
    <cfRule type="containsText" dxfId="348" priority="316" operator="containsText" text="Param">
      <formula>NOT(ISERROR(SEARCH("Param",G456)))</formula>
    </cfRule>
  </conditionalFormatting>
  <conditionalFormatting sqref="I456:I458">
    <cfRule type="cellIs" dxfId="347" priority="315" operator="lessThan">
      <formula>0</formula>
    </cfRule>
  </conditionalFormatting>
  <conditionalFormatting sqref="D456:D458">
    <cfRule type="containsText" dxfId="346" priority="313" operator="containsText" text="Dec">
      <formula>NOT(ISERROR(SEARCH("Dec",D456)))</formula>
    </cfRule>
    <cfRule type="containsText" dxfId="345" priority="314" operator="containsText" text="Inc">
      <formula>NOT(ISERROR(SEARCH("Inc",D456)))</formula>
    </cfRule>
  </conditionalFormatting>
  <conditionalFormatting sqref="F456:F458">
    <cfRule type="cellIs" dxfId="344" priority="311" operator="equal">
      <formula>"Unlocked"</formula>
    </cfRule>
    <cfRule type="cellIs" dxfId="343" priority="312" operator="equal">
      <formula>"Locked"</formula>
    </cfRule>
  </conditionalFormatting>
  <conditionalFormatting sqref="G456:G458">
    <cfRule type="containsText" dxfId="342" priority="310" operator="containsText" text="Param">
      <formula>NOT(ISERROR(SEARCH("Param",G456)))</formula>
    </cfRule>
  </conditionalFormatting>
  <conditionalFormatting sqref="I456:I458">
    <cfRule type="cellIs" dxfId="341" priority="309" operator="lessThan">
      <formula>0</formula>
    </cfRule>
  </conditionalFormatting>
  <conditionalFormatting sqref="D456:D458">
    <cfRule type="containsText" dxfId="340" priority="307" operator="containsText" text="Dec">
      <formula>NOT(ISERROR(SEARCH("Dec",D456)))</formula>
    </cfRule>
    <cfRule type="containsText" dxfId="339" priority="308" operator="containsText" text="Inc">
      <formula>NOT(ISERROR(SEARCH("Inc",D456)))</formula>
    </cfRule>
  </conditionalFormatting>
  <conditionalFormatting sqref="F456:F458">
    <cfRule type="cellIs" dxfId="338" priority="305" operator="equal">
      <formula>"Unlocked"</formula>
    </cfRule>
    <cfRule type="cellIs" dxfId="337" priority="306" operator="equal">
      <formula>"Locked"</formula>
    </cfRule>
  </conditionalFormatting>
  <conditionalFormatting sqref="G456:G458">
    <cfRule type="containsText" dxfId="336" priority="304" operator="containsText" text="Param">
      <formula>NOT(ISERROR(SEARCH("Param",G456)))</formula>
    </cfRule>
  </conditionalFormatting>
  <conditionalFormatting sqref="I456:I458">
    <cfRule type="cellIs" dxfId="335" priority="303" operator="lessThan">
      <formula>0</formula>
    </cfRule>
  </conditionalFormatting>
  <conditionalFormatting sqref="D456:D458">
    <cfRule type="containsText" dxfId="334" priority="301" operator="containsText" text="Dec">
      <formula>NOT(ISERROR(SEARCH("Dec",D456)))</formula>
    </cfRule>
    <cfRule type="containsText" dxfId="333" priority="302" operator="containsText" text="Inc">
      <formula>NOT(ISERROR(SEARCH("Inc",D456)))</formula>
    </cfRule>
  </conditionalFormatting>
  <conditionalFormatting sqref="F456:F458">
    <cfRule type="cellIs" dxfId="332" priority="299" operator="equal">
      <formula>"Unlocked"</formula>
    </cfRule>
    <cfRule type="cellIs" dxfId="331" priority="300" operator="equal">
      <formula>"Locked"</formula>
    </cfRule>
  </conditionalFormatting>
  <conditionalFormatting sqref="G456:G458">
    <cfRule type="containsText" dxfId="330" priority="298" operator="containsText" text="Param">
      <formula>NOT(ISERROR(SEARCH("Param",G456)))</formula>
    </cfRule>
  </conditionalFormatting>
  <conditionalFormatting sqref="I456:I458">
    <cfRule type="cellIs" dxfId="329" priority="297" operator="lessThan">
      <formula>0</formula>
    </cfRule>
  </conditionalFormatting>
  <conditionalFormatting sqref="D456:D458">
    <cfRule type="containsText" dxfId="328" priority="295" operator="containsText" text="Dec">
      <formula>NOT(ISERROR(SEARCH("Dec",D456)))</formula>
    </cfRule>
    <cfRule type="containsText" dxfId="327" priority="296" operator="containsText" text="Inc">
      <formula>NOT(ISERROR(SEARCH("Inc",D456)))</formula>
    </cfRule>
  </conditionalFormatting>
  <conditionalFormatting sqref="F456:F458">
    <cfRule type="cellIs" dxfId="326" priority="293" operator="equal">
      <formula>"Unlocked"</formula>
    </cfRule>
    <cfRule type="cellIs" dxfId="325" priority="294" operator="equal">
      <formula>"Locked"</formula>
    </cfRule>
  </conditionalFormatting>
  <conditionalFormatting sqref="G456:G458">
    <cfRule type="containsText" dxfId="324" priority="292" operator="containsText" text="Param">
      <formula>NOT(ISERROR(SEARCH("Param",G456)))</formula>
    </cfRule>
  </conditionalFormatting>
  <conditionalFormatting sqref="I456:I458">
    <cfRule type="cellIs" dxfId="323" priority="291" operator="lessThan">
      <formula>0</formula>
    </cfRule>
  </conditionalFormatting>
  <conditionalFormatting sqref="D456:D458">
    <cfRule type="containsText" dxfId="322" priority="289" operator="containsText" text="Dec">
      <formula>NOT(ISERROR(SEARCH("Dec",D456)))</formula>
    </cfRule>
    <cfRule type="containsText" dxfId="321" priority="290" operator="containsText" text="Inc">
      <formula>NOT(ISERROR(SEARCH("Inc",D456)))</formula>
    </cfRule>
  </conditionalFormatting>
  <conditionalFormatting sqref="F456:F457">
    <cfRule type="cellIs" dxfId="320" priority="287" operator="equal">
      <formula>"Unlocked"</formula>
    </cfRule>
    <cfRule type="cellIs" dxfId="319" priority="288" operator="equal">
      <formula>"Locked"</formula>
    </cfRule>
  </conditionalFormatting>
  <conditionalFormatting sqref="G456:G457">
    <cfRule type="containsText" dxfId="318" priority="286" operator="containsText" text="Param">
      <formula>NOT(ISERROR(SEARCH("Param",G456)))</formula>
    </cfRule>
  </conditionalFormatting>
  <conditionalFormatting sqref="I456:I457">
    <cfRule type="cellIs" dxfId="317" priority="285" operator="lessThan">
      <formula>0</formula>
    </cfRule>
  </conditionalFormatting>
  <conditionalFormatting sqref="D456:D457">
    <cfRule type="containsText" dxfId="316" priority="283" operator="containsText" text="Dec">
      <formula>NOT(ISERROR(SEARCH("Dec",D456)))</formula>
    </cfRule>
    <cfRule type="containsText" dxfId="315" priority="284" operator="containsText" text="Inc">
      <formula>NOT(ISERROR(SEARCH("Inc",D456)))</formula>
    </cfRule>
  </conditionalFormatting>
  <conditionalFormatting sqref="F456:F457">
    <cfRule type="cellIs" dxfId="314" priority="281" operator="equal">
      <formula>"Unlocked"</formula>
    </cfRule>
    <cfRule type="cellIs" dxfId="313" priority="282" operator="equal">
      <formula>"Locked"</formula>
    </cfRule>
  </conditionalFormatting>
  <conditionalFormatting sqref="G456:G457">
    <cfRule type="containsText" dxfId="312" priority="280" operator="containsText" text="Param">
      <formula>NOT(ISERROR(SEARCH("Param",G456)))</formula>
    </cfRule>
  </conditionalFormatting>
  <conditionalFormatting sqref="I456:I457">
    <cfRule type="cellIs" dxfId="311" priority="279" operator="lessThan">
      <formula>0</formula>
    </cfRule>
  </conditionalFormatting>
  <conditionalFormatting sqref="D456:D457">
    <cfRule type="containsText" dxfId="310" priority="277" operator="containsText" text="Dec">
      <formula>NOT(ISERROR(SEARCH("Dec",D456)))</formula>
    </cfRule>
    <cfRule type="containsText" dxfId="309" priority="278" operator="containsText" text="Inc">
      <formula>NOT(ISERROR(SEARCH("Inc",D456)))</formula>
    </cfRule>
  </conditionalFormatting>
  <conditionalFormatting sqref="F456:F457">
    <cfRule type="cellIs" dxfId="308" priority="275" operator="equal">
      <formula>"Unlocked"</formula>
    </cfRule>
    <cfRule type="cellIs" dxfId="307" priority="276" operator="equal">
      <formula>"Locked"</formula>
    </cfRule>
  </conditionalFormatting>
  <conditionalFormatting sqref="G456:G457">
    <cfRule type="containsText" dxfId="306" priority="274" operator="containsText" text="Param">
      <formula>NOT(ISERROR(SEARCH("Param",G456)))</formula>
    </cfRule>
  </conditionalFormatting>
  <conditionalFormatting sqref="I456:I457">
    <cfRule type="cellIs" dxfId="305" priority="273" operator="lessThan">
      <formula>0</formula>
    </cfRule>
  </conditionalFormatting>
  <conditionalFormatting sqref="D456:D457">
    <cfRule type="containsText" dxfId="304" priority="271" operator="containsText" text="Dec">
      <formula>NOT(ISERROR(SEARCH("Dec",D456)))</formula>
    </cfRule>
    <cfRule type="containsText" dxfId="303" priority="272" operator="containsText" text="Inc">
      <formula>NOT(ISERROR(SEARCH("Inc",D456)))</formula>
    </cfRule>
  </conditionalFormatting>
  <conditionalFormatting sqref="F456:F457">
    <cfRule type="cellIs" dxfId="302" priority="269" operator="equal">
      <formula>"Unlocked"</formula>
    </cfRule>
    <cfRule type="cellIs" dxfId="301" priority="270" operator="equal">
      <formula>"Locked"</formula>
    </cfRule>
  </conditionalFormatting>
  <conditionalFormatting sqref="G456:G457">
    <cfRule type="containsText" dxfId="300" priority="268" operator="containsText" text="Param">
      <formula>NOT(ISERROR(SEARCH("Param",G456)))</formula>
    </cfRule>
  </conditionalFormatting>
  <conditionalFormatting sqref="I456:I457">
    <cfRule type="cellIs" dxfId="299" priority="267" operator="lessThan">
      <formula>0</formula>
    </cfRule>
  </conditionalFormatting>
  <conditionalFormatting sqref="D456:D457">
    <cfRule type="containsText" dxfId="298" priority="265" operator="containsText" text="Dec">
      <formula>NOT(ISERROR(SEARCH("Dec",D456)))</formula>
    </cfRule>
    <cfRule type="containsText" dxfId="297" priority="266" operator="containsText" text="Inc">
      <formula>NOT(ISERROR(SEARCH("Inc",D456)))</formula>
    </cfRule>
  </conditionalFormatting>
  <conditionalFormatting sqref="F456:F457">
    <cfRule type="cellIs" dxfId="296" priority="263" operator="equal">
      <formula>"Unlocked"</formula>
    </cfRule>
    <cfRule type="cellIs" dxfId="295" priority="264" operator="equal">
      <formula>"Locked"</formula>
    </cfRule>
  </conditionalFormatting>
  <conditionalFormatting sqref="G456:G457">
    <cfRule type="containsText" dxfId="294" priority="262" operator="containsText" text="Param">
      <formula>NOT(ISERROR(SEARCH("Param",G456)))</formula>
    </cfRule>
  </conditionalFormatting>
  <conditionalFormatting sqref="I456:I457">
    <cfRule type="cellIs" dxfId="293" priority="261" operator="lessThan">
      <formula>0</formula>
    </cfRule>
  </conditionalFormatting>
  <conditionalFormatting sqref="D456:D457">
    <cfRule type="containsText" dxfId="292" priority="259" operator="containsText" text="Dec">
      <formula>NOT(ISERROR(SEARCH("Dec",D456)))</formula>
    </cfRule>
    <cfRule type="containsText" dxfId="291" priority="260" operator="containsText" text="Inc">
      <formula>NOT(ISERROR(SEARCH("Inc",D456)))</formula>
    </cfRule>
  </conditionalFormatting>
  <conditionalFormatting sqref="F456:F457">
    <cfRule type="cellIs" dxfId="290" priority="257" operator="equal">
      <formula>"Unlocked"</formula>
    </cfRule>
    <cfRule type="cellIs" dxfId="289" priority="258" operator="equal">
      <formula>"Locked"</formula>
    </cfRule>
  </conditionalFormatting>
  <conditionalFormatting sqref="G456:G457">
    <cfRule type="containsText" dxfId="288" priority="256" operator="containsText" text="Param">
      <formula>NOT(ISERROR(SEARCH("Param",G456)))</formula>
    </cfRule>
  </conditionalFormatting>
  <conditionalFormatting sqref="I456:I457">
    <cfRule type="cellIs" dxfId="287" priority="255" operator="lessThan">
      <formula>0</formula>
    </cfRule>
  </conditionalFormatting>
  <conditionalFormatting sqref="D456:D457">
    <cfRule type="containsText" dxfId="286" priority="253" operator="containsText" text="Dec">
      <formula>NOT(ISERROR(SEARCH("Dec",D456)))</formula>
    </cfRule>
    <cfRule type="containsText" dxfId="285" priority="254" operator="containsText" text="Inc">
      <formula>NOT(ISERROR(SEARCH("Inc",D456)))</formula>
    </cfRule>
  </conditionalFormatting>
  <conditionalFormatting sqref="F456:F457">
    <cfRule type="cellIs" dxfId="284" priority="251" operator="equal">
      <formula>"Unlocked"</formula>
    </cfRule>
    <cfRule type="cellIs" dxfId="283" priority="252" operator="equal">
      <formula>"Locked"</formula>
    </cfRule>
  </conditionalFormatting>
  <conditionalFormatting sqref="G456:G457">
    <cfRule type="containsText" dxfId="282" priority="250" operator="containsText" text="Param">
      <formula>NOT(ISERROR(SEARCH("Param",G456)))</formula>
    </cfRule>
  </conditionalFormatting>
  <conditionalFormatting sqref="I456:I457">
    <cfRule type="cellIs" dxfId="281" priority="249" operator="lessThan">
      <formula>0</formula>
    </cfRule>
  </conditionalFormatting>
  <conditionalFormatting sqref="D456:D457">
    <cfRule type="containsText" dxfId="280" priority="247" operator="containsText" text="Dec">
      <formula>NOT(ISERROR(SEARCH("Dec",D456)))</formula>
    </cfRule>
    <cfRule type="containsText" dxfId="279" priority="248" operator="containsText" text="Inc">
      <formula>NOT(ISERROR(SEARCH("Inc",D456)))</formula>
    </cfRule>
  </conditionalFormatting>
  <conditionalFormatting sqref="F456:F457">
    <cfRule type="cellIs" dxfId="278" priority="245" operator="equal">
      <formula>"Unlocked"</formula>
    </cfRule>
    <cfRule type="cellIs" dxfId="277" priority="246" operator="equal">
      <formula>"Locked"</formula>
    </cfRule>
  </conditionalFormatting>
  <conditionalFormatting sqref="G456:G457">
    <cfRule type="containsText" dxfId="276" priority="244" operator="containsText" text="Param">
      <formula>NOT(ISERROR(SEARCH("Param",G456)))</formula>
    </cfRule>
  </conditionalFormatting>
  <conditionalFormatting sqref="I456:I457">
    <cfRule type="cellIs" dxfId="275" priority="243" operator="lessThan">
      <formula>0</formula>
    </cfRule>
  </conditionalFormatting>
  <conditionalFormatting sqref="D456:D457">
    <cfRule type="containsText" dxfId="274" priority="241" operator="containsText" text="Dec">
      <formula>NOT(ISERROR(SEARCH("Dec",D456)))</formula>
    </cfRule>
    <cfRule type="containsText" dxfId="273" priority="242" operator="containsText" text="Inc">
      <formula>NOT(ISERROR(SEARCH("Inc",D456)))</formula>
    </cfRule>
  </conditionalFormatting>
  <conditionalFormatting sqref="F456:F457">
    <cfRule type="cellIs" dxfId="272" priority="239" operator="equal">
      <formula>"Unlocked"</formula>
    </cfRule>
    <cfRule type="cellIs" dxfId="271" priority="240" operator="equal">
      <formula>"Locked"</formula>
    </cfRule>
  </conditionalFormatting>
  <conditionalFormatting sqref="G456:G457">
    <cfRule type="containsText" dxfId="270" priority="238" operator="containsText" text="Param">
      <formula>NOT(ISERROR(SEARCH("Param",G456)))</formula>
    </cfRule>
  </conditionalFormatting>
  <conditionalFormatting sqref="I456:I457">
    <cfRule type="cellIs" dxfId="269" priority="237" operator="lessThan">
      <formula>0</formula>
    </cfRule>
  </conditionalFormatting>
  <conditionalFormatting sqref="D456:D457">
    <cfRule type="containsText" dxfId="268" priority="235" operator="containsText" text="Dec">
      <formula>NOT(ISERROR(SEARCH("Dec",D456)))</formula>
    </cfRule>
    <cfRule type="containsText" dxfId="267" priority="236" operator="containsText" text="Inc">
      <formula>NOT(ISERROR(SEARCH("Inc",D456)))</formula>
    </cfRule>
  </conditionalFormatting>
  <conditionalFormatting sqref="F456:F457">
    <cfRule type="cellIs" dxfId="266" priority="233" operator="equal">
      <formula>"Unlocked"</formula>
    </cfRule>
    <cfRule type="cellIs" dxfId="265" priority="234" operator="equal">
      <formula>"Locked"</formula>
    </cfRule>
  </conditionalFormatting>
  <conditionalFormatting sqref="G456:G457">
    <cfRule type="containsText" dxfId="264" priority="232" operator="containsText" text="Param">
      <formula>NOT(ISERROR(SEARCH("Param",G456)))</formula>
    </cfRule>
  </conditionalFormatting>
  <conditionalFormatting sqref="I456:I457">
    <cfRule type="cellIs" dxfId="263" priority="231" operator="lessThan">
      <formula>0</formula>
    </cfRule>
  </conditionalFormatting>
  <conditionalFormatting sqref="D456:D457">
    <cfRule type="containsText" dxfId="262" priority="229" operator="containsText" text="Dec">
      <formula>NOT(ISERROR(SEARCH("Dec",D456)))</formula>
    </cfRule>
    <cfRule type="containsText" dxfId="261" priority="230" operator="containsText" text="Inc">
      <formula>NOT(ISERROR(SEARCH("Inc",D456)))</formula>
    </cfRule>
  </conditionalFormatting>
  <conditionalFormatting sqref="F456:F457">
    <cfRule type="cellIs" dxfId="260" priority="227" operator="equal">
      <formula>"Unlocked"</formula>
    </cfRule>
    <cfRule type="cellIs" dxfId="259" priority="228" operator="equal">
      <formula>"Locked"</formula>
    </cfRule>
  </conditionalFormatting>
  <conditionalFormatting sqref="G456:G457">
    <cfRule type="containsText" dxfId="258" priority="226" operator="containsText" text="Param">
      <formula>NOT(ISERROR(SEARCH("Param",G456)))</formula>
    </cfRule>
  </conditionalFormatting>
  <conditionalFormatting sqref="I456:I457">
    <cfRule type="cellIs" dxfId="257" priority="225" operator="lessThan">
      <formula>0</formula>
    </cfRule>
  </conditionalFormatting>
  <conditionalFormatting sqref="D456:D457">
    <cfRule type="containsText" dxfId="256" priority="223" operator="containsText" text="Dec">
      <formula>NOT(ISERROR(SEARCH("Dec",D456)))</formula>
    </cfRule>
    <cfRule type="containsText" dxfId="255" priority="224" operator="containsText" text="Inc">
      <formula>NOT(ISERROR(SEARCH("Inc",D456)))</formula>
    </cfRule>
  </conditionalFormatting>
  <conditionalFormatting sqref="F456:F457">
    <cfRule type="cellIs" dxfId="254" priority="221" operator="equal">
      <formula>"Unlocked"</formula>
    </cfRule>
    <cfRule type="cellIs" dxfId="253" priority="222" operator="equal">
      <formula>"Locked"</formula>
    </cfRule>
  </conditionalFormatting>
  <conditionalFormatting sqref="G456:G457">
    <cfRule type="containsText" dxfId="252" priority="220" operator="containsText" text="Param">
      <formula>NOT(ISERROR(SEARCH("Param",G456)))</formula>
    </cfRule>
  </conditionalFormatting>
  <conditionalFormatting sqref="I456:I457">
    <cfRule type="cellIs" dxfId="251" priority="219" operator="lessThan">
      <formula>0</formula>
    </cfRule>
  </conditionalFormatting>
  <conditionalFormatting sqref="D456:D457">
    <cfRule type="containsText" dxfId="250" priority="217" operator="containsText" text="Dec">
      <formula>NOT(ISERROR(SEARCH("Dec",D456)))</formula>
    </cfRule>
    <cfRule type="containsText" dxfId="249" priority="218" operator="containsText" text="Inc">
      <formula>NOT(ISERROR(SEARCH("Inc",D456)))</formula>
    </cfRule>
  </conditionalFormatting>
  <conditionalFormatting sqref="F456:F457">
    <cfRule type="cellIs" dxfId="248" priority="215" operator="equal">
      <formula>"Unlocked"</formula>
    </cfRule>
    <cfRule type="cellIs" dxfId="247" priority="216" operator="equal">
      <formula>"Locked"</formula>
    </cfRule>
  </conditionalFormatting>
  <conditionalFormatting sqref="G456:G457">
    <cfRule type="containsText" dxfId="246" priority="214" operator="containsText" text="Param">
      <formula>NOT(ISERROR(SEARCH("Param",G456)))</formula>
    </cfRule>
  </conditionalFormatting>
  <conditionalFormatting sqref="I456:I457">
    <cfRule type="cellIs" dxfId="245" priority="213" operator="lessThan">
      <formula>0</formula>
    </cfRule>
  </conditionalFormatting>
  <conditionalFormatting sqref="D456:D457">
    <cfRule type="containsText" dxfId="244" priority="211" operator="containsText" text="Dec">
      <formula>NOT(ISERROR(SEARCH("Dec",D456)))</formula>
    </cfRule>
    <cfRule type="containsText" dxfId="243" priority="212" operator="containsText" text="Inc">
      <formula>NOT(ISERROR(SEARCH("Inc",D456)))</formula>
    </cfRule>
  </conditionalFormatting>
  <conditionalFormatting sqref="F456:F457">
    <cfRule type="cellIs" dxfId="242" priority="209" operator="equal">
      <formula>"Unlocked"</formula>
    </cfRule>
    <cfRule type="cellIs" dxfId="241" priority="210" operator="equal">
      <formula>"Locked"</formula>
    </cfRule>
  </conditionalFormatting>
  <conditionalFormatting sqref="G456:G457">
    <cfRule type="containsText" dxfId="240" priority="208" operator="containsText" text="Param">
      <formula>NOT(ISERROR(SEARCH("Param",G456)))</formula>
    </cfRule>
  </conditionalFormatting>
  <conditionalFormatting sqref="I456:I457">
    <cfRule type="cellIs" dxfId="239" priority="207" operator="lessThan">
      <formula>0</formula>
    </cfRule>
  </conditionalFormatting>
  <conditionalFormatting sqref="D456:D457">
    <cfRule type="containsText" dxfId="238" priority="205" operator="containsText" text="Dec">
      <formula>NOT(ISERROR(SEARCH("Dec",D456)))</formula>
    </cfRule>
    <cfRule type="containsText" dxfId="237" priority="206" operator="containsText" text="Inc">
      <formula>NOT(ISERROR(SEARCH("Inc",D456)))</formula>
    </cfRule>
  </conditionalFormatting>
  <conditionalFormatting sqref="F456:F457">
    <cfRule type="cellIs" dxfId="236" priority="203" operator="equal">
      <formula>"Unlocked"</formula>
    </cfRule>
    <cfRule type="cellIs" dxfId="235" priority="204" operator="equal">
      <formula>"Locked"</formula>
    </cfRule>
  </conditionalFormatting>
  <conditionalFormatting sqref="G456:G457">
    <cfRule type="containsText" dxfId="234" priority="202" operator="containsText" text="Param">
      <formula>NOT(ISERROR(SEARCH("Param",G456)))</formula>
    </cfRule>
  </conditionalFormatting>
  <conditionalFormatting sqref="I456:I457">
    <cfRule type="cellIs" dxfId="233" priority="201" operator="lessThan">
      <formula>0</formula>
    </cfRule>
  </conditionalFormatting>
  <conditionalFormatting sqref="D456:D457">
    <cfRule type="containsText" dxfId="232" priority="199" operator="containsText" text="Dec">
      <formula>NOT(ISERROR(SEARCH("Dec",D456)))</formula>
    </cfRule>
    <cfRule type="containsText" dxfId="231" priority="200" operator="containsText" text="Inc">
      <formula>NOT(ISERROR(SEARCH("Inc",D456)))</formula>
    </cfRule>
  </conditionalFormatting>
  <conditionalFormatting sqref="F456:F457">
    <cfRule type="cellIs" dxfId="230" priority="197" operator="equal">
      <formula>"Unlocked"</formula>
    </cfRule>
    <cfRule type="cellIs" dxfId="229" priority="198" operator="equal">
      <formula>"Locked"</formula>
    </cfRule>
  </conditionalFormatting>
  <conditionalFormatting sqref="G456:G457">
    <cfRule type="containsText" dxfId="228" priority="196" operator="containsText" text="Param">
      <formula>NOT(ISERROR(SEARCH("Param",G456)))</formula>
    </cfRule>
  </conditionalFormatting>
  <conditionalFormatting sqref="I456:I457">
    <cfRule type="cellIs" dxfId="227" priority="195" operator="lessThan">
      <formula>0</formula>
    </cfRule>
  </conditionalFormatting>
  <conditionalFormatting sqref="D456:D457">
    <cfRule type="containsText" dxfId="226" priority="193" operator="containsText" text="Dec">
      <formula>NOT(ISERROR(SEARCH("Dec",D456)))</formula>
    </cfRule>
    <cfRule type="containsText" dxfId="225" priority="194" operator="containsText" text="Inc">
      <formula>NOT(ISERROR(SEARCH("Inc",D456)))</formula>
    </cfRule>
  </conditionalFormatting>
  <conditionalFormatting sqref="F456:F457">
    <cfRule type="cellIs" dxfId="224" priority="191" operator="equal">
      <formula>"Unlocked"</formula>
    </cfRule>
    <cfRule type="cellIs" dxfId="223" priority="192" operator="equal">
      <formula>"Locked"</formula>
    </cfRule>
  </conditionalFormatting>
  <conditionalFormatting sqref="G456:G457">
    <cfRule type="containsText" dxfId="222" priority="190" operator="containsText" text="Param">
      <formula>NOT(ISERROR(SEARCH("Param",G456)))</formula>
    </cfRule>
  </conditionalFormatting>
  <conditionalFormatting sqref="I456:I457">
    <cfRule type="cellIs" dxfId="221" priority="189" operator="lessThan">
      <formula>0</formula>
    </cfRule>
  </conditionalFormatting>
  <conditionalFormatting sqref="D456:D457">
    <cfRule type="containsText" dxfId="220" priority="187" operator="containsText" text="Dec">
      <formula>NOT(ISERROR(SEARCH("Dec",D456)))</formula>
    </cfRule>
    <cfRule type="containsText" dxfId="219" priority="188" operator="containsText" text="Inc">
      <formula>NOT(ISERROR(SEARCH("Inc",D456)))</formula>
    </cfRule>
  </conditionalFormatting>
  <conditionalFormatting sqref="F456:F457">
    <cfRule type="cellIs" dxfId="218" priority="185" operator="equal">
      <formula>"Unlocked"</formula>
    </cfRule>
    <cfRule type="cellIs" dxfId="217" priority="186" operator="equal">
      <formula>"Locked"</formula>
    </cfRule>
  </conditionalFormatting>
  <conditionalFormatting sqref="G456:G457">
    <cfRule type="containsText" dxfId="216" priority="184" operator="containsText" text="Param">
      <formula>NOT(ISERROR(SEARCH("Param",G456)))</formula>
    </cfRule>
  </conditionalFormatting>
  <conditionalFormatting sqref="I456:I457">
    <cfRule type="cellIs" dxfId="215" priority="183" operator="lessThan">
      <formula>0</formula>
    </cfRule>
  </conditionalFormatting>
  <conditionalFormatting sqref="D456:D457">
    <cfRule type="containsText" dxfId="214" priority="181" operator="containsText" text="Dec">
      <formula>NOT(ISERROR(SEARCH("Dec",D456)))</formula>
    </cfRule>
    <cfRule type="containsText" dxfId="213" priority="182" operator="containsText" text="Inc">
      <formula>NOT(ISERROR(SEARCH("Inc",D456)))</formula>
    </cfRule>
  </conditionalFormatting>
  <conditionalFormatting sqref="F456:F457">
    <cfRule type="cellIs" dxfId="212" priority="179" operator="equal">
      <formula>"Unlocked"</formula>
    </cfRule>
    <cfRule type="cellIs" dxfId="211" priority="180" operator="equal">
      <formula>"Locked"</formula>
    </cfRule>
  </conditionalFormatting>
  <conditionalFormatting sqref="G456:G457">
    <cfRule type="containsText" dxfId="210" priority="178" operator="containsText" text="Param">
      <formula>NOT(ISERROR(SEARCH("Param",G456)))</formula>
    </cfRule>
  </conditionalFormatting>
  <conditionalFormatting sqref="I456:I457">
    <cfRule type="cellIs" dxfId="209" priority="177" operator="lessThan">
      <formula>0</formula>
    </cfRule>
  </conditionalFormatting>
  <conditionalFormatting sqref="D456:D457">
    <cfRule type="containsText" dxfId="208" priority="175" operator="containsText" text="Dec">
      <formula>NOT(ISERROR(SEARCH("Dec",D456)))</formula>
    </cfRule>
    <cfRule type="containsText" dxfId="207" priority="176" operator="containsText" text="Inc">
      <formula>NOT(ISERROR(SEARCH("Inc",D456)))</formula>
    </cfRule>
  </conditionalFormatting>
  <conditionalFormatting sqref="F458">
    <cfRule type="cellIs" dxfId="206" priority="173" operator="equal">
      <formula>"Unlocked"</formula>
    </cfRule>
    <cfRule type="cellIs" dxfId="205" priority="174" operator="equal">
      <formula>"Locked"</formula>
    </cfRule>
  </conditionalFormatting>
  <conditionalFormatting sqref="G458">
    <cfRule type="containsText" dxfId="204" priority="172" operator="containsText" text="Param">
      <formula>NOT(ISERROR(SEARCH("Param",G458)))</formula>
    </cfRule>
  </conditionalFormatting>
  <conditionalFormatting sqref="I458">
    <cfRule type="cellIs" dxfId="203" priority="171" operator="lessThan">
      <formula>0</formula>
    </cfRule>
  </conditionalFormatting>
  <conditionalFormatting sqref="D458">
    <cfRule type="containsText" dxfId="202" priority="169" operator="containsText" text="Dec">
      <formula>NOT(ISERROR(SEARCH("Dec",D458)))</formula>
    </cfRule>
    <cfRule type="containsText" dxfId="201" priority="170" operator="containsText" text="Inc">
      <formula>NOT(ISERROR(SEARCH("Inc",D458)))</formula>
    </cfRule>
  </conditionalFormatting>
  <conditionalFormatting sqref="F458">
    <cfRule type="cellIs" dxfId="200" priority="167" operator="equal">
      <formula>"Unlocked"</formula>
    </cfRule>
    <cfRule type="cellIs" dxfId="199" priority="168" operator="equal">
      <formula>"Locked"</formula>
    </cfRule>
  </conditionalFormatting>
  <conditionalFormatting sqref="G458">
    <cfRule type="containsText" dxfId="198" priority="166" operator="containsText" text="Param">
      <formula>NOT(ISERROR(SEARCH("Param",G458)))</formula>
    </cfRule>
  </conditionalFormatting>
  <conditionalFormatting sqref="I458">
    <cfRule type="cellIs" dxfId="197" priority="165" operator="lessThan">
      <formula>0</formula>
    </cfRule>
  </conditionalFormatting>
  <conditionalFormatting sqref="D458">
    <cfRule type="containsText" dxfId="196" priority="163" operator="containsText" text="Dec">
      <formula>NOT(ISERROR(SEARCH("Dec",D458)))</formula>
    </cfRule>
    <cfRule type="containsText" dxfId="195" priority="164" operator="containsText" text="Inc">
      <formula>NOT(ISERROR(SEARCH("Inc",D458)))</formula>
    </cfRule>
  </conditionalFormatting>
  <conditionalFormatting sqref="F458">
    <cfRule type="cellIs" dxfId="194" priority="161" operator="equal">
      <formula>"Unlocked"</formula>
    </cfRule>
    <cfRule type="cellIs" dxfId="193" priority="162" operator="equal">
      <formula>"Locked"</formula>
    </cfRule>
  </conditionalFormatting>
  <conditionalFormatting sqref="G458">
    <cfRule type="containsText" dxfId="192" priority="160" operator="containsText" text="Param">
      <formula>NOT(ISERROR(SEARCH("Param",G458)))</formula>
    </cfRule>
  </conditionalFormatting>
  <conditionalFormatting sqref="I458">
    <cfRule type="cellIs" dxfId="191" priority="159" operator="lessThan">
      <formula>0</formula>
    </cfRule>
  </conditionalFormatting>
  <conditionalFormatting sqref="D458">
    <cfRule type="containsText" dxfId="190" priority="157" operator="containsText" text="Dec">
      <formula>NOT(ISERROR(SEARCH("Dec",D458)))</formula>
    </cfRule>
    <cfRule type="containsText" dxfId="189" priority="158" operator="containsText" text="Inc">
      <formula>NOT(ISERROR(SEARCH("Inc",D458)))</formula>
    </cfRule>
  </conditionalFormatting>
  <conditionalFormatting sqref="F458">
    <cfRule type="cellIs" dxfId="188" priority="155" operator="equal">
      <formula>"Unlocked"</formula>
    </cfRule>
    <cfRule type="cellIs" dxfId="187" priority="156" operator="equal">
      <formula>"Locked"</formula>
    </cfRule>
  </conditionalFormatting>
  <conditionalFormatting sqref="G458">
    <cfRule type="containsText" dxfId="186" priority="154" operator="containsText" text="Param">
      <formula>NOT(ISERROR(SEARCH("Param",G458)))</formula>
    </cfRule>
  </conditionalFormatting>
  <conditionalFormatting sqref="I458">
    <cfRule type="cellIs" dxfId="185" priority="153" operator="lessThan">
      <formula>0</formula>
    </cfRule>
  </conditionalFormatting>
  <conditionalFormatting sqref="D458">
    <cfRule type="containsText" dxfId="184" priority="151" operator="containsText" text="Dec">
      <formula>NOT(ISERROR(SEARCH("Dec",D458)))</formula>
    </cfRule>
    <cfRule type="containsText" dxfId="183" priority="152" operator="containsText" text="Inc">
      <formula>NOT(ISERROR(SEARCH("Inc",D458)))</formula>
    </cfRule>
  </conditionalFormatting>
  <conditionalFormatting sqref="F458">
    <cfRule type="cellIs" dxfId="182" priority="149" operator="equal">
      <formula>"Unlocked"</formula>
    </cfRule>
    <cfRule type="cellIs" dxfId="181" priority="150" operator="equal">
      <formula>"Locked"</formula>
    </cfRule>
  </conditionalFormatting>
  <conditionalFormatting sqref="G458">
    <cfRule type="containsText" dxfId="180" priority="148" operator="containsText" text="Param">
      <formula>NOT(ISERROR(SEARCH("Param",G458)))</formula>
    </cfRule>
  </conditionalFormatting>
  <conditionalFormatting sqref="I458">
    <cfRule type="cellIs" dxfId="179" priority="147" operator="lessThan">
      <formula>0</formula>
    </cfRule>
  </conditionalFormatting>
  <conditionalFormatting sqref="D458">
    <cfRule type="containsText" dxfId="178" priority="145" operator="containsText" text="Dec">
      <formula>NOT(ISERROR(SEARCH("Dec",D458)))</formula>
    </cfRule>
    <cfRule type="containsText" dxfId="177" priority="146" operator="containsText" text="Inc">
      <formula>NOT(ISERROR(SEARCH("Inc",D458)))</formula>
    </cfRule>
  </conditionalFormatting>
  <conditionalFormatting sqref="F458">
    <cfRule type="cellIs" dxfId="176" priority="143" operator="equal">
      <formula>"Unlocked"</formula>
    </cfRule>
    <cfRule type="cellIs" dxfId="175" priority="144" operator="equal">
      <formula>"Locked"</formula>
    </cfRule>
  </conditionalFormatting>
  <conditionalFormatting sqref="G458">
    <cfRule type="containsText" dxfId="174" priority="142" operator="containsText" text="Param">
      <formula>NOT(ISERROR(SEARCH("Param",G458)))</formula>
    </cfRule>
  </conditionalFormatting>
  <conditionalFormatting sqref="I458">
    <cfRule type="cellIs" dxfId="173" priority="141" operator="lessThan">
      <formula>0</formula>
    </cfRule>
  </conditionalFormatting>
  <conditionalFormatting sqref="D458">
    <cfRule type="containsText" dxfId="172" priority="139" operator="containsText" text="Dec">
      <formula>NOT(ISERROR(SEARCH("Dec",D458)))</formula>
    </cfRule>
    <cfRule type="containsText" dxfId="171" priority="140" operator="containsText" text="Inc">
      <formula>NOT(ISERROR(SEARCH("Inc",D458)))</formula>
    </cfRule>
  </conditionalFormatting>
  <conditionalFormatting sqref="F458">
    <cfRule type="cellIs" dxfId="170" priority="137" operator="equal">
      <formula>"Unlocked"</formula>
    </cfRule>
    <cfRule type="cellIs" dxfId="169" priority="138" operator="equal">
      <formula>"Locked"</formula>
    </cfRule>
  </conditionalFormatting>
  <conditionalFormatting sqref="G458">
    <cfRule type="containsText" dxfId="168" priority="136" operator="containsText" text="Param">
      <formula>NOT(ISERROR(SEARCH("Param",G458)))</formula>
    </cfRule>
  </conditionalFormatting>
  <conditionalFormatting sqref="I458">
    <cfRule type="cellIs" dxfId="167" priority="135" operator="lessThan">
      <formula>0</formula>
    </cfRule>
  </conditionalFormatting>
  <conditionalFormatting sqref="D458">
    <cfRule type="containsText" dxfId="166" priority="133" operator="containsText" text="Dec">
      <formula>NOT(ISERROR(SEARCH("Dec",D458)))</formula>
    </cfRule>
    <cfRule type="containsText" dxfId="165" priority="134" operator="containsText" text="Inc">
      <formula>NOT(ISERROR(SEARCH("Inc",D458)))</formula>
    </cfRule>
  </conditionalFormatting>
  <conditionalFormatting sqref="F458">
    <cfRule type="cellIs" dxfId="164" priority="131" operator="equal">
      <formula>"Unlocked"</formula>
    </cfRule>
    <cfRule type="cellIs" dxfId="163" priority="132" operator="equal">
      <formula>"Locked"</formula>
    </cfRule>
  </conditionalFormatting>
  <conditionalFormatting sqref="G458">
    <cfRule type="containsText" dxfId="162" priority="130" operator="containsText" text="Param">
      <formula>NOT(ISERROR(SEARCH("Param",G458)))</formula>
    </cfRule>
  </conditionalFormatting>
  <conditionalFormatting sqref="I458">
    <cfRule type="cellIs" dxfId="161" priority="129" operator="lessThan">
      <formula>0</formula>
    </cfRule>
  </conditionalFormatting>
  <conditionalFormatting sqref="D458">
    <cfRule type="containsText" dxfId="160" priority="127" operator="containsText" text="Dec">
      <formula>NOT(ISERROR(SEARCH("Dec",D458)))</formula>
    </cfRule>
    <cfRule type="containsText" dxfId="159" priority="128" operator="containsText" text="Inc">
      <formula>NOT(ISERROR(SEARCH("Inc",D458)))</formula>
    </cfRule>
  </conditionalFormatting>
  <conditionalFormatting sqref="F458">
    <cfRule type="cellIs" dxfId="158" priority="125" operator="equal">
      <formula>"Unlocked"</formula>
    </cfRule>
    <cfRule type="cellIs" dxfId="157" priority="126" operator="equal">
      <formula>"Locked"</formula>
    </cfRule>
  </conditionalFormatting>
  <conditionalFormatting sqref="G458">
    <cfRule type="containsText" dxfId="156" priority="124" operator="containsText" text="Param">
      <formula>NOT(ISERROR(SEARCH("Param",G458)))</formula>
    </cfRule>
  </conditionalFormatting>
  <conditionalFormatting sqref="I458">
    <cfRule type="cellIs" dxfId="155" priority="123" operator="lessThan">
      <formula>0</formula>
    </cfRule>
  </conditionalFormatting>
  <conditionalFormatting sqref="D458">
    <cfRule type="containsText" dxfId="154" priority="121" operator="containsText" text="Dec">
      <formula>NOT(ISERROR(SEARCH("Dec",D458)))</formula>
    </cfRule>
    <cfRule type="containsText" dxfId="153" priority="122" operator="containsText" text="Inc">
      <formula>NOT(ISERROR(SEARCH("Inc",D458)))</formula>
    </cfRule>
  </conditionalFormatting>
  <conditionalFormatting sqref="F458">
    <cfRule type="cellIs" dxfId="152" priority="119" operator="equal">
      <formula>"Unlocked"</formula>
    </cfRule>
    <cfRule type="cellIs" dxfId="151" priority="120" operator="equal">
      <formula>"Locked"</formula>
    </cfRule>
  </conditionalFormatting>
  <conditionalFormatting sqref="G458">
    <cfRule type="containsText" dxfId="150" priority="118" operator="containsText" text="Param">
      <formula>NOT(ISERROR(SEARCH("Param",G458)))</formula>
    </cfRule>
  </conditionalFormatting>
  <conditionalFormatting sqref="I458">
    <cfRule type="cellIs" dxfId="149" priority="117" operator="lessThan">
      <formula>0</formula>
    </cfRule>
  </conditionalFormatting>
  <conditionalFormatting sqref="D458">
    <cfRule type="containsText" dxfId="148" priority="115" operator="containsText" text="Dec">
      <formula>NOT(ISERROR(SEARCH("Dec",D458)))</formula>
    </cfRule>
    <cfRule type="containsText" dxfId="147" priority="116" operator="containsText" text="Inc">
      <formula>NOT(ISERROR(SEARCH("Inc",D458)))</formula>
    </cfRule>
  </conditionalFormatting>
  <conditionalFormatting sqref="F458">
    <cfRule type="cellIs" dxfId="146" priority="113" operator="equal">
      <formula>"Unlocked"</formula>
    </cfRule>
    <cfRule type="cellIs" dxfId="145" priority="114" operator="equal">
      <formula>"Locked"</formula>
    </cfRule>
  </conditionalFormatting>
  <conditionalFormatting sqref="G458">
    <cfRule type="containsText" dxfId="144" priority="112" operator="containsText" text="Param">
      <formula>NOT(ISERROR(SEARCH("Param",G458)))</formula>
    </cfRule>
  </conditionalFormatting>
  <conditionalFormatting sqref="I458">
    <cfRule type="cellIs" dxfId="143" priority="111" operator="lessThan">
      <formula>0</formula>
    </cfRule>
  </conditionalFormatting>
  <conditionalFormatting sqref="D458">
    <cfRule type="containsText" dxfId="142" priority="109" operator="containsText" text="Dec">
      <formula>NOT(ISERROR(SEARCH("Dec",D458)))</formula>
    </cfRule>
    <cfRule type="containsText" dxfId="141" priority="110" operator="containsText" text="Inc">
      <formula>NOT(ISERROR(SEARCH("Inc",D458)))</formula>
    </cfRule>
  </conditionalFormatting>
  <conditionalFormatting sqref="F458">
    <cfRule type="cellIs" dxfId="140" priority="107" operator="equal">
      <formula>"Unlocked"</formula>
    </cfRule>
    <cfRule type="cellIs" dxfId="139" priority="108" operator="equal">
      <formula>"Locked"</formula>
    </cfRule>
  </conditionalFormatting>
  <conditionalFormatting sqref="G458">
    <cfRule type="containsText" dxfId="138" priority="106" operator="containsText" text="Param">
      <formula>NOT(ISERROR(SEARCH("Param",G458)))</formula>
    </cfRule>
  </conditionalFormatting>
  <conditionalFormatting sqref="I458">
    <cfRule type="cellIs" dxfId="137" priority="105" operator="lessThan">
      <formula>0</formula>
    </cfRule>
  </conditionalFormatting>
  <conditionalFormatting sqref="D458">
    <cfRule type="containsText" dxfId="136" priority="103" operator="containsText" text="Dec">
      <formula>NOT(ISERROR(SEARCH("Dec",D458)))</formula>
    </cfRule>
    <cfRule type="containsText" dxfId="135" priority="104" operator="containsText" text="Inc">
      <formula>NOT(ISERROR(SEARCH("Inc",D458)))</formula>
    </cfRule>
  </conditionalFormatting>
  <conditionalFormatting sqref="F458">
    <cfRule type="cellIs" dxfId="134" priority="101" operator="equal">
      <formula>"Unlocked"</formula>
    </cfRule>
    <cfRule type="cellIs" dxfId="133" priority="102" operator="equal">
      <formula>"Locked"</formula>
    </cfRule>
  </conditionalFormatting>
  <conditionalFormatting sqref="G458">
    <cfRule type="containsText" dxfId="132" priority="100" operator="containsText" text="Param">
      <formula>NOT(ISERROR(SEARCH("Param",G458)))</formula>
    </cfRule>
  </conditionalFormatting>
  <conditionalFormatting sqref="I458">
    <cfRule type="cellIs" dxfId="131" priority="99" operator="lessThan">
      <formula>0</formula>
    </cfRule>
  </conditionalFormatting>
  <conditionalFormatting sqref="D458">
    <cfRule type="containsText" dxfId="130" priority="97" operator="containsText" text="Dec">
      <formula>NOT(ISERROR(SEARCH("Dec",D458)))</formula>
    </cfRule>
    <cfRule type="containsText" dxfId="129" priority="98" operator="containsText" text="Inc">
      <formula>NOT(ISERROR(SEARCH("Inc",D458)))</formula>
    </cfRule>
  </conditionalFormatting>
  <conditionalFormatting sqref="F458">
    <cfRule type="cellIs" dxfId="128" priority="95" operator="equal">
      <formula>"Unlocked"</formula>
    </cfRule>
    <cfRule type="cellIs" dxfId="127" priority="96" operator="equal">
      <formula>"Locked"</formula>
    </cfRule>
  </conditionalFormatting>
  <conditionalFormatting sqref="G458">
    <cfRule type="containsText" dxfId="126" priority="94" operator="containsText" text="Param">
      <formula>NOT(ISERROR(SEARCH("Param",G458)))</formula>
    </cfRule>
  </conditionalFormatting>
  <conditionalFormatting sqref="I458">
    <cfRule type="cellIs" dxfId="125" priority="93" operator="lessThan">
      <formula>0</formula>
    </cfRule>
  </conditionalFormatting>
  <conditionalFormatting sqref="D458">
    <cfRule type="containsText" dxfId="124" priority="91" operator="containsText" text="Dec">
      <formula>NOT(ISERROR(SEARCH("Dec",D458)))</formula>
    </cfRule>
    <cfRule type="containsText" dxfId="123" priority="92" operator="containsText" text="Inc">
      <formula>NOT(ISERROR(SEARCH("Inc",D458)))</formula>
    </cfRule>
  </conditionalFormatting>
  <conditionalFormatting sqref="F458">
    <cfRule type="cellIs" dxfId="122" priority="89" operator="equal">
      <formula>"Unlocked"</formula>
    </cfRule>
    <cfRule type="cellIs" dxfId="121" priority="90" operator="equal">
      <formula>"Locked"</formula>
    </cfRule>
  </conditionalFormatting>
  <conditionalFormatting sqref="G458">
    <cfRule type="containsText" dxfId="120" priority="88" operator="containsText" text="Param">
      <formula>NOT(ISERROR(SEARCH("Param",G458)))</formula>
    </cfRule>
  </conditionalFormatting>
  <conditionalFormatting sqref="I458">
    <cfRule type="cellIs" dxfId="119" priority="87" operator="lessThan">
      <formula>0</formula>
    </cfRule>
  </conditionalFormatting>
  <conditionalFormatting sqref="D458">
    <cfRule type="containsText" dxfId="118" priority="85" operator="containsText" text="Dec">
      <formula>NOT(ISERROR(SEARCH("Dec",D458)))</formula>
    </cfRule>
    <cfRule type="containsText" dxfId="117" priority="86" operator="containsText" text="Inc">
      <formula>NOT(ISERROR(SEARCH("Inc",D458)))</formula>
    </cfRule>
  </conditionalFormatting>
  <conditionalFormatting sqref="F458">
    <cfRule type="cellIs" dxfId="116" priority="83" operator="equal">
      <formula>"Unlocked"</formula>
    </cfRule>
    <cfRule type="cellIs" dxfId="115" priority="84" operator="equal">
      <formula>"Locked"</formula>
    </cfRule>
  </conditionalFormatting>
  <conditionalFormatting sqref="G458">
    <cfRule type="containsText" dxfId="114" priority="82" operator="containsText" text="Param">
      <formula>NOT(ISERROR(SEARCH("Param",G458)))</formula>
    </cfRule>
  </conditionalFormatting>
  <conditionalFormatting sqref="I458">
    <cfRule type="cellIs" dxfId="113" priority="81" operator="lessThan">
      <formula>0</formula>
    </cfRule>
  </conditionalFormatting>
  <conditionalFormatting sqref="D458">
    <cfRule type="containsText" dxfId="112" priority="79" operator="containsText" text="Dec">
      <formula>NOT(ISERROR(SEARCH("Dec",D458)))</formula>
    </cfRule>
    <cfRule type="containsText" dxfId="111" priority="80" operator="containsText" text="Inc">
      <formula>NOT(ISERROR(SEARCH("Inc",D458)))</formula>
    </cfRule>
  </conditionalFormatting>
  <conditionalFormatting sqref="F458">
    <cfRule type="cellIs" dxfId="110" priority="77" operator="equal">
      <formula>"Unlocked"</formula>
    </cfRule>
    <cfRule type="cellIs" dxfId="109" priority="78" operator="equal">
      <formula>"Locked"</formula>
    </cfRule>
  </conditionalFormatting>
  <conditionalFormatting sqref="G458">
    <cfRule type="containsText" dxfId="108" priority="76" operator="containsText" text="Param">
      <formula>NOT(ISERROR(SEARCH("Param",G458)))</formula>
    </cfRule>
  </conditionalFormatting>
  <conditionalFormatting sqref="I458">
    <cfRule type="cellIs" dxfId="107" priority="75" operator="lessThan">
      <formula>0</formula>
    </cfRule>
  </conditionalFormatting>
  <conditionalFormatting sqref="D458">
    <cfRule type="containsText" dxfId="106" priority="73" operator="containsText" text="Dec">
      <formula>NOT(ISERROR(SEARCH("Dec",D458)))</formula>
    </cfRule>
    <cfRule type="containsText" dxfId="105" priority="74" operator="containsText" text="Inc">
      <formula>NOT(ISERROR(SEARCH("Inc",D458)))</formula>
    </cfRule>
  </conditionalFormatting>
  <conditionalFormatting sqref="F458">
    <cfRule type="cellIs" dxfId="104" priority="71" operator="equal">
      <formula>"Unlocked"</formula>
    </cfRule>
    <cfRule type="cellIs" dxfId="103" priority="72" operator="equal">
      <formula>"Locked"</formula>
    </cfRule>
  </conditionalFormatting>
  <conditionalFormatting sqref="G458">
    <cfRule type="containsText" dxfId="102" priority="70" operator="containsText" text="Param">
      <formula>NOT(ISERROR(SEARCH("Param",G458)))</formula>
    </cfRule>
  </conditionalFormatting>
  <conditionalFormatting sqref="I458">
    <cfRule type="cellIs" dxfId="101" priority="69" operator="lessThan">
      <formula>0</formula>
    </cfRule>
  </conditionalFormatting>
  <conditionalFormatting sqref="D458">
    <cfRule type="containsText" dxfId="100" priority="67" operator="containsText" text="Dec">
      <formula>NOT(ISERROR(SEARCH("Dec",D458)))</formula>
    </cfRule>
    <cfRule type="containsText" dxfId="99" priority="68" operator="containsText" text="Inc">
      <formula>NOT(ISERROR(SEARCH("Inc",D458)))</formula>
    </cfRule>
  </conditionalFormatting>
  <conditionalFormatting sqref="F458">
    <cfRule type="cellIs" dxfId="98" priority="65" operator="equal">
      <formula>"Unlocked"</formula>
    </cfRule>
    <cfRule type="cellIs" dxfId="97" priority="66" operator="equal">
      <formula>"Locked"</formula>
    </cfRule>
  </conditionalFormatting>
  <conditionalFormatting sqref="G458">
    <cfRule type="containsText" dxfId="96" priority="64" operator="containsText" text="Param">
      <formula>NOT(ISERROR(SEARCH("Param",G458)))</formula>
    </cfRule>
  </conditionalFormatting>
  <conditionalFormatting sqref="I458">
    <cfRule type="cellIs" dxfId="95" priority="63" operator="lessThan">
      <formula>0</formula>
    </cfRule>
  </conditionalFormatting>
  <conditionalFormatting sqref="D458">
    <cfRule type="containsText" dxfId="94" priority="61" operator="containsText" text="Dec">
      <formula>NOT(ISERROR(SEARCH("Dec",D458)))</formula>
    </cfRule>
    <cfRule type="containsText" dxfId="93" priority="62" operator="containsText" text="Inc">
      <formula>NOT(ISERROR(SEARCH("Inc",D458)))</formula>
    </cfRule>
  </conditionalFormatting>
  <conditionalFormatting sqref="F459:F461">
    <cfRule type="cellIs" dxfId="92" priority="59" operator="equal">
      <formula>"Unlocked"</formula>
    </cfRule>
    <cfRule type="cellIs" dxfId="91" priority="60" operator="equal">
      <formula>"Locked"</formula>
    </cfRule>
  </conditionalFormatting>
  <conditionalFormatting sqref="G459:G461">
    <cfRule type="containsText" dxfId="90" priority="58" operator="containsText" text="Param">
      <formula>NOT(ISERROR(SEARCH("Param",G459)))</formula>
    </cfRule>
  </conditionalFormatting>
  <conditionalFormatting sqref="I459:I461">
    <cfRule type="cellIs" dxfId="89" priority="57" operator="lessThan">
      <formula>0</formula>
    </cfRule>
  </conditionalFormatting>
  <conditionalFormatting sqref="D459:D461">
    <cfRule type="containsText" dxfId="88" priority="55" operator="containsText" text="Dec">
      <formula>NOT(ISERROR(SEARCH("Dec",D459)))</formula>
    </cfRule>
    <cfRule type="containsText" dxfId="87" priority="56" operator="containsText" text="Inc">
      <formula>NOT(ISERROR(SEARCH("Inc",D459)))</formula>
    </cfRule>
  </conditionalFormatting>
  <conditionalFormatting sqref="F459:F461">
    <cfRule type="cellIs" dxfId="86" priority="53" operator="equal">
      <formula>"Unlocked"</formula>
    </cfRule>
    <cfRule type="cellIs" dxfId="85" priority="54" operator="equal">
      <formula>"Locked"</formula>
    </cfRule>
  </conditionalFormatting>
  <conditionalFormatting sqref="G459:G461">
    <cfRule type="containsText" dxfId="84" priority="52" operator="containsText" text="Param">
      <formula>NOT(ISERROR(SEARCH("Param",G459)))</formula>
    </cfRule>
  </conditionalFormatting>
  <conditionalFormatting sqref="I459:I461">
    <cfRule type="cellIs" dxfId="83" priority="51" operator="lessThan">
      <formula>0</formula>
    </cfRule>
  </conditionalFormatting>
  <conditionalFormatting sqref="D459:D461">
    <cfRule type="containsText" dxfId="82" priority="49" operator="containsText" text="Dec">
      <formula>NOT(ISERROR(SEARCH("Dec",D459)))</formula>
    </cfRule>
    <cfRule type="containsText" dxfId="81" priority="50" operator="containsText" text="Inc">
      <formula>NOT(ISERROR(SEARCH("Inc",D459)))</formula>
    </cfRule>
  </conditionalFormatting>
  <conditionalFormatting sqref="F459:F461">
    <cfRule type="cellIs" dxfId="80" priority="47" operator="equal">
      <formula>"Unlocked"</formula>
    </cfRule>
    <cfRule type="cellIs" dxfId="79" priority="48" operator="equal">
      <formula>"Locked"</formula>
    </cfRule>
  </conditionalFormatting>
  <conditionalFormatting sqref="G459:G461">
    <cfRule type="containsText" dxfId="78" priority="46" operator="containsText" text="Param">
      <formula>NOT(ISERROR(SEARCH("Param",G459)))</formula>
    </cfRule>
  </conditionalFormatting>
  <conditionalFormatting sqref="I459:I461">
    <cfRule type="cellIs" dxfId="77" priority="45" operator="lessThan">
      <formula>0</formula>
    </cfRule>
  </conditionalFormatting>
  <conditionalFormatting sqref="D459:D461">
    <cfRule type="containsText" dxfId="76" priority="43" operator="containsText" text="Dec">
      <formula>NOT(ISERROR(SEARCH("Dec",D459)))</formula>
    </cfRule>
    <cfRule type="containsText" dxfId="75" priority="44" operator="containsText" text="Inc">
      <formula>NOT(ISERROR(SEARCH("Inc",D459)))</formula>
    </cfRule>
  </conditionalFormatting>
  <conditionalFormatting sqref="F459:F461">
    <cfRule type="cellIs" dxfId="74" priority="41" operator="equal">
      <formula>"Unlocked"</formula>
    </cfRule>
    <cfRule type="cellIs" dxfId="73" priority="42" operator="equal">
      <formula>"Locked"</formula>
    </cfRule>
  </conditionalFormatting>
  <conditionalFormatting sqref="G459:G461">
    <cfRule type="containsText" dxfId="72" priority="40" operator="containsText" text="Param">
      <formula>NOT(ISERROR(SEARCH("Param",G459)))</formula>
    </cfRule>
  </conditionalFormatting>
  <conditionalFormatting sqref="I459:I461">
    <cfRule type="cellIs" dxfId="71" priority="39" operator="lessThan">
      <formula>0</formula>
    </cfRule>
  </conditionalFormatting>
  <conditionalFormatting sqref="D459:D461">
    <cfRule type="containsText" dxfId="70" priority="37" operator="containsText" text="Dec">
      <formula>NOT(ISERROR(SEARCH("Dec",D459)))</formula>
    </cfRule>
    <cfRule type="containsText" dxfId="69" priority="38" operator="containsText" text="Inc">
      <formula>NOT(ISERROR(SEARCH("Inc",D459)))</formula>
    </cfRule>
  </conditionalFormatting>
  <conditionalFormatting sqref="F459:F461">
    <cfRule type="cellIs" dxfId="68" priority="35" operator="equal">
      <formula>"Unlocked"</formula>
    </cfRule>
    <cfRule type="cellIs" dxfId="67" priority="36" operator="equal">
      <formula>"Locked"</formula>
    </cfRule>
  </conditionalFormatting>
  <conditionalFormatting sqref="G459:G461">
    <cfRule type="containsText" dxfId="66" priority="34" operator="containsText" text="Param">
      <formula>NOT(ISERROR(SEARCH("Param",G459)))</formula>
    </cfRule>
  </conditionalFormatting>
  <conditionalFormatting sqref="I459:I461">
    <cfRule type="cellIs" dxfId="65" priority="33" operator="lessThan">
      <formula>0</formula>
    </cfRule>
  </conditionalFormatting>
  <conditionalFormatting sqref="D459:D461">
    <cfRule type="containsText" dxfId="64" priority="31" operator="containsText" text="Dec">
      <formula>NOT(ISERROR(SEARCH("Dec",D459)))</formula>
    </cfRule>
    <cfRule type="containsText" dxfId="63" priority="32" operator="containsText" text="Inc">
      <formula>NOT(ISERROR(SEARCH("Inc",D459)))</formula>
    </cfRule>
  </conditionalFormatting>
  <conditionalFormatting sqref="F459:F461">
    <cfRule type="cellIs" dxfId="62" priority="29" operator="equal">
      <formula>"Unlocked"</formula>
    </cfRule>
    <cfRule type="cellIs" dxfId="61" priority="30" operator="equal">
      <formula>"Locked"</formula>
    </cfRule>
  </conditionalFormatting>
  <conditionalFormatting sqref="G459:G461">
    <cfRule type="containsText" dxfId="60" priority="28" operator="containsText" text="Param">
      <formula>NOT(ISERROR(SEARCH("Param",G459)))</formula>
    </cfRule>
  </conditionalFormatting>
  <conditionalFormatting sqref="I459:I461">
    <cfRule type="cellIs" dxfId="59" priority="27" operator="lessThan">
      <formula>0</formula>
    </cfRule>
  </conditionalFormatting>
  <conditionalFormatting sqref="D459:D461">
    <cfRule type="containsText" dxfId="58" priority="25" operator="containsText" text="Dec">
      <formula>NOT(ISERROR(SEARCH("Dec",D459)))</formula>
    </cfRule>
    <cfRule type="containsText" dxfId="57" priority="26" operator="containsText" text="Inc">
      <formula>NOT(ISERROR(SEARCH("Inc",D459)))</formula>
    </cfRule>
  </conditionalFormatting>
  <conditionalFormatting sqref="F459:F461">
    <cfRule type="cellIs" dxfId="56" priority="23" operator="equal">
      <formula>"Unlocked"</formula>
    </cfRule>
    <cfRule type="cellIs" dxfId="55" priority="24" operator="equal">
      <formula>"Locked"</formula>
    </cfRule>
  </conditionalFormatting>
  <conditionalFormatting sqref="G459:G461">
    <cfRule type="containsText" dxfId="54" priority="22" operator="containsText" text="Param">
      <formula>NOT(ISERROR(SEARCH("Param",G459)))</formula>
    </cfRule>
  </conditionalFormatting>
  <conditionalFormatting sqref="I459:I461">
    <cfRule type="cellIs" dxfId="53" priority="21" operator="lessThan">
      <formula>0</formula>
    </cfRule>
  </conditionalFormatting>
  <conditionalFormatting sqref="D459:D461">
    <cfRule type="containsText" dxfId="52" priority="19" operator="containsText" text="Dec">
      <formula>NOT(ISERROR(SEARCH("Dec",D459)))</formula>
    </cfRule>
    <cfRule type="containsText" dxfId="51" priority="20" operator="containsText" text="Inc">
      <formula>NOT(ISERROR(SEARCH("Inc",D459)))</formula>
    </cfRule>
  </conditionalFormatting>
  <conditionalFormatting sqref="F459">
    <cfRule type="cellIs" dxfId="50" priority="17" operator="equal">
      <formula>"Unlocked"</formula>
    </cfRule>
    <cfRule type="cellIs" dxfId="49" priority="18" operator="equal">
      <formula>"Locked"</formula>
    </cfRule>
  </conditionalFormatting>
  <conditionalFormatting sqref="G459">
    <cfRule type="containsText" dxfId="48" priority="16" operator="containsText" text="Param">
      <formula>NOT(ISERROR(SEARCH("Param",G459)))</formula>
    </cfRule>
  </conditionalFormatting>
  <conditionalFormatting sqref="I459">
    <cfRule type="cellIs" dxfId="47" priority="15" operator="lessThan">
      <formula>0</formula>
    </cfRule>
  </conditionalFormatting>
  <conditionalFormatting sqref="D459">
    <cfRule type="containsText" dxfId="46" priority="13" operator="containsText" text="Dec">
      <formula>NOT(ISERROR(SEARCH("Dec",D459)))</formula>
    </cfRule>
    <cfRule type="containsText" dxfId="45" priority="14" operator="containsText" text="Inc">
      <formula>NOT(ISERROR(SEARCH("Inc",D459)))</formula>
    </cfRule>
  </conditionalFormatting>
  <conditionalFormatting sqref="F460:F461">
    <cfRule type="cellIs" dxfId="44" priority="11" operator="equal">
      <formula>"Unlocked"</formula>
    </cfRule>
    <cfRule type="cellIs" dxfId="43" priority="12" operator="equal">
      <formula>"Locked"</formula>
    </cfRule>
  </conditionalFormatting>
  <conditionalFormatting sqref="G460:G461">
    <cfRule type="containsText" dxfId="42" priority="10" operator="containsText" text="Param">
      <formula>NOT(ISERROR(SEARCH("Param",G460)))</formula>
    </cfRule>
  </conditionalFormatting>
  <conditionalFormatting sqref="I460:I461">
    <cfRule type="cellIs" dxfId="41" priority="9" operator="lessThan">
      <formula>0</formula>
    </cfRule>
  </conditionalFormatting>
  <conditionalFormatting sqref="D460:D461">
    <cfRule type="containsText" dxfId="40" priority="7" operator="containsText" text="Dec">
      <formula>NOT(ISERROR(SEARCH("Dec",D460)))</formula>
    </cfRule>
    <cfRule type="containsText" dxfId="39" priority="8" operator="containsText" text="Inc">
      <formula>NOT(ISERROR(SEARCH("Inc",D460)))</formula>
    </cfRule>
  </conditionalFormatting>
  <conditionalFormatting sqref="P4:P468">
    <cfRule type="duplicateValues" dxfId="38" priority="8466"/>
  </conditionalFormatting>
  <conditionalFormatting sqref="F465:F467">
    <cfRule type="cellIs" dxfId="16" priority="5" operator="equal">
      <formula>"Unlocked"</formula>
    </cfRule>
    <cfRule type="cellIs" dxfId="15" priority="6" operator="equal">
      <formula>"Locked"</formula>
    </cfRule>
  </conditionalFormatting>
  <conditionalFormatting sqref="G465:G467">
    <cfRule type="containsText" dxfId="14" priority="4" operator="containsText" text="Param">
      <formula>NOT(ISERROR(SEARCH("Param",G465)))</formula>
    </cfRule>
  </conditionalFormatting>
  <conditionalFormatting sqref="I465:I467">
    <cfRule type="cellIs" dxfId="13" priority="3" operator="lessThan">
      <formula>0</formula>
    </cfRule>
  </conditionalFormatting>
  <conditionalFormatting sqref="D465:D467">
    <cfRule type="containsText" dxfId="12" priority="1" operator="containsText" text="Dec">
      <formula>NOT(ISERROR(SEARCH("Dec",D465)))</formula>
    </cfRule>
    <cfRule type="containsText" dxfId="11"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31" workbookViewId="0">
      <selection activeCell="A16" sqref="A16"/>
    </sheetView>
  </sheetViews>
  <sheetFormatPr defaultRowHeight="14.4" x14ac:dyDescent="0.3"/>
  <cols>
    <col min="1" max="1" width="11" customWidth="1"/>
    <col min="2" max="2" width="17.6640625" customWidth="1"/>
    <col min="3" max="3" width="67.88671875" customWidth="1"/>
  </cols>
  <sheetData>
    <row r="1" spans="1:6" x14ac:dyDescent="0.3">
      <c r="A1" cm="1">
        <f t="array" ref="A1:F119">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Refinery I</v>
      </c>
      <c r="C79" t="str">
        <v>Equipment for extracting base metals and organics from mined mineral deposits.</v>
      </c>
      <c r="D79">
        <v>75</v>
      </c>
      <c r="E79">
        <v>0</v>
      </c>
      <c r="F79">
        <v>0</v>
      </c>
    </row>
    <row r="80" spans="1:6" x14ac:dyDescent="0.3">
      <c r="A80">
        <v>5211</v>
      </c>
      <c r="B80" t="str">
        <v>Chemical Reactor I</v>
      </c>
      <c r="C80" t="str">
        <v>A series of interconnected chemical reaction vessels</v>
      </c>
      <c r="D80">
        <v>98</v>
      </c>
      <c r="E80">
        <v>0</v>
      </c>
      <c r="F80">
        <v>0</v>
      </c>
    </row>
    <row r="81" spans="1:6" x14ac:dyDescent="0.3">
      <c r="A81">
        <v>5221</v>
      </c>
      <c r="B81" t="str">
        <v>Smelter I</v>
      </c>
      <c r="C81" t="str">
        <v>A high temperature furnace for melting and mixing metals</v>
      </c>
      <c r="D81">
        <v>70</v>
      </c>
      <c r="E81">
        <v>0</v>
      </c>
      <c r="F81">
        <v>0</v>
      </c>
    </row>
    <row r="82" spans="1:6" x14ac:dyDescent="0.3">
      <c r="A82">
        <v>5301</v>
      </c>
      <c r="B82" t="str">
        <v>Bioreactor I</v>
      </c>
      <c r="C82" t="str">
        <v>A chamber for growing bacteria and yeast</v>
      </c>
      <c r="D82">
        <v>44</v>
      </c>
      <c r="E82">
        <v>0</v>
      </c>
      <c r="F82">
        <v>0</v>
      </c>
    </row>
    <row r="83" spans="1:6" x14ac:dyDescent="0.3">
      <c r="A83">
        <v>5311</v>
      </c>
      <c r="B83" t="str">
        <v>Greenhouse I</v>
      </c>
      <c r="C83" t="str">
        <v>An environment for cultivating photosynthetic plants</v>
      </c>
      <c r="D83">
        <v>65</v>
      </c>
      <c r="E83">
        <v>0</v>
      </c>
      <c r="F83">
        <v>0</v>
      </c>
    </row>
    <row r="84" spans="1:6" x14ac:dyDescent="0.3">
      <c r="A84">
        <v>5401</v>
      </c>
      <c r="B84" t="str">
        <v>Lathe I</v>
      </c>
      <c r="C84" t="str">
        <v>A device for shaping metal rods</v>
      </c>
      <c r="D84">
        <v>89</v>
      </c>
      <c r="E84">
        <v>0</v>
      </c>
      <c r="F84">
        <v>0</v>
      </c>
    </row>
    <row r="85" spans="1:6" x14ac:dyDescent="0.3">
      <c r="A85">
        <v>5411</v>
      </c>
      <c r="B85" t="str">
        <v>Roller I</v>
      </c>
      <c r="C85" t="str">
        <v>A device for flattening metal</v>
      </c>
      <c r="D85">
        <v>72</v>
      </c>
      <c r="E85">
        <v>0</v>
      </c>
      <c r="F85">
        <v>0</v>
      </c>
    </row>
    <row r="86" spans="1:6" x14ac:dyDescent="0.3">
      <c r="A86">
        <v>5421</v>
      </c>
      <c r="B86" t="str">
        <v>Extruder I</v>
      </c>
      <c r="C86" t="str">
        <v>A mechanism for extruding filaments</v>
      </c>
      <c r="D86">
        <v>42</v>
      </c>
      <c r="E86">
        <v>0</v>
      </c>
      <c r="F86">
        <v>0</v>
      </c>
    </row>
    <row r="87" spans="1:6" x14ac:dyDescent="0.3">
      <c r="A87">
        <v>5431</v>
      </c>
      <c r="B87" t="str">
        <v>Cutter I</v>
      </c>
      <c r="C87" t="str">
        <v>A unit for precisely cutting materials</v>
      </c>
      <c r="D87">
        <v>74</v>
      </c>
      <c r="E87">
        <v>0</v>
      </c>
      <c r="F87">
        <v>0</v>
      </c>
    </row>
    <row r="88" spans="1:6" x14ac:dyDescent="0.3">
      <c r="A88">
        <v>5441</v>
      </c>
      <c r="B88" t="str">
        <v>Grinder I</v>
      </c>
      <c r="C88" t="str">
        <v>A machine for smoothing edges</v>
      </c>
      <c r="D88">
        <v>48</v>
      </c>
      <c r="E88">
        <v>0</v>
      </c>
      <c r="F88">
        <v>0</v>
      </c>
    </row>
    <row r="89" spans="1:6" x14ac:dyDescent="0.3">
      <c r="A89">
        <v>5451</v>
      </c>
      <c r="B89" t="str">
        <v>Press I</v>
      </c>
      <c r="C89" t="str">
        <v>A system for cutting and bending metal</v>
      </c>
      <c r="D89">
        <v>79</v>
      </c>
      <c r="E89">
        <v>0</v>
      </c>
      <c r="F89">
        <v>0</v>
      </c>
    </row>
    <row r="90" spans="1:6" x14ac:dyDescent="0.3">
      <c r="A90">
        <v>5461</v>
      </c>
      <c r="B90" t="str">
        <v>Copier I</v>
      </c>
      <c r="C90" t="str">
        <v>A device for copying blueprints</v>
      </c>
      <c r="D90">
        <v>34</v>
      </c>
      <c r="E90">
        <v>0</v>
      </c>
      <c r="F90">
        <v>0</v>
      </c>
    </row>
    <row r="91" spans="1:6" x14ac:dyDescent="0.3">
      <c r="A91">
        <v>5501</v>
      </c>
      <c r="B91" t="str">
        <v>Spider I</v>
      </c>
      <c r="C91" t="str">
        <v>An agile service bot</v>
      </c>
      <c r="D91">
        <v>43</v>
      </c>
      <c r="E91">
        <v>0</v>
      </c>
      <c r="F91">
        <v>0</v>
      </c>
    </row>
    <row r="92" spans="1:6" x14ac:dyDescent="0.3">
      <c r="A92">
        <v>5511</v>
      </c>
      <c r="B92" t="str">
        <v>Welder I</v>
      </c>
      <c r="C92" t="str">
        <v>A robot for welding materials together</v>
      </c>
      <c r="D92">
        <v>56</v>
      </c>
      <c r="E92">
        <v>0</v>
      </c>
      <c r="F92">
        <v>0</v>
      </c>
    </row>
    <row r="93" spans="1:6" x14ac:dyDescent="0.3">
      <c r="A93">
        <v>5521</v>
      </c>
      <c r="B93" t="str">
        <v>Riveter I</v>
      </c>
      <c r="C93" t="str">
        <v>A robot for riveting materials together</v>
      </c>
      <c r="D93">
        <v>41</v>
      </c>
      <c r="E93">
        <v>0</v>
      </c>
      <c r="F93">
        <v>0</v>
      </c>
    </row>
    <row r="94" spans="1:6" x14ac:dyDescent="0.3">
      <c r="A94">
        <v>5601</v>
      </c>
      <c r="B94" t="str">
        <v>Rail Gun I</v>
      </c>
      <c r="C94" t="str">
        <v>A frictionless kinetic cannon</v>
      </c>
      <c r="D94">
        <v>35</v>
      </c>
      <c r="E94">
        <v>0</v>
      </c>
      <c r="F94">
        <v>0</v>
      </c>
    </row>
    <row r="95" spans="1:6" x14ac:dyDescent="0.3">
      <c r="A95">
        <v>5611</v>
      </c>
      <c r="B95" t="str">
        <v>Plasma Gun I</v>
      </c>
      <c r="C95" t="str">
        <v>A high energy burst weapon</v>
      </c>
      <c r="D95">
        <v>46</v>
      </c>
      <c r="E95">
        <v>0</v>
      </c>
      <c r="F95">
        <v>0</v>
      </c>
    </row>
    <row r="96" spans="1:6" x14ac:dyDescent="0.3">
      <c r="A96">
        <v>5621</v>
      </c>
      <c r="B96" t="str">
        <v>Beam Weapon I</v>
      </c>
      <c r="C96" t="str">
        <v>A high energy beam weapon</v>
      </c>
      <c r="D96">
        <v>33</v>
      </c>
      <c r="E96">
        <v>0</v>
      </c>
      <c r="F96">
        <v>0</v>
      </c>
    </row>
    <row r="97" spans="1:6" x14ac:dyDescent="0.3">
      <c r="A97">
        <v>5631</v>
      </c>
      <c r="B97" t="str">
        <v>Missile Launcher I</v>
      </c>
      <c r="C97" t="str">
        <v>A rack for firing missiles</v>
      </c>
      <c r="D97">
        <v>26</v>
      </c>
      <c r="E97">
        <v>0</v>
      </c>
      <c r="F97">
        <v>0</v>
      </c>
    </row>
    <row r="98" spans="1:6" x14ac:dyDescent="0.3">
      <c r="A98">
        <v>5701</v>
      </c>
      <c r="B98" t="str">
        <v>Kinetic Charges I</v>
      </c>
      <c r="C98" t="str">
        <v>Kinetic munitions</v>
      </c>
      <c r="D98">
        <v>36</v>
      </c>
      <c r="E98">
        <v>0</v>
      </c>
      <c r="F98">
        <v>0</v>
      </c>
    </row>
    <row r="99" spans="1:6" x14ac:dyDescent="0.3">
      <c r="A99">
        <v>5711</v>
      </c>
      <c r="B99" t="str">
        <v>Plasma Charges I</v>
      </c>
      <c r="C99" t="str">
        <v>Plasma charges</v>
      </c>
      <c r="D99">
        <v>52</v>
      </c>
      <c r="E99">
        <v>0</v>
      </c>
      <c r="F99">
        <v>0</v>
      </c>
    </row>
    <row r="100" spans="1:6" x14ac:dyDescent="0.3">
      <c r="A100">
        <v>5721</v>
      </c>
      <c r="B100" t="str">
        <v>Beam Chagres I</v>
      </c>
      <c r="C100" t="str">
        <v>Beam capacitors</v>
      </c>
      <c r="D100">
        <v>46</v>
      </c>
      <c r="E100">
        <v>0</v>
      </c>
      <c r="F100">
        <v>0</v>
      </c>
    </row>
    <row r="101" spans="1:6" x14ac:dyDescent="0.3">
      <c r="A101">
        <v>5731</v>
      </c>
      <c r="B101" t="str">
        <v>Missiles I</v>
      </c>
      <c r="C101" t="str">
        <v>A self propelled explosive charge</v>
      </c>
      <c r="D101">
        <v>32</v>
      </c>
      <c r="E101">
        <v>0</v>
      </c>
      <c r="F101">
        <v>0</v>
      </c>
    </row>
    <row r="102" spans="1:6" x14ac:dyDescent="0.3">
      <c r="A102">
        <v>5801</v>
      </c>
      <c r="B102" t="str">
        <v>Kinetic Armor I</v>
      </c>
      <c r="C102" t="str">
        <v>Armor to protect against kinetic projectiles</v>
      </c>
      <c r="D102">
        <v>14</v>
      </c>
      <c r="E102">
        <v>0</v>
      </c>
      <c r="F102">
        <v>0</v>
      </c>
    </row>
    <row r="103" spans="1:6" x14ac:dyDescent="0.3">
      <c r="A103">
        <v>5811</v>
      </c>
      <c r="B103" t="str">
        <v>Thermal Armor I</v>
      </c>
      <c r="C103" t="str">
        <v>Armor to reduce the effects of thermal weapons</v>
      </c>
      <c r="D103">
        <v>53</v>
      </c>
      <c r="E103">
        <v>0</v>
      </c>
      <c r="F103">
        <v>0</v>
      </c>
    </row>
    <row r="104" spans="1:6" x14ac:dyDescent="0.3">
      <c r="A104">
        <v>5821</v>
      </c>
      <c r="B104" t="str">
        <v>Shield Generator I</v>
      </c>
      <c r="C104" t="str">
        <v>A unit to generate an external shield</v>
      </c>
      <c r="D104">
        <v>54</v>
      </c>
      <c r="E104">
        <v>0</v>
      </c>
      <c r="F104">
        <v>0</v>
      </c>
    </row>
    <row r="105" spans="1:6" x14ac:dyDescent="0.3">
      <c r="A105">
        <v>5901</v>
      </c>
      <c r="B105" t="str">
        <v>Starter Kit I</v>
      </c>
      <c r="C105" t="str">
        <v>A module that installs essential equipment into beginner spacecraft.</v>
      </c>
      <c r="D105">
        <v>375</v>
      </c>
      <c r="E105">
        <v>0</v>
      </c>
      <c r="F105">
        <v>0</v>
      </c>
    </row>
    <row r="106" spans="1:6" x14ac:dyDescent="0.3">
      <c r="A106">
        <v>5911</v>
      </c>
      <c r="B106" t="str">
        <v>Import Station</v>
      </c>
      <c r="C106" t="str">
        <v>An NPC module for importing goods up from the planet surface.</v>
      </c>
      <c r="D106">
        <v>55</v>
      </c>
      <c r="E106">
        <v>0</v>
      </c>
      <c r="F106">
        <v>0</v>
      </c>
    </row>
    <row r="107" spans="1:6" x14ac:dyDescent="0.3">
      <c r="A107">
        <v>5921</v>
      </c>
      <c r="B107" t="str">
        <v>Export Station</v>
      </c>
      <c r="C107" t="str">
        <v>An NPC module for exporting goods down to the planet surface.</v>
      </c>
      <c r="D107">
        <v>55</v>
      </c>
      <c r="E107">
        <v>0</v>
      </c>
      <c r="F107">
        <v>0</v>
      </c>
    </row>
    <row r="108" spans="1:6" x14ac:dyDescent="0.3">
      <c r="A108">
        <v>6001</v>
      </c>
      <c r="B108" t="str">
        <v>Mining Cruiser I</v>
      </c>
      <c r="C108" t="str">
        <v>A small mining craft</v>
      </c>
      <c r="D108">
        <v>224</v>
      </c>
      <c r="E108">
        <v>0</v>
      </c>
      <c r="F108">
        <v>0</v>
      </c>
    </row>
    <row r="109" spans="1:6" x14ac:dyDescent="0.3">
      <c r="A109">
        <v>6011</v>
      </c>
      <c r="B109" t="str">
        <v>Mining Cutter I</v>
      </c>
      <c r="C109" t="str">
        <v>A medium mining craft</v>
      </c>
      <c r="D109">
        <v>689</v>
      </c>
      <c r="E109">
        <v>0</v>
      </c>
      <c r="F109">
        <v>0</v>
      </c>
    </row>
    <row r="110" spans="1:6" x14ac:dyDescent="0.3">
      <c r="A110">
        <v>6021</v>
      </c>
      <c r="B110" t="str">
        <v>Mining Frigate I</v>
      </c>
      <c r="C110" t="str">
        <v>A large mining craft</v>
      </c>
      <c r="D110">
        <v>943</v>
      </c>
      <c r="E110">
        <v>0</v>
      </c>
      <c r="F110">
        <v>0</v>
      </c>
    </row>
    <row r="111" spans="1:6" x14ac:dyDescent="0.3">
      <c r="A111">
        <v>6031</v>
      </c>
      <c r="B111" t="str">
        <v>Mining Barge I</v>
      </c>
      <c r="C111" t="str">
        <v>A stationary mining facility</v>
      </c>
      <c r="D111">
        <v>1100</v>
      </c>
      <c r="E111">
        <v>0</v>
      </c>
      <c r="F111">
        <v>0</v>
      </c>
    </row>
    <row r="112" spans="1:6" x14ac:dyDescent="0.3">
      <c r="A112">
        <v>6101</v>
      </c>
      <c r="B112" t="str">
        <v>Industrial Cruiser I</v>
      </c>
      <c r="C112" t="str">
        <v>A small industrial craft</v>
      </c>
      <c r="D112">
        <v>205</v>
      </c>
      <c r="E112">
        <v>0</v>
      </c>
      <c r="F112">
        <v>0</v>
      </c>
    </row>
    <row r="113" spans="1:6" x14ac:dyDescent="0.3">
      <c r="A113">
        <v>6111</v>
      </c>
      <c r="B113" t="str">
        <v>Industrial Cutter I</v>
      </c>
      <c r="C113" t="str">
        <v>A medium industrial craft</v>
      </c>
      <c r="D113">
        <v>587</v>
      </c>
      <c r="E113">
        <v>0</v>
      </c>
      <c r="F113">
        <v>0</v>
      </c>
    </row>
    <row r="114" spans="1:6" x14ac:dyDescent="0.3">
      <c r="A114">
        <v>6121</v>
      </c>
      <c r="B114" t="str">
        <v>Industrial Frigate I</v>
      </c>
      <c r="C114" t="str">
        <v>A large industrial craft</v>
      </c>
      <c r="D114">
        <v>931</v>
      </c>
      <c r="E114">
        <v>0</v>
      </c>
      <c r="F114">
        <v>0</v>
      </c>
    </row>
    <row r="115" spans="1:6" x14ac:dyDescent="0.3">
      <c r="A115">
        <v>6131</v>
      </c>
      <c r="B115" t="str">
        <v>Industrial Barge I</v>
      </c>
      <c r="C115" t="str">
        <v>A stationary industrial facility</v>
      </c>
      <c r="D115">
        <v>1203</v>
      </c>
      <c r="E115">
        <v>0</v>
      </c>
      <c r="F115">
        <v>0</v>
      </c>
    </row>
    <row r="116" spans="1:6" x14ac:dyDescent="0.3">
      <c r="A116">
        <v>6201</v>
      </c>
      <c r="B116" t="str">
        <v>Defense Cruiser I</v>
      </c>
      <c r="C116" t="str">
        <v>A small defensive craft</v>
      </c>
      <c r="D116">
        <v>211</v>
      </c>
      <c r="E116">
        <v>0</v>
      </c>
      <c r="F116">
        <v>0</v>
      </c>
    </row>
    <row r="117" spans="1:6" x14ac:dyDescent="0.3">
      <c r="A117">
        <v>6211</v>
      </c>
      <c r="B117" t="str">
        <v>Defense Cutter I</v>
      </c>
      <c r="C117" t="str">
        <v>A medium defensive craft</v>
      </c>
      <c r="D117">
        <v>706</v>
      </c>
      <c r="E117">
        <v>0</v>
      </c>
      <c r="F117">
        <v>0</v>
      </c>
    </row>
    <row r="118" spans="1:6" x14ac:dyDescent="0.3">
      <c r="A118">
        <v>6221</v>
      </c>
      <c r="B118" t="str">
        <v>Defense Frigate I</v>
      </c>
      <c r="C118" t="str">
        <v>A large defensive craft</v>
      </c>
      <c r="D118">
        <v>989</v>
      </c>
      <c r="E118">
        <v>0</v>
      </c>
      <c r="F118">
        <v>0</v>
      </c>
    </row>
    <row r="119" spans="1:6" x14ac:dyDescent="0.3">
      <c r="A119">
        <v>6231</v>
      </c>
      <c r="B119" t="str">
        <v>Defense Barge I</v>
      </c>
      <c r="C119" t="str">
        <v>A stationary defensive facility</v>
      </c>
      <c r="D119">
        <v>1153</v>
      </c>
      <c r="E119">
        <v>0</v>
      </c>
      <c r="F119">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5"/>
  <sheetViews>
    <sheetView workbookViewId="0">
      <selection activeCell="C5" sqref="A1:H92"/>
    </sheetView>
  </sheetViews>
  <sheetFormatPr defaultRowHeight="14.4" x14ac:dyDescent="0.3"/>
  <sheetData>
    <row r="1" spans="1:8" x14ac:dyDescent="0.3">
      <c r="A1" cm="1">
        <f t="array" ref="A1:H95">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5911</v>
      </c>
      <c r="B7" t="str">
        <v>Import Resource</v>
      </c>
      <c r="C7">
        <v>1</v>
      </c>
      <c r="D7">
        <v>100</v>
      </c>
      <c r="E7" t="str">
        <v>[N 5911 perform]: Imports resource N from the planet surface.  Requires an import station.</v>
      </c>
      <c r="F7">
        <v>1</v>
      </c>
      <c r="G7">
        <v>1</v>
      </c>
      <c r="H7">
        <v>0</v>
      </c>
    </row>
    <row r="8" spans="1:8" x14ac:dyDescent="0.3">
      <c r="A8">
        <v>5921</v>
      </c>
      <c r="B8" t="str">
        <v>Export Resource</v>
      </c>
      <c r="C8">
        <v>1</v>
      </c>
      <c r="D8">
        <v>100</v>
      </c>
      <c r="E8" t="str">
        <v>[N 5921 perform]: Exports resource N from the cargo bay to the planet surface.  Requires an export station.</v>
      </c>
      <c r="F8">
        <v>1</v>
      </c>
      <c r="G8">
        <v>1</v>
      </c>
      <c r="H8">
        <v>0</v>
      </c>
    </row>
    <row r="9" spans="1:8" x14ac:dyDescent="0.3">
      <c r="A9">
        <v>11000</v>
      </c>
      <c r="B9" t="str">
        <v>Mine magmite</v>
      </c>
      <c r="C9">
        <v>0</v>
      </c>
      <c r="D9">
        <v>100</v>
      </c>
      <c r="E9" t="str">
        <v>[11000 perform]: Mine magmite from the planet's surface, if present. Uses a Slug I mining module.</v>
      </c>
      <c r="F9">
        <v>-1</v>
      </c>
      <c r="G9">
        <v>-1</v>
      </c>
      <c r="H9">
        <v>0</v>
      </c>
    </row>
    <row r="10" spans="1:8" x14ac:dyDescent="0.3">
      <c r="A10">
        <v>11010</v>
      </c>
      <c r="B10" t="str">
        <v>Mine formite</v>
      </c>
      <c r="C10">
        <v>0</v>
      </c>
      <c r="D10">
        <v>100</v>
      </c>
      <c r="E10" t="str">
        <v>[11010 perform]: Mine formite from a planet's surface, if present. Uses a Slug I mining module.</v>
      </c>
      <c r="F10">
        <v>-1</v>
      </c>
      <c r="G10">
        <v>-1</v>
      </c>
      <c r="H10">
        <v>0</v>
      </c>
    </row>
    <row r="11" spans="1:8" x14ac:dyDescent="0.3">
      <c r="A11">
        <v>11020</v>
      </c>
      <c r="B11" t="str">
        <v>Mine voxite</v>
      </c>
      <c r="C11">
        <v>0</v>
      </c>
      <c r="D11">
        <v>100</v>
      </c>
      <c r="E11" t="str">
        <v>[11020 perform]: Mine voxite from the surface of a planet, if present. Uses a Slug I mining module.</v>
      </c>
      <c r="F11">
        <v>-1</v>
      </c>
      <c r="G11">
        <v>-1</v>
      </c>
      <c r="H11">
        <v>0</v>
      </c>
    </row>
    <row r="12" spans="1:8" x14ac:dyDescent="0.3">
      <c r="A12">
        <v>11030</v>
      </c>
      <c r="B12" t="str">
        <v>Mine zenolite</v>
      </c>
      <c r="C12">
        <v>0</v>
      </c>
      <c r="D12">
        <v>100</v>
      </c>
      <c r="E12" t="str">
        <v>[11030 perform]: Mine zenolite from a planet's surface, if present. Uses a Slug I mining module.</v>
      </c>
      <c r="F12">
        <v>-1</v>
      </c>
      <c r="G12">
        <v>-1</v>
      </c>
      <c r="H12">
        <v>0</v>
      </c>
    </row>
    <row r="13" spans="1:8" x14ac:dyDescent="0.3">
      <c r="A13">
        <v>11100</v>
      </c>
      <c r="B13" t="str">
        <v>Mine kunspar</v>
      </c>
      <c r="C13">
        <v>0</v>
      </c>
      <c r="D13">
        <v>100</v>
      </c>
      <c r="E13" t="str">
        <v>[11100 perform]: Mine kunspar from the surface of a moon, if present. Uses a Worm I mining module.</v>
      </c>
      <c r="F13">
        <v>-1</v>
      </c>
      <c r="G13">
        <v>-1</v>
      </c>
      <c r="H13">
        <v>0</v>
      </c>
    </row>
    <row r="14" spans="1:8" x14ac:dyDescent="0.3">
      <c r="A14">
        <v>11110</v>
      </c>
      <c r="B14" t="str">
        <v>Mine yalspar</v>
      </c>
      <c r="C14">
        <v>0</v>
      </c>
      <c r="D14">
        <v>100</v>
      </c>
      <c r="E14" t="str">
        <v>[11110 perform]: Mine yalspar from the surface of a moon, if present. Uses a Worm I mining module.</v>
      </c>
      <c r="F14">
        <v>-1</v>
      </c>
      <c r="G14">
        <v>-1</v>
      </c>
      <c r="H14">
        <v>0</v>
      </c>
    </row>
    <row r="15" spans="1:8" x14ac:dyDescent="0.3">
      <c r="A15">
        <v>11120</v>
      </c>
      <c r="B15" t="str">
        <v>Mine vladnium</v>
      </c>
      <c r="C15">
        <v>0</v>
      </c>
      <c r="D15">
        <v>100</v>
      </c>
      <c r="E15" t="str">
        <v>[11120 perform]: Mine vladnium from the surface of a moon, if present.  Uses a Worm I mining module.</v>
      </c>
      <c r="F15">
        <v>-1</v>
      </c>
      <c r="G15">
        <v>-1</v>
      </c>
      <c r="H15">
        <v>0</v>
      </c>
    </row>
    <row r="16" spans="1:8" x14ac:dyDescent="0.3">
      <c r="A16">
        <v>11130</v>
      </c>
      <c r="B16" t="str">
        <v>Mine wolfite</v>
      </c>
      <c r="C16">
        <v>0</v>
      </c>
      <c r="D16">
        <v>100</v>
      </c>
      <c r="E16" t="str">
        <v>[11130 perform]: Mine wolfite from the surface of a moon, if present.  Uses a Worm I mining module.</v>
      </c>
      <c r="F16">
        <v>-1</v>
      </c>
      <c r="G16">
        <v>-1</v>
      </c>
      <c r="H16">
        <v>0</v>
      </c>
    </row>
    <row r="17" spans="1:8" x14ac:dyDescent="0.3">
      <c r="A17">
        <v>11200</v>
      </c>
      <c r="B17" t="str">
        <v>Mine kronite</v>
      </c>
      <c r="C17">
        <v>0</v>
      </c>
      <c r="D17">
        <v>100</v>
      </c>
      <c r="E17" t="str">
        <v>[11200 perform]: Mine kronite from an asteroid, if present.  Uses a Crawler I mining module.</v>
      </c>
      <c r="F17">
        <v>-1</v>
      </c>
      <c r="G17">
        <v>-1</v>
      </c>
      <c r="H17">
        <v>0</v>
      </c>
    </row>
    <row r="18" spans="1:8" x14ac:dyDescent="0.3">
      <c r="A18">
        <v>11210</v>
      </c>
      <c r="B18" t="str">
        <v>Mine efrite</v>
      </c>
      <c r="C18">
        <v>0</v>
      </c>
      <c r="D18">
        <v>100</v>
      </c>
      <c r="E18" t="str">
        <v>[11210 perform]: Mine efrite from an asteroid, if present.  Uses a Crawler I mining module.</v>
      </c>
      <c r="F18">
        <v>-1</v>
      </c>
      <c r="G18">
        <v>-1</v>
      </c>
      <c r="H18">
        <v>0</v>
      </c>
    </row>
    <row r="19" spans="1:8" x14ac:dyDescent="0.3">
      <c r="A19">
        <v>11220</v>
      </c>
      <c r="B19" t="str">
        <v>Mine olivium</v>
      </c>
      <c r="C19">
        <v>0</v>
      </c>
      <c r="D19">
        <v>100</v>
      </c>
      <c r="E19" t="str">
        <v>[11220 perform]: Mine olivium from an asteroid, if present.  Uses a Crawler I mining module.</v>
      </c>
      <c r="F19">
        <v>-1</v>
      </c>
      <c r="G19">
        <v>-1</v>
      </c>
      <c r="H19">
        <v>0</v>
      </c>
    </row>
    <row r="20" spans="1:8" x14ac:dyDescent="0.3">
      <c r="A20">
        <v>11230</v>
      </c>
      <c r="B20" t="str">
        <v>Mine aladanite</v>
      </c>
      <c r="C20">
        <v>0</v>
      </c>
      <c r="D20">
        <v>100</v>
      </c>
      <c r="E20" t="str">
        <v>[11230 perform]: Mine aladanite from an asteroid, if present.  Uses a Crawler I mining module.</v>
      </c>
      <c r="F20">
        <v>-1</v>
      </c>
      <c r="G20">
        <v>-1</v>
      </c>
      <c r="H20">
        <v>0</v>
      </c>
    </row>
    <row r="21" spans="1:8" x14ac:dyDescent="0.3">
      <c r="A21">
        <v>11300</v>
      </c>
      <c r="B21" t="str">
        <v>Mine halosite</v>
      </c>
      <c r="C21">
        <v>0</v>
      </c>
      <c r="D21">
        <v>100</v>
      </c>
      <c r="E21" t="str">
        <v>[11300 perform]: Mine halosite from a comet, if present.  Uses a Crawler I mining module.</v>
      </c>
      <c r="F21">
        <v>-1</v>
      </c>
      <c r="G21">
        <v>-1</v>
      </c>
      <c r="H21">
        <v>0</v>
      </c>
    </row>
    <row r="22" spans="1:8" x14ac:dyDescent="0.3">
      <c r="A22">
        <v>11310</v>
      </c>
      <c r="B22" t="str">
        <v>Mine stellarite</v>
      </c>
      <c r="C22">
        <v>0</v>
      </c>
      <c r="D22">
        <v>100</v>
      </c>
      <c r="E22" t="str">
        <v>[11310 perform]: Mine stellarite from a comet, if present.  Uses a Crawler I mining module.</v>
      </c>
      <c r="F22">
        <v>-1</v>
      </c>
      <c r="G22">
        <v>-1</v>
      </c>
      <c r="H22">
        <v>0</v>
      </c>
    </row>
    <row r="23" spans="1:8" x14ac:dyDescent="0.3">
      <c r="A23">
        <v>11320</v>
      </c>
      <c r="B23" t="str">
        <v>Mine mullinite</v>
      </c>
      <c r="C23">
        <v>0</v>
      </c>
      <c r="D23">
        <v>100</v>
      </c>
      <c r="E23" t="str">
        <v>[11310 perform]: Mine mullinite from a comet, if present.  Uses a Crawler I mining module.</v>
      </c>
      <c r="F23">
        <v>-1</v>
      </c>
      <c r="G23">
        <v>-1</v>
      </c>
      <c r="H23">
        <v>0</v>
      </c>
    </row>
    <row r="24" spans="1:8" x14ac:dyDescent="0.3">
      <c r="A24">
        <v>11330</v>
      </c>
      <c r="B24" t="str">
        <v>Mine oznium</v>
      </c>
      <c r="C24">
        <v>0</v>
      </c>
      <c r="D24">
        <v>100</v>
      </c>
      <c r="E24" t="str">
        <v>[11330 perform]: Mine oznium from a comet, if present.  Uses a Crawler I mining module.</v>
      </c>
      <c r="F24">
        <v>-1</v>
      </c>
      <c r="G24">
        <v>-1</v>
      </c>
      <c r="H24">
        <v>0</v>
      </c>
    </row>
    <row r="25" spans="1:8" x14ac:dyDescent="0.3">
      <c r="A25">
        <v>11400</v>
      </c>
      <c r="B25" t="str">
        <v>Mine tephnium</v>
      </c>
      <c r="C25">
        <v>0</v>
      </c>
      <c r="D25">
        <v>100</v>
      </c>
      <c r="E25" t="str">
        <v>[11400 perform]: Minetephnium from a planetary ring, if present.  Uses a Crawler I mining module.</v>
      </c>
      <c r="F25">
        <v>-1</v>
      </c>
      <c r="G25">
        <v>-1</v>
      </c>
      <c r="H25">
        <v>0</v>
      </c>
    </row>
    <row r="26" spans="1:8" x14ac:dyDescent="0.3">
      <c r="A26">
        <v>11410</v>
      </c>
      <c r="B26" t="str">
        <v>Mine neptine</v>
      </c>
      <c r="C26">
        <v>0</v>
      </c>
      <c r="D26">
        <v>100</v>
      </c>
      <c r="E26" t="str">
        <v>[11410 perform]: Mine neptine from a planetary ring, if present.  Uses a Crawler I mining module.</v>
      </c>
      <c r="F26">
        <v>-1</v>
      </c>
      <c r="G26">
        <v>-1</v>
      </c>
      <c r="H26">
        <v>0</v>
      </c>
    </row>
    <row r="27" spans="1:8" x14ac:dyDescent="0.3">
      <c r="A27">
        <v>11420</v>
      </c>
      <c r="B27" t="str">
        <v>Mine empirogen</v>
      </c>
      <c r="C27">
        <v>0</v>
      </c>
      <c r="D27">
        <v>100</v>
      </c>
      <c r="E27" t="str">
        <v>[11420 perform]: Mine empirogen from a planetary ring, if present.  Uses a Crawler I mining module.</v>
      </c>
      <c r="F27">
        <v>-1</v>
      </c>
      <c r="G27">
        <v>-1</v>
      </c>
      <c r="H27">
        <v>0</v>
      </c>
    </row>
    <row r="28" spans="1:8" x14ac:dyDescent="0.3">
      <c r="A28">
        <v>11430</v>
      </c>
      <c r="B28" t="str">
        <v>Mine laudite</v>
      </c>
      <c r="C28">
        <v>0</v>
      </c>
      <c r="D28">
        <v>100</v>
      </c>
      <c r="E28" t="str">
        <v>[11430 perform]: Mine laudite from a planetary ring, if present.  Uses a Crawler I mining module.</v>
      </c>
      <c r="F28">
        <v>-1</v>
      </c>
      <c r="G28">
        <v>-1</v>
      </c>
      <c r="H28">
        <v>0</v>
      </c>
    </row>
    <row r="29" spans="1:8" x14ac:dyDescent="0.3">
      <c r="A29">
        <v>12021</v>
      </c>
      <c r="B29" t="str">
        <v>Produce common alloys</v>
      </c>
      <c r="C29">
        <v>0</v>
      </c>
      <c r="D29">
        <v>100</v>
      </c>
      <c r="E29" t="str">
        <v>[12021 perform]: Produces 1 unit common alloys from 2 units common metals.</v>
      </c>
      <c r="F29">
        <v>1</v>
      </c>
      <c r="G29">
        <v>1</v>
      </c>
      <c r="H29">
        <v>0</v>
      </c>
    </row>
    <row r="30" spans="1:8" x14ac:dyDescent="0.3">
      <c r="A30">
        <v>12022</v>
      </c>
      <c r="B30" t="str">
        <v>Produce scarce alloys</v>
      </c>
      <c r="C30">
        <v>0</v>
      </c>
      <c r="D30">
        <v>100</v>
      </c>
      <c r="E30" t="str">
        <v>[12022 perform]: Produces 1 unit scarce alloys from 1 unit common metals and 1 unit scarce metals.</v>
      </c>
      <c r="F30">
        <v>1</v>
      </c>
      <c r="G30">
        <v>1</v>
      </c>
      <c r="H30">
        <v>0</v>
      </c>
    </row>
    <row r="31" spans="1:8" x14ac:dyDescent="0.3">
      <c r="A31">
        <v>12023</v>
      </c>
      <c r="B31" t="str">
        <v>Produce rare alloys</v>
      </c>
      <c r="C31">
        <v>0</v>
      </c>
      <c r="D31">
        <v>100</v>
      </c>
      <c r="E31" t="str">
        <v>[12023 perform]: produces 2 units scarce alloys from 1 unit common metals, 1 unit scarce metals, and 1 unit rare metals.</v>
      </c>
      <c r="F31">
        <v>1</v>
      </c>
      <c r="G31">
        <v>1</v>
      </c>
      <c r="H31">
        <v>0</v>
      </c>
    </row>
    <row r="32" spans="1:8" x14ac:dyDescent="0.3">
      <c r="A32">
        <v>12042</v>
      </c>
      <c r="B32" t="str">
        <v>Synhtesize rare organics</v>
      </c>
      <c r="C32">
        <v>0</v>
      </c>
      <c r="D32">
        <v>100</v>
      </c>
      <c r="E32" t="str">
        <v>[12042 perform]: Produces 2 units common organics from 1 unit rare inorganics and 1 unit common organics.</v>
      </c>
      <c r="F32">
        <v>1</v>
      </c>
      <c r="G32">
        <v>1</v>
      </c>
      <c r="H32">
        <v>0</v>
      </c>
    </row>
    <row r="33" spans="1:8" x14ac:dyDescent="0.3">
      <c r="A33">
        <v>12043</v>
      </c>
      <c r="B33" t="str">
        <v>Synthesize scarce organics</v>
      </c>
      <c r="C33">
        <v>0</v>
      </c>
      <c r="D33">
        <v>100</v>
      </c>
      <c r="E33" t="str">
        <v>[12043 perform]: Produces 2 units rare organics from 1 unit rare inorganics and 2 units scarce organics.</v>
      </c>
      <c r="F33">
        <v>1</v>
      </c>
      <c r="G33">
        <v>1</v>
      </c>
      <c r="H33">
        <v>0</v>
      </c>
    </row>
    <row r="34" spans="1:8" x14ac:dyDescent="0.3">
      <c r="A34">
        <v>12051</v>
      </c>
      <c r="B34" t="str">
        <v>Synthesize simple polymers</v>
      </c>
      <c r="C34">
        <v>0</v>
      </c>
      <c r="D34">
        <v>100</v>
      </c>
      <c r="E34" t="str">
        <v>[12051 perform]: Produces 1 unit simple polymers from 1 unit common inorganics and 1 unit common organics.</v>
      </c>
      <c r="F34">
        <v>1</v>
      </c>
      <c r="G34">
        <v>1</v>
      </c>
      <c r="H34">
        <v>0</v>
      </c>
    </row>
    <row r="35" spans="1:8" x14ac:dyDescent="0.3">
      <c r="A35">
        <v>12052</v>
      </c>
      <c r="B35" t="str">
        <v>Synthesize rare polymers</v>
      </c>
      <c r="C35">
        <v>0</v>
      </c>
      <c r="D35">
        <v>100</v>
      </c>
      <c r="E35" t="str">
        <v>[12052 perform]: Produces 2 units advanced polymers from 1 unit common inorganics, 1 unit common organics, and 1 unit scarce organics.</v>
      </c>
      <c r="F35">
        <v>1</v>
      </c>
      <c r="G35">
        <v>1</v>
      </c>
      <c r="H35">
        <v>0</v>
      </c>
    </row>
    <row r="36" spans="1:8" x14ac:dyDescent="0.3">
      <c r="A36">
        <v>12053</v>
      </c>
      <c r="B36" t="str">
        <v>Synthesize advanced polymers</v>
      </c>
      <c r="C36">
        <v>0</v>
      </c>
      <c r="D36">
        <v>100</v>
      </c>
      <c r="E36" t="str">
        <v>[12053 perform]: Produces 2 units complex polymers from 1 unit common inorganics, 1 unit common organics, and 1 unit rare organics.</v>
      </c>
      <c r="F36">
        <v>1</v>
      </c>
      <c r="G36">
        <v>1</v>
      </c>
      <c r="H36">
        <v>0</v>
      </c>
    </row>
    <row r="37" spans="1:8" x14ac:dyDescent="0.3">
      <c r="A37">
        <v>13001</v>
      </c>
      <c r="B37" t="str">
        <v>Manurfacture sheets</v>
      </c>
      <c r="C37">
        <v>0</v>
      </c>
      <c r="D37">
        <v>100</v>
      </c>
      <c r="E37" t="str">
        <v>[13001 perform]: Produce 1 unit sheets from 2 units common alloys.</v>
      </c>
      <c r="F37">
        <v>1</v>
      </c>
      <c r="G37">
        <v>1</v>
      </c>
      <c r="H37">
        <v>0</v>
      </c>
    </row>
    <row r="38" spans="1:8" x14ac:dyDescent="0.3">
      <c r="A38">
        <v>13011</v>
      </c>
      <c r="B38" t="str">
        <v>Manufacture rods</v>
      </c>
      <c r="C38">
        <v>0</v>
      </c>
      <c r="D38">
        <v>100</v>
      </c>
      <c r="E38" t="str">
        <v>[13011 perform]: Produces 1 unit rods from 1 unit common alloys.</v>
      </c>
      <c r="F38">
        <v>1</v>
      </c>
      <c r="G38">
        <v>1</v>
      </c>
      <c r="H38">
        <v>0</v>
      </c>
    </row>
    <row r="39" spans="1:8" x14ac:dyDescent="0.3">
      <c r="A39">
        <v>13021</v>
      </c>
      <c r="B39" t="str">
        <v>Manufacture cables</v>
      </c>
      <c r="C39">
        <v>0</v>
      </c>
      <c r="D39">
        <v>100</v>
      </c>
      <c r="E39" t="str">
        <v>[13021 perform]: Produces 1 unit cables from 2 units common alloys.</v>
      </c>
      <c r="F39">
        <v>1</v>
      </c>
      <c r="G39">
        <v>1</v>
      </c>
      <c r="H39">
        <v>0</v>
      </c>
    </row>
    <row r="40" spans="1:8" x14ac:dyDescent="0.3">
      <c r="A40">
        <v>13031</v>
      </c>
      <c r="B40" t="str">
        <v>Manufacture fasteners</v>
      </c>
      <c r="C40">
        <v>0</v>
      </c>
      <c r="D40">
        <v>100</v>
      </c>
      <c r="E40" t="str">
        <v>[13031 perform]: Produces 1 unit fasteners from 2 units scarce alloys.</v>
      </c>
      <c r="F40">
        <v>1</v>
      </c>
      <c r="G40">
        <v>1</v>
      </c>
      <c r="H40">
        <v>0</v>
      </c>
    </row>
    <row r="41" spans="1:8" x14ac:dyDescent="0.3">
      <c r="A41">
        <v>13101</v>
      </c>
      <c r="B41" t="str">
        <v>Manufacture springs</v>
      </c>
      <c r="C41">
        <v>0</v>
      </c>
      <c r="D41">
        <v>100</v>
      </c>
      <c r="E41" t="str">
        <v>[13101 perform]: Produces 1 unit springs from 2 units scarce alloys.</v>
      </c>
      <c r="F41">
        <v>1</v>
      </c>
      <c r="G41">
        <v>1</v>
      </c>
      <c r="H41">
        <v>0</v>
      </c>
    </row>
    <row r="42" spans="1:8" x14ac:dyDescent="0.3">
      <c r="A42">
        <v>13111</v>
      </c>
      <c r="B42" t="str">
        <v>Manufacture gears</v>
      </c>
      <c r="C42">
        <v>0</v>
      </c>
      <c r="D42">
        <v>100</v>
      </c>
      <c r="E42" t="str">
        <v>[13111 perform]: Produces 1 unit gears from 2 units common alloys.</v>
      </c>
      <c r="F42">
        <v>1</v>
      </c>
      <c r="G42">
        <v>1</v>
      </c>
      <c r="H42">
        <v>0</v>
      </c>
    </row>
    <row r="43" spans="1:8" x14ac:dyDescent="0.3">
      <c r="A43">
        <v>13121</v>
      </c>
      <c r="B43" t="str">
        <v>Manufacture pullies</v>
      </c>
      <c r="C43">
        <v>0</v>
      </c>
      <c r="D43">
        <v>100</v>
      </c>
      <c r="E43" t="str">
        <v>[13121 perform]: Produces 1 unit pullies from 2 units common alloys.</v>
      </c>
      <c r="F43">
        <v>1</v>
      </c>
      <c r="G43">
        <v>1</v>
      </c>
      <c r="H43">
        <v>0</v>
      </c>
    </row>
    <row r="44" spans="1:8" x14ac:dyDescent="0.3">
      <c r="A44">
        <v>13141</v>
      </c>
      <c r="B44" t="str">
        <v>Manufacture belts</v>
      </c>
      <c r="C44">
        <v>0</v>
      </c>
      <c r="D44">
        <v>100</v>
      </c>
      <c r="E44" t="str">
        <v>[13141 perform]: Produces 1 unit belts from 2 units simple polymers.</v>
      </c>
      <c r="F44">
        <v>1</v>
      </c>
      <c r="G44">
        <v>1</v>
      </c>
      <c r="H44">
        <v>0</v>
      </c>
    </row>
    <row r="45" spans="1:8" x14ac:dyDescent="0.3">
      <c r="A45">
        <v>13201</v>
      </c>
      <c r="B45" t="str">
        <v>Manufacture conductors</v>
      </c>
      <c r="C45">
        <v>0</v>
      </c>
      <c r="D45">
        <v>100</v>
      </c>
      <c r="E45" t="str">
        <v>[13201 perform]: Produces 1 unit conductors from 2 units common alloys.</v>
      </c>
      <c r="F45">
        <v>1</v>
      </c>
      <c r="G45">
        <v>1</v>
      </c>
      <c r="H45">
        <v>0</v>
      </c>
    </row>
    <row r="46" spans="1:8" x14ac:dyDescent="0.3">
      <c r="A46">
        <v>13211</v>
      </c>
      <c r="B46" t="str">
        <v>Manufacture semiconductors</v>
      </c>
      <c r="C46">
        <v>0</v>
      </c>
      <c r="D46">
        <v>100</v>
      </c>
      <c r="E46" t="str">
        <v>[13211 perform]: Produces 1 unit semiconductors from 1 unit scarce alloys.</v>
      </c>
      <c r="F46">
        <v>1</v>
      </c>
      <c r="G46">
        <v>1</v>
      </c>
      <c r="H46">
        <v>0</v>
      </c>
    </row>
    <row r="47" spans="1:8" x14ac:dyDescent="0.3">
      <c r="A47">
        <v>13221</v>
      </c>
      <c r="B47" t="str">
        <v>Manufacture superconductors</v>
      </c>
      <c r="C47">
        <v>0</v>
      </c>
      <c r="D47">
        <v>100</v>
      </c>
      <c r="E47" t="str">
        <v>[13221 perform]: Produces 1 unit superconductors from 2 units rare alloys.</v>
      </c>
      <c r="F47">
        <v>1</v>
      </c>
      <c r="G47">
        <v>1</v>
      </c>
      <c r="H47">
        <v>0</v>
      </c>
    </row>
    <row r="48" spans="1:8" x14ac:dyDescent="0.3">
      <c r="A48">
        <v>13301</v>
      </c>
      <c r="B48" t="str">
        <v>Manufacture hoses</v>
      </c>
      <c r="C48">
        <v>0</v>
      </c>
      <c r="D48">
        <v>100</v>
      </c>
      <c r="E48" t="str">
        <v>[13301 perform]: Produces 1 unit hoses from 3 units simple polymers.</v>
      </c>
      <c r="F48">
        <v>1</v>
      </c>
      <c r="G48">
        <v>1</v>
      </c>
      <c r="H48">
        <v>0</v>
      </c>
    </row>
    <row r="49" spans="1:8" x14ac:dyDescent="0.3">
      <c r="A49">
        <v>13311</v>
      </c>
      <c r="B49" t="str">
        <v>Manufacture pipes</v>
      </c>
      <c r="C49">
        <v>0</v>
      </c>
      <c r="D49">
        <v>100</v>
      </c>
      <c r="E49" t="str">
        <v>[13311 perform]: Produces 1 unit pipes from 3 units common alloys.</v>
      </c>
      <c r="F49">
        <v>1</v>
      </c>
      <c r="G49">
        <v>1</v>
      </c>
      <c r="H49">
        <v>0</v>
      </c>
    </row>
    <row r="50" spans="1:8" x14ac:dyDescent="0.3">
      <c r="A50">
        <v>13321</v>
      </c>
      <c r="B50" t="str">
        <v>Manufacture tanks</v>
      </c>
      <c r="C50">
        <v>0</v>
      </c>
      <c r="D50">
        <v>100</v>
      </c>
      <c r="E50" t="str">
        <v>[13321 perform]: Produces 1 unit tanks from 2 units common alloys and 3 units scarce alloys.</v>
      </c>
      <c r="F50">
        <v>1</v>
      </c>
      <c r="G50">
        <v>1</v>
      </c>
      <c r="H50">
        <v>0</v>
      </c>
    </row>
    <row r="51" spans="1:8" x14ac:dyDescent="0.3">
      <c r="A51">
        <v>13331</v>
      </c>
      <c r="B51" t="str">
        <v>Manufacture nozzles</v>
      </c>
      <c r="C51">
        <v>0</v>
      </c>
      <c r="D51">
        <v>100</v>
      </c>
      <c r="E51" t="str">
        <v>[13331 perform]: Produces 1 unit nozzles from 1 unit common alloys and 3 units scarce alloys.</v>
      </c>
      <c r="F51">
        <v>1</v>
      </c>
      <c r="G51">
        <v>1</v>
      </c>
      <c r="H51">
        <v>0</v>
      </c>
    </row>
    <row r="52" spans="1:8" x14ac:dyDescent="0.3">
      <c r="A52">
        <v>14101</v>
      </c>
      <c r="B52" t="str">
        <v>Produce bores</v>
      </c>
      <c r="C52">
        <v>0</v>
      </c>
      <c r="D52">
        <v>100</v>
      </c>
      <c r="E52" t="str">
        <v>[14101 perform]: Produces 1 unit bores from 1 unit rods, 1 unit pulleys, and 1 unit belts.</v>
      </c>
      <c r="F52">
        <v>1</v>
      </c>
      <c r="G52">
        <v>1</v>
      </c>
      <c r="H52">
        <v>0</v>
      </c>
    </row>
    <row r="53" spans="1:8" x14ac:dyDescent="0.3">
      <c r="A53">
        <v>14111</v>
      </c>
      <c r="B53" t="str">
        <v>Produce gear boxes</v>
      </c>
      <c r="C53">
        <v>0</v>
      </c>
      <c r="D53">
        <v>100</v>
      </c>
      <c r="E53" t="str">
        <v>[14111 perform]: Produces 1 unit gear boxes from 1 unit rods, 1 unit springs, and 1 unit gears.</v>
      </c>
      <c r="F53">
        <v>1</v>
      </c>
      <c r="G53">
        <v>1</v>
      </c>
      <c r="H53">
        <v>0</v>
      </c>
    </row>
    <row r="54" spans="1:8" x14ac:dyDescent="0.3">
      <c r="A54">
        <v>14121</v>
      </c>
      <c r="B54" t="str">
        <v>Produce gyroscopes</v>
      </c>
      <c r="C54">
        <v>0</v>
      </c>
      <c r="D54">
        <v>100</v>
      </c>
      <c r="E54" t="str">
        <v>[14121 perform]: Produce 1 unit gyroscopes from 1 unit springs, 1 unit gears, and 1 unit conductors.</v>
      </c>
      <c r="F54">
        <v>1</v>
      </c>
      <c r="G54">
        <v>1</v>
      </c>
      <c r="H54">
        <v>0</v>
      </c>
    </row>
    <row r="55" spans="1:8" x14ac:dyDescent="0.3">
      <c r="A55">
        <v>14131</v>
      </c>
      <c r="B55" t="str">
        <v>Priduce heat sinks</v>
      </c>
      <c r="C55">
        <v>0</v>
      </c>
      <c r="D55">
        <v>100</v>
      </c>
      <c r="E55" t="str">
        <v>[14131 perform]: Produce 1 unit heat sinks from 1 unit sheets, 1 unit cables, and 1 unit fasteners.</v>
      </c>
      <c r="F55">
        <v>1</v>
      </c>
      <c r="G55">
        <v>1</v>
      </c>
      <c r="H55">
        <v>0</v>
      </c>
    </row>
    <row r="56" spans="1:8" x14ac:dyDescent="0.3">
      <c r="A56">
        <v>14141</v>
      </c>
      <c r="B56" t="str">
        <v>Produce heat shields</v>
      </c>
      <c r="C56">
        <v>0</v>
      </c>
      <c r="D56">
        <v>100</v>
      </c>
      <c r="E56" t="str">
        <v>[14141 perform]: Produce 1 unit heat shields from 2 units sheets, 1 unit cables, and 1 unit fasteners.</v>
      </c>
      <c r="F56">
        <v>1</v>
      </c>
      <c r="G56">
        <v>1</v>
      </c>
      <c r="H56">
        <v>0</v>
      </c>
    </row>
    <row r="57" spans="1:8" x14ac:dyDescent="0.3">
      <c r="A57">
        <v>14201</v>
      </c>
      <c r="B57" t="str">
        <v>Produce heaters</v>
      </c>
      <c r="C57">
        <v>0</v>
      </c>
      <c r="D57">
        <v>100</v>
      </c>
      <c r="E57" t="str">
        <v>[14201 perform]: Produces 1 unit heaters from 1 unit pipes and 1 unit tanks.</v>
      </c>
      <c r="F57">
        <v>1</v>
      </c>
      <c r="G57">
        <v>1</v>
      </c>
      <c r="H57">
        <v>0</v>
      </c>
    </row>
    <row r="58" spans="1:8" x14ac:dyDescent="0.3">
      <c r="A58">
        <v>14211</v>
      </c>
      <c r="B58" t="str">
        <v>Produce solar arrays</v>
      </c>
      <c r="C58">
        <v>0</v>
      </c>
      <c r="D58">
        <v>100</v>
      </c>
      <c r="E58" t="str">
        <v>[14211 perform]: Produce 1 unit solar arrays from 1 unit sheets, 1 unit semiconductors, and 1 unit superconductors.</v>
      </c>
      <c r="F58">
        <v>1</v>
      </c>
      <c r="G58">
        <v>1</v>
      </c>
      <c r="H58">
        <v>0</v>
      </c>
    </row>
    <row r="59" spans="1:8" x14ac:dyDescent="0.3">
      <c r="A59">
        <v>14221</v>
      </c>
      <c r="B59" t="str">
        <v>Produce arc welders</v>
      </c>
      <c r="C59">
        <v>0</v>
      </c>
      <c r="D59">
        <v>100</v>
      </c>
      <c r="E59" t="str">
        <v>[14221 perform]: Produce 1 unit arc welder from 1 unit rods, 1 unit pipes, and 1 unit tanks.</v>
      </c>
      <c r="F59">
        <v>1</v>
      </c>
      <c r="G59">
        <v>1</v>
      </c>
      <c r="H59">
        <v>0</v>
      </c>
    </row>
    <row r="60" spans="1:8" x14ac:dyDescent="0.3">
      <c r="A60">
        <v>14231</v>
      </c>
      <c r="B60" t="str">
        <v>Produce lasers</v>
      </c>
      <c r="C60">
        <v>0</v>
      </c>
      <c r="D60">
        <v>100</v>
      </c>
      <c r="E60" t="str">
        <v>[14231 perform]: Produce 1 unit lasers from 1 unit semiconductors, 1 unit superconductors, and 1 unit tanks.</v>
      </c>
      <c r="F60">
        <v>1</v>
      </c>
      <c r="G60">
        <v>1</v>
      </c>
      <c r="H60">
        <v>0</v>
      </c>
    </row>
    <row r="61" spans="1:8" x14ac:dyDescent="0.3">
      <c r="A61">
        <v>14241</v>
      </c>
      <c r="B61" t="str">
        <v>Prouce transceivers</v>
      </c>
      <c r="C61">
        <v>0</v>
      </c>
      <c r="D61">
        <v>100</v>
      </c>
      <c r="E61" t="str">
        <v>[14241 perform]: Produce 1 unt transceivers from 1 unit rods, 1 unit conductors, and 1 unit superconductors.</v>
      </c>
      <c r="F61">
        <v>1</v>
      </c>
      <c r="G61">
        <v>1</v>
      </c>
      <c r="H61">
        <v>0</v>
      </c>
    </row>
    <row r="62" spans="1:8" x14ac:dyDescent="0.3">
      <c r="A62">
        <v>14251</v>
      </c>
      <c r="B62" t="str">
        <v>Produce scanners</v>
      </c>
      <c r="C62">
        <v>0</v>
      </c>
      <c r="D62">
        <v>100</v>
      </c>
      <c r="E62" t="str">
        <v>[14251 perform]: Produce 1 unit scanners from 1 unit sheets, 1 unit conductors, and 1 unit semiconductors.</v>
      </c>
      <c r="F62">
        <v>1</v>
      </c>
      <c r="G62">
        <v>1</v>
      </c>
      <c r="H62">
        <v>0</v>
      </c>
    </row>
    <row r="63" spans="1:8" x14ac:dyDescent="0.3">
      <c r="A63">
        <v>14261</v>
      </c>
      <c r="B63" t="str">
        <v>Produce computers</v>
      </c>
      <c r="C63">
        <v>0</v>
      </c>
      <c r="D63">
        <v>100</v>
      </c>
      <c r="E63" t="str">
        <v>[14261 perform]: Produce 1 units computers from 1 unit conductors, 2 units semiconductors and 1 unit superconductors.</v>
      </c>
      <c r="F63">
        <v>1</v>
      </c>
      <c r="G63">
        <v>1</v>
      </c>
      <c r="H63">
        <v>0</v>
      </c>
    </row>
    <row r="64" spans="1:8" x14ac:dyDescent="0.3">
      <c r="A64">
        <v>14271</v>
      </c>
      <c r="B64" t="str">
        <v>Produce solenoids</v>
      </c>
      <c r="C64">
        <v>0</v>
      </c>
      <c r="D64">
        <v>100</v>
      </c>
      <c r="E64" t="str">
        <v>[14271 perform]: Prouce 1 units solenoids from 1 unit rods and 2 units conductors.</v>
      </c>
      <c r="F64">
        <v>1</v>
      </c>
      <c r="G64">
        <v>1</v>
      </c>
      <c r="H64">
        <v>0</v>
      </c>
    </row>
    <row r="65" spans="1:8" x14ac:dyDescent="0.3">
      <c r="A65">
        <v>14281</v>
      </c>
      <c r="B65" t="str">
        <v>Produce motors</v>
      </c>
      <c r="C65">
        <v>0</v>
      </c>
      <c r="D65">
        <v>100</v>
      </c>
      <c r="E65" t="str">
        <v>[14281 perform]: Produce 1 unit motors from 1 unit pulleys, 1 unit belts, and 2 units conductors.</v>
      </c>
      <c r="F65">
        <v>1</v>
      </c>
      <c r="G65">
        <v>1</v>
      </c>
      <c r="H65">
        <v>0</v>
      </c>
    </row>
    <row r="66" spans="1:8" x14ac:dyDescent="0.3">
      <c r="A66">
        <v>14301</v>
      </c>
      <c r="B66" t="str">
        <v>Produce valves</v>
      </c>
      <c r="C66">
        <v>0</v>
      </c>
      <c r="D66">
        <v>100</v>
      </c>
      <c r="E66" t="str">
        <v>[14301 perform]: Produce 1 unit valves from 1 unit rods and 1 unit pipes.</v>
      </c>
      <c r="F66">
        <v>1</v>
      </c>
      <c r="G66">
        <v>1</v>
      </c>
      <c r="H66">
        <v>0</v>
      </c>
    </row>
    <row r="67" spans="1:8" x14ac:dyDescent="0.3">
      <c r="A67">
        <v>14311</v>
      </c>
      <c r="B67" t="str">
        <v>Produce pumps</v>
      </c>
      <c r="C67">
        <v>0</v>
      </c>
      <c r="D67">
        <v>100</v>
      </c>
      <c r="E67" t="str">
        <v>[14311 perform]: Produce 1 unit pumps from 1 unit rods and 1 unit hoses.</v>
      </c>
      <c r="F67">
        <v>1</v>
      </c>
      <c r="G67">
        <v>1</v>
      </c>
      <c r="H67">
        <v>0</v>
      </c>
    </row>
    <row r="68" spans="1:8" x14ac:dyDescent="0.3">
      <c r="A68">
        <v>14321</v>
      </c>
      <c r="B68" t="str">
        <v>Produce pistons</v>
      </c>
      <c r="C68">
        <v>0</v>
      </c>
      <c r="D68">
        <v>100</v>
      </c>
      <c r="E68" t="str">
        <v>[14321 perform]: Produce 1 unit pistons from 1 unit rods and 1 unit hoses.</v>
      </c>
      <c r="F68">
        <v>1</v>
      </c>
      <c r="G68">
        <v>1</v>
      </c>
      <c r="H68">
        <v>0</v>
      </c>
    </row>
    <row r="69" spans="1:8" x14ac:dyDescent="0.3">
      <c r="A69">
        <v>14401</v>
      </c>
      <c r="B69" t="str">
        <v>Produce heat pumps</v>
      </c>
      <c r="C69">
        <v>0</v>
      </c>
      <c r="D69">
        <v>100</v>
      </c>
      <c r="E69" t="str">
        <v>[14401 perform]: Produce 1 unit heat pumps from 1 unit hoses, 1 unit pipes, and 1 unit tanks.</v>
      </c>
      <c r="F69">
        <v>1</v>
      </c>
      <c r="G69">
        <v>1</v>
      </c>
      <c r="H69">
        <v>0</v>
      </c>
    </row>
    <row r="70" spans="1:8" x14ac:dyDescent="0.3">
      <c r="A70">
        <v>14411</v>
      </c>
      <c r="B70" t="str">
        <v>Produce thrusters</v>
      </c>
      <c r="C70">
        <v>0</v>
      </c>
      <c r="D70">
        <v>100</v>
      </c>
      <c r="E70" t="str">
        <v>[14411 perform]: Produce 1 unit thrusters from 1 unit pipes, 1 unit tanks, and 1 unit nozzelrs.</v>
      </c>
      <c r="F70">
        <v>1</v>
      </c>
      <c r="G70">
        <v>1</v>
      </c>
      <c r="H70">
        <v>0</v>
      </c>
    </row>
    <row r="71" spans="1:8" x14ac:dyDescent="0.3">
      <c r="A71">
        <v>14421</v>
      </c>
      <c r="B71" t="str">
        <v>Prouce batteries</v>
      </c>
      <c r="C71">
        <v>0</v>
      </c>
      <c r="D71">
        <v>100</v>
      </c>
      <c r="E71" t="str">
        <v>[14421 perform]: Produce 1 unit batteries from 1 unit sheets, 1 unit conductors, and 2 units superconductors.</v>
      </c>
      <c r="F71">
        <v>1</v>
      </c>
      <c r="G71">
        <v>1</v>
      </c>
      <c r="H71">
        <v>0</v>
      </c>
    </row>
    <row r="72" spans="1:8" x14ac:dyDescent="0.3">
      <c r="A72">
        <v>14431</v>
      </c>
      <c r="B72" t="str">
        <v>Produce torches</v>
      </c>
      <c r="C72">
        <v>0</v>
      </c>
      <c r="D72">
        <v>100</v>
      </c>
      <c r="E72" t="str">
        <v>[14421 perform]: Produce 1 units torches from 1 unt hoses, 1 unit tanks, and 1 unit nozels.</v>
      </c>
      <c r="F72">
        <v>1</v>
      </c>
      <c r="G72">
        <v>1</v>
      </c>
      <c r="H72">
        <v>0</v>
      </c>
    </row>
    <row r="73" spans="1:8" x14ac:dyDescent="0.3">
      <c r="A73">
        <v>14501</v>
      </c>
      <c r="B73" t="str">
        <v>Produce reactors</v>
      </c>
      <c r="C73">
        <v>0</v>
      </c>
      <c r="D73">
        <v>100</v>
      </c>
      <c r="E73" t="str">
        <v>[14501 perform]: Produce 1 unit reactors from 1 unit cables, 1 unt superconductors, and 1 unt tanks.</v>
      </c>
      <c r="F73">
        <v>1</v>
      </c>
      <c r="G73">
        <v>1</v>
      </c>
      <c r="H73">
        <v>0</v>
      </c>
    </row>
    <row r="74" spans="1:8" x14ac:dyDescent="0.3">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row>
    <row r="75" spans="1:8" x14ac:dyDescent="0.3">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row>
    <row r="76" spans="1:8" x14ac:dyDescent="0.3">
      <c r="A76">
        <v>21020</v>
      </c>
      <c r="B76" t="str">
        <v>Refine voxite</v>
      </c>
      <c r="C76">
        <v>0</v>
      </c>
      <c r="D76">
        <v>100</v>
      </c>
      <c r="E76" t="str">
        <v>[21020 perform]: Produces 1 unit scarce metals, 1 unit rare metals, and 1 unit common organics from 9 units voxite. Requires a Refinery I module.</v>
      </c>
      <c r="F76">
        <v>1</v>
      </c>
      <c r="G76">
        <v>1</v>
      </c>
      <c r="H76">
        <v>0</v>
      </c>
    </row>
    <row r="77" spans="1:8" x14ac:dyDescent="0.3">
      <c r="A77">
        <v>21030</v>
      </c>
      <c r="B77" t="str">
        <v>Refine zenolite</v>
      </c>
      <c r="C77">
        <v>0</v>
      </c>
      <c r="D77">
        <v>100</v>
      </c>
      <c r="E77" t="str">
        <v>[21030 perform]: Produces 2 units common metals, 1 unit rare metals, and 1 unit common organics from 8 units zenolite.  Requires a Refinery I module.</v>
      </c>
      <c r="F77">
        <v>1</v>
      </c>
      <c r="G77">
        <v>1</v>
      </c>
      <c r="H77">
        <v>0</v>
      </c>
    </row>
    <row r="78" spans="1:8" x14ac:dyDescent="0.3">
      <c r="A78">
        <v>21100</v>
      </c>
      <c r="B78" t="str">
        <v>Refine kunspar</v>
      </c>
      <c r="C78">
        <v>0</v>
      </c>
      <c r="D78">
        <v>100</v>
      </c>
      <c r="E78" t="str">
        <v>[21100 perform]: Produces 1 unit common metals, 12 unitsscarce metals, and 1 unit rare metals from 20 inits kunspar.  Requires a Refinery I module.</v>
      </c>
      <c r="F78">
        <v>1</v>
      </c>
      <c r="G78">
        <v>1</v>
      </c>
      <c r="H78">
        <v>0</v>
      </c>
    </row>
    <row r="79" spans="1:8" x14ac:dyDescent="0.3">
      <c r="A79">
        <v>21110</v>
      </c>
      <c r="B79" t="str">
        <v>Refine yalspar</v>
      </c>
      <c r="C79">
        <v>0</v>
      </c>
      <c r="D79">
        <v>100</v>
      </c>
      <c r="E79" t="str">
        <v>[21110 perform]:  Produces 3 units common metals and 1 unit common organics from 16 units yalspar.  Requires a Refinery I module.</v>
      </c>
      <c r="F79">
        <v>1</v>
      </c>
      <c r="G79">
        <v>1</v>
      </c>
      <c r="H79">
        <v>0</v>
      </c>
    </row>
    <row r="80" spans="1:8" x14ac:dyDescent="0.3">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row>
    <row r="81" spans="1:8" x14ac:dyDescent="0.3">
      <c r="A81">
        <v>21130</v>
      </c>
      <c r="B81" t="str">
        <v>Refine wolfite</v>
      </c>
      <c r="C81">
        <v>0</v>
      </c>
      <c r="D81">
        <v>100</v>
      </c>
      <c r="E81" t="str">
        <v>[21130 perform]: Produces 3 units common metals, 2 units scarce metals, and 1 unit scarce inorganics from 16 units wolfite.  Requires a Refinery I module.</v>
      </c>
      <c r="F81">
        <v>1</v>
      </c>
      <c r="G81">
        <v>1</v>
      </c>
      <c r="H81">
        <v>0</v>
      </c>
    </row>
    <row r="82" spans="1:8" x14ac:dyDescent="0.3">
      <c r="A82">
        <v>21200</v>
      </c>
      <c r="B82" t="str">
        <v>Refine kronite</v>
      </c>
      <c r="C82">
        <v>0</v>
      </c>
      <c r="D82">
        <v>100</v>
      </c>
      <c r="E82" t="str">
        <v>[21200 perform]: Produces 2 units common metals, 1 unit scarce metals, and 1 unit common inorganics from 20 units kronite.  Requires a Refinery I module.</v>
      </c>
      <c r="F82">
        <v>1</v>
      </c>
      <c r="G82">
        <v>1</v>
      </c>
      <c r="H82">
        <v>0</v>
      </c>
    </row>
    <row r="83" spans="1:8" x14ac:dyDescent="0.3">
      <c r="A83">
        <v>21210</v>
      </c>
      <c r="B83" t="str">
        <v>Refine efrite</v>
      </c>
      <c r="C83">
        <v>0</v>
      </c>
      <c r="D83">
        <v>100</v>
      </c>
      <c r="E83" t="str">
        <v>[21210 perform]: Produces 1 unit scarce metals, 1 unit scarce inorganics, and 1 unit common organics from 12 units efrite.  Requires a Refinery I module.</v>
      </c>
      <c r="F83">
        <v>1</v>
      </c>
      <c r="G83">
        <v>1</v>
      </c>
      <c r="H83">
        <v>0</v>
      </c>
    </row>
    <row r="84" spans="1:8" x14ac:dyDescent="0.3">
      <c r="A84">
        <v>21220</v>
      </c>
      <c r="B84" t="str">
        <v>Refine olivium</v>
      </c>
      <c r="C84">
        <v>0</v>
      </c>
      <c r="D84">
        <v>100</v>
      </c>
      <c r="E84" t="str">
        <v>[21220 perform]: Produces 3 units common metals and 1 unit common organics from 12 units olivium.  Requires a Refinery I module.</v>
      </c>
      <c r="F84">
        <v>1</v>
      </c>
      <c r="G84">
        <v>1</v>
      </c>
      <c r="H84">
        <v>0</v>
      </c>
    </row>
    <row r="85" spans="1:8" x14ac:dyDescent="0.3">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row>
    <row r="86" spans="1:8" x14ac:dyDescent="0.3">
      <c r="A86">
        <v>21300</v>
      </c>
      <c r="B86" t="str">
        <v>Refine halosite</v>
      </c>
      <c r="C86">
        <v>0</v>
      </c>
      <c r="D86">
        <v>100</v>
      </c>
      <c r="E86" t="str">
        <v>[21300 perform]: Produces 1 unit rare metals and 2 units common inorganics from 15 units halosite.  Requires a Refinery I module.</v>
      </c>
      <c r="F86">
        <v>1</v>
      </c>
      <c r="G86">
        <v>1</v>
      </c>
      <c r="H86">
        <v>0</v>
      </c>
    </row>
    <row r="87" spans="1:8" x14ac:dyDescent="0.3">
      <c r="A87">
        <v>21310</v>
      </c>
      <c r="B87" t="str">
        <v>Refine stellarite</v>
      </c>
      <c r="C87">
        <v>0</v>
      </c>
      <c r="D87">
        <v>100</v>
      </c>
      <c r="E87" t="str">
        <v>[21310 perform]: Produces 3 units common metals and 1 unit scarce metals from 16 units stellarite.  Requires a Refinery I module.</v>
      </c>
      <c r="F87">
        <v>1</v>
      </c>
      <c r="G87">
        <v>1</v>
      </c>
      <c r="H87">
        <v>0</v>
      </c>
    </row>
    <row r="88" spans="1:8" x14ac:dyDescent="0.3">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row>
    <row r="89" spans="1:8" x14ac:dyDescent="0.3">
      <c r="A89">
        <v>21330</v>
      </c>
      <c r="B89" t="str">
        <v>Refine oznium</v>
      </c>
      <c r="C89">
        <v>0</v>
      </c>
      <c r="D89">
        <v>100</v>
      </c>
      <c r="E89" t="str">
        <v>[21330 perform]: Produces 2 units scarce metals and 1 unit rare inorganics from 9 units oznium.  Requires a Refinery I module.</v>
      </c>
      <c r="F89">
        <v>1</v>
      </c>
      <c r="G89">
        <v>1</v>
      </c>
      <c r="H89">
        <v>0</v>
      </c>
    </row>
    <row r="90" spans="1:8" x14ac:dyDescent="0.3">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row>
    <row r="91" spans="1:8" x14ac:dyDescent="0.3">
      <c r="A91">
        <v>21410</v>
      </c>
      <c r="B91" t="str">
        <v>Refine neptine</v>
      </c>
      <c r="C91">
        <v>0</v>
      </c>
      <c r="D91">
        <v>100</v>
      </c>
      <c r="E91" t="str">
        <v>[21410 perform]: Produces 1 unit scarce metals, 1 unit rare metals, and 2 units common organics from 16 units neptine.  Requires a Refinery I module.</v>
      </c>
      <c r="F91">
        <v>1</v>
      </c>
      <c r="G91">
        <v>1</v>
      </c>
      <c r="H91">
        <v>0</v>
      </c>
    </row>
    <row r="92" spans="1:8" x14ac:dyDescent="0.3">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row>
    <row r="93" spans="1:8" x14ac:dyDescent="0.3">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row>
    <row r="94" spans="1:8" x14ac:dyDescent="0.3">
      <c r="A94">
        <v>25901</v>
      </c>
      <c r="B94" t="str">
        <v>Unpack Starter Kit I</v>
      </c>
      <c r="C94">
        <v>0</v>
      </c>
      <c r="D94">
        <v>100</v>
      </c>
      <c r="E94" t="str">
        <v>[25901 perform]: This protocol unpacks the starter kit that comes with new spacecraft.</v>
      </c>
      <c r="F94">
        <v>1</v>
      </c>
      <c r="G94">
        <v>1</v>
      </c>
      <c r="H94">
        <v>0</v>
      </c>
    </row>
    <row r="95" spans="1:8" x14ac:dyDescent="0.3">
      <c r="A95">
        <v>30003</v>
      </c>
      <c r="B95" t="str">
        <v>Summon resource</v>
      </c>
      <c r="C95">
        <v>1</v>
      </c>
      <c r="D95">
        <v>100</v>
      </c>
      <c r="E95" t="str">
        <v>[N 30003 perform]: Automatically resource N to your cargo bay.</v>
      </c>
      <c r="F95">
        <v>1</v>
      </c>
      <c r="G95">
        <v>1</v>
      </c>
      <c r="H95">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workbookViewId="0">
      <selection activeCell="O14" sqref="O14"/>
    </sheetView>
  </sheetViews>
  <sheetFormatPr defaultRowHeight="14.4" x14ac:dyDescent="0.3"/>
  <cols>
    <col min="1" max="1" width="10" bestFit="1" customWidth="1"/>
  </cols>
  <sheetData>
    <row r="1" spans="1:12" x14ac:dyDescent="0.3">
      <c r="A1" cm="1">
        <f t="array" aca="1" ref="A1:L465" ca="1">_xlfn._xlws.FILTER(ResourceEffectsExport,ResourceEffects[id]&gt;0)</f>
        <v>817100876</v>
      </c>
      <c r="B1">
        <f ca="1"/>
        <v>1</v>
      </c>
      <c r="C1">
        <f ca="1"/>
        <v>1</v>
      </c>
      <c r="D1">
        <f ca="1"/>
        <v>0</v>
      </c>
      <c r="E1">
        <f ca="1"/>
        <v>-1</v>
      </c>
      <c r="F1">
        <f ca="1"/>
        <v>2</v>
      </c>
      <c r="G1">
        <f ca="1"/>
        <v>1</v>
      </c>
      <c r="H1">
        <f ca="1"/>
        <v>0</v>
      </c>
      <c r="I1">
        <f ca="1"/>
        <v>0</v>
      </c>
      <c r="J1">
        <f ca="1"/>
        <v>1</v>
      </c>
      <c r="K1">
        <f ca="1"/>
        <v>0</v>
      </c>
      <c r="L1">
        <f ca="1"/>
        <v>1</v>
      </c>
    </row>
    <row r="2" spans="1:12" x14ac:dyDescent="0.3">
      <c r="A2">
        <f ca="1"/>
        <v>290693130</v>
      </c>
      <c r="B2">
        <f ca="1"/>
        <v>10</v>
      </c>
      <c r="C2">
        <f ca="1"/>
        <v>0</v>
      </c>
      <c r="D2">
        <f ca="1"/>
        <v>0</v>
      </c>
      <c r="E2">
        <f ca="1"/>
        <v>-2</v>
      </c>
      <c r="F2">
        <f ca="1"/>
        <v>2</v>
      </c>
      <c r="G2">
        <f ca="1"/>
        <v>1</v>
      </c>
      <c r="H2">
        <f ca="1"/>
        <v>0</v>
      </c>
      <c r="I2">
        <f ca="1"/>
        <v>0</v>
      </c>
      <c r="J2">
        <f ca="1"/>
        <v>1</v>
      </c>
      <c r="K2">
        <f ca="1"/>
        <v>0</v>
      </c>
      <c r="L2">
        <f ca="1"/>
        <v>1</v>
      </c>
    </row>
    <row r="3" spans="1:12" x14ac:dyDescent="0.3">
      <c r="A3">
        <f ca="1"/>
        <v>203470226</v>
      </c>
      <c r="B3">
        <f ca="1"/>
        <v>10</v>
      </c>
      <c r="C3">
        <f ca="1"/>
        <v>1</v>
      </c>
      <c r="D3">
        <f ca="1"/>
        <v>-1</v>
      </c>
      <c r="E3">
        <f ca="1"/>
        <v>-2</v>
      </c>
      <c r="F3">
        <f ca="1"/>
        <v>1</v>
      </c>
      <c r="G3">
        <f ca="1"/>
        <v>1</v>
      </c>
      <c r="H3">
        <f ca="1"/>
        <v>0</v>
      </c>
      <c r="I3">
        <f ca="1"/>
        <v>0</v>
      </c>
      <c r="J3">
        <f ca="1"/>
        <v>0</v>
      </c>
      <c r="K3">
        <f ca="1"/>
        <v>0</v>
      </c>
      <c r="L3">
        <f ca="1"/>
        <v>1</v>
      </c>
    </row>
    <row r="4" spans="1:12" x14ac:dyDescent="0.3">
      <c r="A4">
        <f ca="1"/>
        <v>287929958</v>
      </c>
      <c r="B4">
        <f ca="1"/>
        <v>11</v>
      </c>
      <c r="C4">
        <f ca="1"/>
        <v>0</v>
      </c>
      <c r="D4">
        <f ca="1"/>
        <v>-1</v>
      </c>
      <c r="E4">
        <f ca="1"/>
        <v>-2</v>
      </c>
      <c r="F4">
        <f ca="1"/>
        <v>2</v>
      </c>
      <c r="G4">
        <f ca="1"/>
        <v>1</v>
      </c>
      <c r="H4">
        <f ca="1"/>
        <v>0</v>
      </c>
      <c r="I4">
        <f ca="1"/>
        <v>0</v>
      </c>
      <c r="J4">
        <f ca="1"/>
        <v>1</v>
      </c>
      <c r="K4">
        <f ca="1"/>
        <v>0</v>
      </c>
      <c r="L4">
        <f ca="1"/>
        <v>1</v>
      </c>
    </row>
    <row r="5" spans="1:12" x14ac:dyDescent="0.3">
      <c r="A5">
        <f ca="1"/>
        <v>691833194</v>
      </c>
      <c r="B5">
        <f ca="1"/>
        <v>11</v>
      </c>
      <c r="C5">
        <f ca="1"/>
        <v>0</v>
      </c>
      <c r="D5">
        <f ca="1"/>
        <v>0</v>
      </c>
      <c r="E5">
        <f ca="1"/>
        <v>3011</v>
      </c>
      <c r="F5">
        <f ca="1"/>
        <v>2</v>
      </c>
      <c r="G5">
        <f ca="1"/>
        <v>1</v>
      </c>
      <c r="H5">
        <f ca="1"/>
        <v>0</v>
      </c>
      <c r="I5">
        <f ca="1"/>
        <v>0</v>
      </c>
      <c r="J5">
        <f ca="1"/>
        <v>1</v>
      </c>
      <c r="K5">
        <f ca="1"/>
        <v>0</v>
      </c>
      <c r="L5">
        <f ca="1"/>
        <v>1</v>
      </c>
    </row>
    <row r="6" spans="1:12" x14ac:dyDescent="0.3">
      <c r="A6">
        <f ca="1"/>
        <v>952772315</v>
      </c>
      <c r="B6">
        <f ca="1"/>
        <v>11</v>
      </c>
      <c r="C6">
        <f ca="1"/>
        <v>0</v>
      </c>
      <c r="D6">
        <f ca="1"/>
        <v>0</v>
      </c>
      <c r="E6">
        <f ca="1"/>
        <v>3311</v>
      </c>
      <c r="F6">
        <f ca="1"/>
        <v>2</v>
      </c>
      <c r="G6">
        <f ca="1"/>
        <v>1</v>
      </c>
      <c r="H6">
        <f ca="1"/>
        <v>0</v>
      </c>
      <c r="I6">
        <f ca="1"/>
        <v>0</v>
      </c>
      <c r="J6">
        <f ca="1"/>
        <v>1</v>
      </c>
      <c r="K6">
        <f ca="1"/>
        <v>0</v>
      </c>
      <c r="L6">
        <f ca="1"/>
        <v>1</v>
      </c>
    </row>
    <row r="7" spans="1:12" x14ac:dyDescent="0.3">
      <c r="A7">
        <f ca="1"/>
        <v>528840129</v>
      </c>
      <c r="B7">
        <f ca="1"/>
        <v>11</v>
      </c>
      <c r="C7">
        <f ca="1"/>
        <v>0</v>
      </c>
      <c r="D7">
        <f ca="1"/>
        <v>0</v>
      </c>
      <c r="E7">
        <f ca="1"/>
        <v>4301</v>
      </c>
      <c r="F7">
        <f ca="1"/>
        <v>1</v>
      </c>
      <c r="G7">
        <f ca="1"/>
        <v>1</v>
      </c>
      <c r="H7">
        <f ca="1"/>
        <v>0</v>
      </c>
      <c r="I7">
        <f ca="1"/>
        <v>0</v>
      </c>
      <c r="J7">
        <f ca="1"/>
        <v>0</v>
      </c>
      <c r="K7">
        <f ca="1"/>
        <v>0</v>
      </c>
      <c r="L7">
        <f ca="1"/>
        <v>1</v>
      </c>
    </row>
    <row r="8" spans="1:12" x14ac:dyDescent="0.3">
      <c r="A8">
        <f ca="1"/>
        <v>103244431</v>
      </c>
      <c r="B8">
        <f ca="1"/>
        <v>11</v>
      </c>
      <c r="C8">
        <f ca="1"/>
        <v>1</v>
      </c>
      <c r="D8">
        <f ca="1"/>
        <v>0</v>
      </c>
      <c r="E8">
        <f ca="1"/>
        <v>-2</v>
      </c>
      <c r="F8">
        <f ca="1"/>
        <v>1</v>
      </c>
      <c r="G8">
        <f ca="1"/>
        <v>1</v>
      </c>
      <c r="H8">
        <f ca="1"/>
        <v>0</v>
      </c>
      <c r="I8">
        <f ca="1"/>
        <v>0</v>
      </c>
      <c r="J8">
        <f ca="1"/>
        <v>0</v>
      </c>
      <c r="K8">
        <f ca="1"/>
        <v>0</v>
      </c>
      <c r="L8">
        <f ca="1"/>
        <v>1</v>
      </c>
    </row>
    <row r="9" spans="1:12" x14ac:dyDescent="0.3">
      <c r="A9">
        <f ca="1"/>
        <v>795575359</v>
      </c>
      <c r="B9">
        <f ca="1"/>
        <v>5001</v>
      </c>
      <c r="C9">
        <f ca="1"/>
        <v>0</v>
      </c>
      <c r="D9">
        <f ca="1"/>
        <v>0</v>
      </c>
      <c r="E9">
        <f ca="1"/>
        <v>5001</v>
      </c>
      <c r="F9">
        <f ca="1"/>
        <v>2</v>
      </c>
      <c r="G9">
        <f ca="1"/>
        <v>1</v>
      </c>
      <c r="H9">
        <f ca="1"/>
        <v>0</v>
      </c>
      <c r="I9">
        <f ca="1"/>
        <v>0</v>
      </c>
      <c r="J9">
        <f ca="1"/>
        <v>1</v>
      </c>
      <c r="K9">
        <f ca="1"/>
        <v>0</v>
      </c>
      <c r="L9">
        <f ca="1"/>
        <v>1</v>
      </c>
    </row>
    <row r="10" spans="1:12" x14ac:dyDescent="0.3">
      <c r="A10">
        <f ca="1"/>
        <v>9894913</v>
      </c>
      <c r="B10">
        <f ca="1"/>
        <v>5001</v>
      </c>
      <c r="C10">
        <f ca="1"/>
        <v>1</v>
      </c>
      <c r="D10">
        <f ca="1"/>
        <v>0</v>
      </c>
      <c r="E10">
        <f ca="1"/>
        <v>5001</v>
      </c>
      <c r="F10">
        <f ca="1"/>
        <v>1</v>
      </c>
      <c r="G10">
        <f ca="1"/>
        <v>1</v>
      </c>
      <c r="H10">
        <f ca="1"/>
        <v>0</v>
      </c>
      <c r="I10">
        <f ca="1"/>
        <v>1</v>
      </c>
      <c r="J10">
        <f ca="1"/>
        <v>0</v>
      </c>
      <c r="K10">
        <f ca="1"/>
        <v>0</v>
      </c>
      <c r="L10">
        <f ca="1"/>
        <v>1</v>
      </c>
    </row>
    <row r="11" spans="1:12" x14ac:dyDescent="0.3">
      <c r="A11">
        <f ca="1"/>
        <v>476174869</v>
      </c>
      <c r="B11">
        <f ca="1"/>
        <v>5001</v>
      </c>
      <c r="C11">
        <f ca="1"/>
        <v>10</v>
      </c>
      <c r="D11">
        <f ca="1"/>
        <v>0</v>
      </c>
      <c r="E11">
        <f ca="1"/>
        <v>5001</v>
      </c>
      <c r="F11">
        <f ca="1"/>
        <v>2</v>
      </c>
      <c r="G11">
        <f ca="1"/>
        <v>1</v>
      </c>
      <c r="H11">
        <f ca="1"/>
        <v>0</v>
      </c>
      <c r="I11">
        <f ca="1"/>
        <v>1</v>
      </c>
      <c r="J11">
        <f ca="1"/>
        <v>1</v>
      </c>
      <c r="K11">
        <f ca="1"/>
        <v>0</v>
      </c>
      <c r="L11">
        <f ca="1"/>
        <v>1</v>
      </c>
    </row>
    <row r="12" spans="1:12" x14ac:dyDescent="0.3">
      <c r="A12">
        <f ca="1"/>
        <v>621411270</v>
      </c>
      <c r="B12">
        <f ca="1"/>
        <v>5001</v>
      </c>
      <c r="C12">
        <f ca="1"/>
        <v>11</v>
      </c>
      <c r="D12">
        <f ca="1"/>
        <v>0</v>
      </c>
      <c r="E12">
        <f ca="1"/>
        <v>5001</v>
      </c>
      <c r="F12">
        <f ca="1"/>
        <v>1</v>
      </c>
      <c r="G12">
        <f ca="1"/>
        <v>1</v>
      </c>
      <c r="H12">
        <f ca="1"/>
        <v>0</v>
      </c>
      <c r="I12">
        <f ca="1"/>
        <v>0</v>
      </c>
      <c r="J12">
        <f ca="1"/>
        <v>0</v>
      </c>
      <c r="K12">
        <f ca="1"/>
        <v>0</v>
      </c>
      <c r="L12">
        <f ca="1"/>
        <v>1</v>
      </c>
    </row>
    <row r="13" spans="1:12" x14ac:dyDescent="0.3">
      <c r="A13">
        <f ca="1"/>
        <v>812045012</v>
      </c>
      <c r="B13">
        <f ca="1"/>
        <v>5911</v>
      </c>
      <c r="C13">
        <f ca="1"/>
        <v>0</v>
      </c>
      <c r="D13">
        <f ca="1"/>
        <v>0</v>
      </c>
      <c r="E13">
        <f ca="1"/>
        <v>5911</v>
      </c>
      <c r="F13">
        <f ca="1"/>
        <v>2</v>
      </c>
      <c r="G13">
        <f ca="1"/>
        <v>1</v>
      </c>
      <c r="H13">
        <f ca="1"/>
        <v>0</v>
      </c>
      <c r="I13">
        <f ca="1"/>
        <v>0</v>
      </c>
      <c r="J13">
        <f ca="1"/>
        <v>1</v>
      </c>
      <c r="K13">
        <f ca="1"/>
        <v>0</v>
      </c>
      <c r="L13">
        <f ca="1"/>
        <v>1</v>
      </c>
    </row>
    <row r="14" spans="1:12" x14ac:dyDescent="0.3">
      <c r="A14">
        <f ca="1"/>
        <v>183214338</v>
      </c>
      <c r="B14">
        <f ca="1"/>
        <v>5911</v>
      </c>
      <c r="C14">
        <f ca="1"/>
        <v>0</v>
      </c>
      <c r="D14">
        <f ca="1"/>
        <v>0</v>
      </c>
      <c r="E14">
        <f ca="1"/>
        <v>5911</v>
      </c>
      <c r="F14">
        <f ca="1"/>
        <v>1</v>
      </c>
      <c r="G14">
        <f ca="1"/>
        <v>1</v>
      </c>
      <c r="H14">
        <f ca="1"/>
        <v>0</v>
      </c>
      <c r="I14">
        <f ca="1"/>
        <v>0</v>
      </c>
      <c r="J14">
        <f ca="1"/>
        <v>0</v>
      </c>
      <c r="K14">
        <f ca="1"/>
        <v>0</v>
      </c>
      <c r="L14">
        <f ca="1"/>
        <v>1</v>
      </c>
    </row>
    <row r="15" spans="1:12" x14ac:dyDescent="0.3">
      <c r="A15">
        <f ca="1"/>
        <v>339316127</v>
      </c>
      <c r="B15">
        <f ca="1"/>
        <v>5911</v>
      </c>
      <c r="C15">
        <f ca="1"/>
        <v>1</v>
      </c>
      <c r="D15">
        <f ca="1"/>
        <v>0</v>
      </c>
      <c r="E15">
        <f ca="1"/>
        <v>-1</v>
      </c>
      <c r="F15">
        <f ca="1"/>
        <v>1</v>
      </c>
      <c r="G15">
        <f ca="1"/>
        <v>1</v>
      </c>
      <c r="H15">
        <f ca="1"/>
        <v>0</v>
      </c>
      <c r="I15">
        <f ca="1"/>
        <v>0</v>
      </c>
      <c r="J15">
        <f ca="1"/>
        <v>0</v>
      </c>
      <c r="K15">
        <f ca="1"/>
        <v>0</v>
      </c>
      <c r="L15">
        <f ca="1"/>
        <v>1</v>
      </c>
    </row>
    <row r="16" spans="1:12" x14ac:dyDescent="0.3">
      <c r="A16">
        <f ca="1"/>
        <v>149371676</v>
      </c>
      <c r="B16">
        <f ca="1"/>
        <v>5921</v>
      </c>
      <c r="C16">
        <f ca="1"/>
        <v>0</v>
      </c>
      <c r="D16">
        <f ca="1"/>
        <v>0</v>
      </c>
      <c r="E16">
        <f ca="1"/>
        <v>5911</v>
      </c>
      <c r="F16">
        <f ca="1"/>
        <v>2</v>
      </c>
      <c r="G16">
        <f ca="1"/>
        <v>1</v>
      </c>
      <c r="H16">
        <f ca="1"/>
        <v>0</v>
      </c>
      <c r="I16">
        <f ca="1"/>
        <v>0</v>
      </c>
      <c r="J16">
        <f ca="1"/>
        <v>1</v>
      </c>
      <c r="K16">
        <f ca="1"/>
        <v>0</v>
      </c>
      <c r="L16">
        <f ca="1"/>
        <v>1</v>
      </c>
    </row>
    <row r="17" spans="1:12" x14ac:dyDescent="0.3">
      <c r="A17">
        <f ca="1"/>
        <v>253836242</v>
      </c>
      <c r="B17">
        <f ca="1"/>
        <v>5921</v>
      </c>
      <c r="C17">
        <f ca="1"/>
        <v>0</v>
      </c>
      <c r="D17">
        <f ca="1"/>
        <v>0</v>
      </c>
      <c r="E17">
        <f ca="1"/>
        <v>5911</v>
      </c>
      <c r="F17">
        <f ca="1"/>
        <v>1</v>
      </c>
      <c r="G17">
        <f ca="1"/>
        <v>1</v>
      </c>
      <c r="H17">
        <f ca="1"/>
        <v>0</v>
      </c>
      <c r="I17">
        <f ca="1"/>
        <v>0</v>
      </c>
      <c r="J17">
        <f ca="1"/>
        <v>0</v>
      </c>
      <c r="K17">
        <f ca="1"/>
        <v>0</v>
      </c>
      <c r="L17">
        <f ca="1"/>
        <v>1</v>
      </c>
    </row>
    <row r="18" spans="1:12" x14ac:dyDescent="0.3">
      <c r="A18">
        <f ca="1"/>
        <v>607008910</v>
      </c>
      <c r="B18">
        <f ca="1"/>
        <v>5921</v>
      </c>
      <c r="C18">
        <f ca="1"/>
        <v>1</v>
      </c>
      <c r="D18">
        <f ca="1"/>
        <v>0</v>
      </c>
      <c r="E18">
        <f ca="1"/>
        <v>-1</v>
      </c>
      <c r="F18">
        <f ca="1"/>
        <v>2</v>
      </c>
      <c r="G18">
        <f ca="1"/>
        <v>1</v>
      </c>
      <c r="H18">
        <f ca="1"/>
        <v>0</v>
      </c>
      <c r="I18">
        <f ca="1"/>
        <v>0</v>
      </c>
      <c r="J18">
        <f ca="1"/>
        <v>1</v>
      </c>
      <c r="K18">
        <f ca="1"/>
        <v>0</v>
      </c>
      <c r="L18">
        <f ca="1"/>
        <v>1</v>
      </c>
    </row>
    <row r="19" spans="1:12" x14ac:dyDescent="0.3">
      <c r="A19">
        <f ca="1"/>
        <v>576139096</v>
      </c>
      <c r="B19">
        <f ca="1"/>
        <v>11000</v>
      </c>
      <c r="C19">
        <f ca="1"/>
        <v>0</v>
      </c>
      <c r="D19">
        <f ca="1"/>
        <v>0</v>
      </c>
      <c r="E19">
        <f ca="1"/>
        <v>5101</v>
      </c>
      <c r="F19">
        <f ca="1"/>
        <v>2</v>
      </c>
      <c r="G19">
        <f ca="1"/>
        <v>1</v>
      </c>
      <c r="H19">
        <f ca="1"/>
        <v>0</v>
      </c>
      <c r="I19">
        <f ca="1"/>
        <v>0</v>
      </c>
      <c r="J19">
        <f ca="1"/>
        <v>1</v>
      </c>
      <c r="K19">
        <f ca="1"/>
        <v>0</v>
      </c>
      <c r="L19">
        <f ca="1"/>
        <v>1</v>
      </c>
    </row>
    <row r="20" spans="1:12" x14ac:dyDescent="0.3">
      <c r="A20">
        <f ca="1"/>
        <v>117987480</v>
      </c>
      <c r="B20">
        <f ca="1"/>
        <v>11000</v>
      </c>
      <c r="C20">
        <f ca="1"/>
        <v>0</v>
      </c>
      <c r="D20">
        <f ca="1"/>
        <v>0</v>
      </c>
      <c r="E20">
        <f ca="1"/>
        <v>5101</v>
      </c>
      <c r="F20">
        <f ca="1"/>
        <v>1</v>
      </c>
      <c r="G20">
        <f ca="1"/>
        <v>1</v>
      </c>
      <c r="H20">
        <f ca="1"/>
        <v>0</v>
      </c>
      <c r="I20">
        <f ca="1"/>
        <v>1</v>
      </c>
      <c r="J20">
        <f ca="1"/>
        <v>0</v>
      </c>
      <c r="K20">
        <f ca="1"/>
        <v>0</v>
      </c>
      <c r="L20">
        <f ca="1"/>
        <v>1</v>
      </c>
    </row>
    <row r="21" spans="1:12" x14ac:dyDescent="0.3">
      <c r="A21">
        <f ca="1"/>
        <v>2894548</v>
      </c>
      <c r="B21">
        <f ca="1"/>
        <v>11000</v>
      </c>
      <c r="C21">
        <f ca="1"/>
        <v>10</v>
      </c>
      <c r="D21">
        <f ca="1"/>
        <v>0</v>
      </c>
      <c r="E21">
        <f ca="1"/>
        <v>5101</v>
      </c>
      <c r="F21">
        <f ca="1"/>
        <v>2</v>
      </c>
      <c r="G21">
        <f ca="1"/>
        <v>1</v>
      </c>
      <c r="H21">
        <f ca="1"/>
        <v>0</v>
      </c>
      <c r="I21">
        <f ca="1"/>
        <v>1</v>
      </c>
      <c r="J21">
        <f ca="1"/>
        <v>1</v>
      </c>
      <c r="K21">
        <f ca="1"/>
        <v>0</v>
      </c>
      <c r="L21">
        <f ca="1"/>
        <v>1</v>
      </c>
    </row>
    <row r="22" spans="1:12" x14ac:dyDescent="0.3">
      <c r="A22">
        <f ca="1"/>
        <v>168498420</v>
      </c>
      <c r="B22">
        <f ca="1"/>
        <v>11000</v>
      </c>
      <c r="C22">
        <f ca="1"/>
        <v>10</v>
      </c>
      <c r="D22">
        <f ca="1"/>
        <v>0</v>
      </c>
      <c r="E22">
        <f ca="1"/>
        <v>5101</v>
      </c>
      <c r="F22">
        <f ca="1"/>
        <v>1</v>
      </c>
      <c r="G22">
        <f ca="1"/>
        <v>1</v>
      </c>
      <c r="H22">
        <f ca="1"/>
        <v>0</v>
      </c>
      <c r="I22">
        <f ca="1"/>
        <v>0</v>
      </c>
      <c r="J22">
        <f ca="1"/>
        <v>0</v>
      </c>
      <c r="K22">
        <f ca="1"/>
        <v>0</v>
      </c>
      <c r="L22">
        <f ca="1"/>
        <v>1</v>
      </c>
    </row>
    <row r="23" spans="1:12" x14ac:dyDescent="0.3">
      <c r="A23">
        <f ca="1"/>
        <v>371182329</v>
      </c>
      <c r="B23">
        <f ca="1"/>
        <v>11000</v>
      </c>
      <c r="C23">
        <f ca="1"/>
        <v>11</v>
      </c>
      <c r="D23">
        <f ca="1"/>
        <v>0</v>
      </c>
      <c r="E23">
        <f ca="1"/>
        <v>1000</v>
      </c>
      <c r="F23">
        <f ca="1"/>
        <v>1</v>
      </c>
      <c r="G23">
        <f ca="1"/>
        <v>1</v>
      </c>
      <c r="H23">
        <f ca="1"/>
        <v>0</v>
      </c>
      <c r="I23">
        <f ca="1"/>
        <v>0</v>
      </c>
      <c r="J23">
        <f ca="1"/>
        <v>0</v>
      </c>
      <c r="K23">
        <f ca="1"/>
        <v>1</v>
      </c>
      <c r="L23">
        <f ca="1"/>
        <v>1</v>
      </c>
    </row>
    <row r="24" spans="1:12" x14ac:dyDescent="0.3">
      <c r="A24">
        <f ca="1"/>
        <v>602250780</v>
      </c>
      <c r="B24">
        <f ca="1"/>
        <v>11010</v>
      </c>
      <c r="C24">
        <f ca="1"/>
        <v>0</v>
      </c>
      <c r="D24">
        <f ca="1"/>
        <v>0</v>
      </c>
      <c r="E24">
        <f ca="1"/>
        <v>5101</v>
      </c>
      <c r="F24">
        <f ca="1"/>
        <v>2</v>
      </c>
      <c r="G24">
        <f ca="1"/>
        <v>1</v>
      </c>
      <c r="H24">
        <f ca="1"/>
        <v>0</v>
      </c>
      <c r="I24">
        <f ca="1"/>
        <v>0</v>
      </c>
      <c r="J24">
        <f ca="1"/>
        <v>1</v>
      </c>
      <c r="K24">
        <f ca="1"/>
        <v>0</v>
      </c>
      <c r="L24">
        <f ca="1"/>
        <v>1</v>
      </c>
    </row>
    <row r="25" spans="1:12" x14ac:dyDescent="0.3">
      <c r="A25">
        <f ca="1"/>
        <v>436875307</v>
      </c>
      <c r="B25">
        <f ca="1"/>
        <v>11010</v>
      </c>
      <c r="C25">
        <f ca="1"/>
        <v>0</v>
      </c>
      <c r="D25">
        <f ca="1"/>
        <v>0</v>
      </c>
      <c r="E25">
        <f ca="1"/>
        <v>5101</v>
      </c>
      <c r="F25">
        <f ca="1"/>
        <v>1</v>
      </c>
      <c r="G25">
        <f ca="1"/>
        <v>1</v>
      </c>
      <c r="H25">
        <f ca="1"/>
        <v>0</v>
      </c>
      <c r="I25">
        <f ca="1"/>
        <v>1</v>
      </c>
      <c r="J25">
        <f ca="1"/>
        <v>0</v>
      </c>
      <c r="K25">
        <f ca="1"/>
        <v>0</v>
      </c>
      <c r="L25">
        <f ca="1"/>
        <v>1</v>
      </c>
    </row>
    <row r="26" spans="1:12" x14ac:dyDescent="0.3">
      <c r="A26">
        <f ca="1"/>
        <v>214352099</v>
      </c>
      <c r="B26">
        <f ca="1"/>
        <v>11010</v>
      </c>
      <c r="C26">
        <f ca="1"/>
        <v>10</v>
      </c>
      <c r="D26">
        <f ca="1"/>
        <v>0</v>
      </c>
      <c r="E26">
        <f ca="1"/>
        <v>5101</v>
      </c>
      <c r="F26">
        <f ca="1"/>
        <v>2</v>
      </c>
      <c r="G26">
        <f ca="1"/>
        <v>1</v>
      </c>
      <c r="H26">
        <f ca="1"/>
        <v>0</v>
      </c>
      <c r="I26">
        <f ca="1"/>
        <v>1</v>
      </c>
      <c r="J26">
        <f ca="1"/>
        <v>1</v>
      </c>
      <c r="K26">
        <f ca="1"/>
        <v>0</v>
      </c>
      <c r="L26">
        <f ca="1"/>
        <v>1</v>
      </c>
    </row>
    <row r="27" spans="1:12" x14ac:dyDescent="0.3">
      <c r="A27">
        <f ca="1"/>
        <v>477673626</v>
      </c>
      <c r="B27">
        <f ca="1"/>
        <v>11010</v>
      </c>
      <c r="C27">
        <f ca="1"/>
        <v>10</v>
      </c>
      <c r="D27">
        <f ca="1"/>
        <v>0</v>
      </c>
      <c r="E27">
        <f ca="1"/>
        <v>5101</v>
      </c>
      <c r="F27">
        <f ca="1"/>
        <v>1</v>
      </c>
      <c r="G27">
        <f ca="1"/>
        <v>1</v>
      </c>
      <c r="H27">
        <f ca="1"/>
        <v>0</v>
      </c>
      <c r="I27">
        <f ca="1"/>
        <v>0</v>
      </c>
      <c r="J27">
        <f ca="1"/>
        <v>0</v>
      </c>
      <c r="K27">
        <f ca="1"/>
        <v>0</v>
      </c>
      <c r="L27">
        <f ca="1"/>
        <v>1</v>
      </c>
    </row>
    <row r="28" spans="1:12" x14ac:dyDescent="0.3">
      <c r="A28">
        <f ca="1"/>
        <v>879447934</v>
      </c>
      <c r="B28">
        <f ca="1"/>
        <v>11010</v>
      </c>
      <c r="C28">
        <f ca="1"/>
        <v>11</v>
      </c>
      <c r="D28">
        <f ca="1"/>
        <v>0</v>
      </c>
      <c r="E28">
        <f ca="1"/>
        <v>1010</v>
      </c>
      <c r="F28">
        <f ca="1"/>
        <v>1</v>
      </c>
      <c r="G28">
        <f ca="1"/>
        <v>1</v>
      </c>
      <c r="H28">
        <f ca="1"/>
        <v>0</v>
      </c>
      <c r="I28">
        <f ca="1"/>
        <v>0</v>
      </c>
      <c r="J28">
        <f ca="1"/>
        <v>0</v>
      </c>
      <c r="K28">
        <f ca="1"/>
        <v>1</v>
      </c>
      <c r="L28">
        <f ca="1"/>
        <v>1</v>
      </c>
    </row>
    <row r="29" spans="1:12" x14ac:dyDescent="0.3">
      <c r="A29">
        <f ca="1"/>
        <v>196465082</v>
      </c>
      <c r="B29">
        <f ca="1"/>
        <v>11020</v>
      </c>
      <c r="C29">
        <f ca="1"/>
        <v>0</v>
      </c>
      <c r="D29">
        <f ca="1"/>
        <v>0</v>
      </c>
      <c r="E29">
        <f ca="1"/>
        <v>5101</v>
      </c>
      <c r="F29">
        <f ca="1"/>
        <v>2</v>
      </c>
      <c r="G29">
        <f ca="1"/>
        <v>1</v>
      </c>
      <c r="H29">
        <f ca="1"/>
        <v>0</v>
      </c>
      <c r="I29">
        <f ca="1"/>
        <v>0</v>
      </c>
      <c r="J29">
        <f ca="1"/>
        <v>1</v>
      </c>
      <c r="K29">
        <f ca="1"/>
        <v>0</v>
      </c>
      <c r="L29">
        <f ca="1"/>
        <v>1</v>
      </c>
    </row>
    <row r="30" spans="1:12" x14ac:dyDescent="0.3">
      <c r="A30">
        <f ca="1"/>
        <v>511695795</v>
      </c>
      <c r="B30">
        <f ca="1"/>
        <v>11020</v>
      </c>
      <c r="C30">
        <f ca="1"/>
        <v>0</v>
      </c>
      <c r="D30">
        <f ca="1"/>
        <v>0</v>
      </c>
      <c r="E30">
        <f ca="1"/>
        <v>5101</v>
      </c>
      <c r="F30">
        <f ca="1"/>
        <v>1</v>
      </c>
      <c r="G30">
        <f ca="1"/>
        <v>1</v>
      </c>
      <c r="H30">
        <f ca="1"/>
        <v>0</v>
      </c>
      <c r="I30">
        <f ca="1"/>
        <v>1</v>
      </c>
      <c r="J30">
        <f ca="1"/>
        <v>0</v>
      </c>
      <c r="K30">
        <f ca="1"/>
        <v>0</v>
      </c>
      <c r="L30">
        <f ca="1"/>
        <v>1</v>
      </c>
    </row>
    <row r="31" spans="1:12" x14ac:dyDescent="0.3">
      <c r="A31">
        <f ca="1"/>
        <v>509605237</v>
      </c>
      <c r="B31">
        <f ca="1"/>
        <v>11020</v>
      </c>
      <c r="C31">
        <f ca="1"/>
        <v>10</v>
      </c>
      <c r="D31">
        <f ca="1"/>
        <v>0</v>
      </c>
      <c r="E31">
        <f ca="1"/>
        <v>5101</v>
      </c>
      <c r="F31">
        <f ca="1"/>
        <v>2</v>
      </c>
      <c r="G31">
        <f ca="1"/>
        <v>1</v>
      </c>
      <c r="H31">
        <f ca="1"/>
        <v>0</v>
      </c>
      <c r="I31">
        <f ca="1"/>
        <v>1</v>
      </c>
      <c r="J31">
        <f ca="1"/>
        <v>1</v>
      </c>
      <c r="K31">
        <f ca="1"/>
        <v>0</v>
      </c>
      <c r="L31">
        <f ca="1"/>
        <v>1</v>
      </c>
    </row>
    <row r="32" spans="1:12" x14ac:dyDescent="0.3">
      <c r="A32">
        <f ca="1"/>
        <v>893428109</v>
      </c>
      <c r="B32">
        <f ca="1"/>
        <v>11020</v>
      </c>
      <c r="C32">
        <f ca="1"/>
        <v>10</v>
      </c>
      <c r="D32">
        <f ca="1"/>
        <v>0</v>
      </c>
      <c r="E32">
        <f ca="1"/>
        <v>5101</v>
      </c>
      <c r="F32">
        <f ca="1"/>
        <v>1</v>
      </c>
      <c r="G32">
        <f ca="1"/>
        <v>1</v>
      </c>
      <c r="H32">
        <f ca="1"/>
        <v>0</v>
      </c>
      <c r="I32">
        <f ca="1"/>
        <v>0</v>
      </c>
      <c r="J32">
        <f ca="1"/>
        <v>0</v>
      </c>
      <c r="K32">
        <f ca="1"/>
        <v>0</v>
      </c>
      <c r="L32">
        <f ca="1"/>
        <v>1</v>
      </c>
    </row>
    <row r="33" spans="1:12" x14ac:dyDescent="0.3">
      <c r="A33">
        <f ca="1"/>
        <v>237010488</v>
      </c>
      <c r="B33">
        <f ca="1"/>
        <v>11020</v>
      </c>
      <c r="C33">
        <f ca="1"/>
        <v>11</v>
      </c>
      <c r="D33">
        <f ca="1"/>
        <v>0</v>
      </c>
      <c r="E33">
        <f ca="1"/>
        <v>1020</v>
      </c>
      <c r="F33">
        <f ca="1"/>
        <v>1</v>
      </c>
      <c r="G33">
        <f ca="1"/>
        <v>1</v>
      </c>
      <c r="H33">
        <f ca="1"/>
        <v>0</v>
      </c>
      <c r="I33">
        <f ca="1"/>
        <v>0</v>
      </c>
      <c r="J33">
        <f ca="1"/>
        <v>0</v>
      </c>
      <c r="K33">
        <f ca="1"/>
        <v>1</v>
      </c>
      <c r="L33">
        <f ca="1"/>
        <v>1</v>
      </c>
    </row>
    <row r="34" spans="1:12" x14ac:dyDescent="0.3">
      <c r="A34">
        <f ca="1"/>
        <v>928827878</v>
      </c>
      <c r="B34">
        <f ca="1"/>
        <v>11030</v>
      </c>
      <c r="C34">
        <f ca="1"/>
        <v>0</v>
      </c>
      <c r="D34">
        <f ca="1"/>
        <v>0</v>
      </c>
      <c r="E34">
        <f ca="1"/>
        <v>5101</v>
      </c>
      <c r="F34">
        <f ca="1"/>
        <v>2</v>
      </c>
      <c r="G34">
        <f ca="1"/>
        <v>1</v>
      </c>
      <c r="H34">
        <f ca="1"/>
        <v>0</v>
      </c>
      <c r="I34">
        <f ca="1"/>
        <v>0</v>
      </c>
      <c r="J34">
        <f ca="1"/>
        <v>1</v>
      </c>
      <c r="K34">
        <f ca="1"/>
        <v>0</v>
      </c>
      <c r="L34">
        <f ca="1"/>
        <v>1</v>
      </c>
    </row>
    <row r="35" spans="1:12" x14ac:dyDescent="0.3">
      <c r="A35">
        <f ca="1"/>
        <v>657424878</v>
      </c>
      <c r="B35">
        <f ca="1"/>
        <v>11030</v>
      </c>
      <c r="C35">
        <f ca="1"/>
        <v>0</v>
      </c>
      <c r="D35">
        <f ca="1"/>
        <v>0</v>
      </c>
      <c r="E35">
        <f ca="1"/>
        <v>5101</v>
      </c>
      <c r="F35">
        <f ca="1"/>
        <v>1</v>
      </c>
      <c r="G35">
        <f ca="1"/>
        <v>1</v>
      </c>
      <c r="H35">
        <f ca="1"/>
        <v>0</v>
      </c>
      <c r="I35">
        <f ca="1"/>
        <v>1</v>
      </c>
      <c r="J35">
        <f ca="1"/>
        <v>0</v>
      </c>
      <c r="K35">
        <f ca="1"/>
        <v>0</v>
      </c>
      <c r="L35">
        <f ca="1"/>
        <v>1</v>
      </c>
    </row>
    <row r="36" spans="1:12" x14ac:dyDescent="0.3">
      <c r="A36">
        <f ca="1"/>
        <v>663710501</v>
      </c>
      <c r="B36">
        <f ca="1"/>
        <v>11030</v>
      </c>
      <c r="C36">
        <f ca="1"/>
        <v>10</v>
      </c>
      <c r="D36">
        <f ca="1"/>
        <v>0</v>
      </c>
      <c r="E36">
        <f ca="1"/>
        <v>5101</v>
      </c>
      <c r="F36">
        <f ca="1"/>
        <v>2</v>
      </c>
      <c r="G36">
        <f ca="1"/>
        <v>1</v>
      </c>
      <c r="H36">
        <f ca="1"/>
        <v>0</v>
      </c>
      <c r="I36">
        <f ca="1"/>
        <v>1</v>
      </c>
      <c r="J36">
        <f ca="1"/>
        <v>1</v>
      </c>
      <c r="K36">
        <f ca="1"/>
        <v>0</v>
      </c>
      <c r="L36">
        <f ca="1"/>
        <v>1</v>
      </c>
    </row>
    <row r="37" spans="1:12" x14ac:dyDescent="0.3">
      <c r="A37">
        <f ca="1"/>
        <v>976790475</v>
      </c>
      <c r="B37">
        <f ca="1"/>
        <v>11030</v>
      </c>
      <c r="C37">
        <f ca="1"/>
        <v>10</v>
      </c>
      <c r="D37">
        <f ca="1"/>
        <v>0</v>
      </c>
      <c r="E37">
        <f ca="1"/>
        <v>5101</v>
      </c>
      <c r="F37">
        <f ca="1"/>
        <v>1</v>
      </c>
      <c r="G37">
        <f ca="1"/>
        <v>1</v>
      </c>
      <c r="H37">
        <f ca="1"/>
        <v>0</v>
      </c>
      <c r="I37">
        <f ca="1"/>
        <v>0</v>
      </c>
      <c r="J37">
        <f ca="1"/>
        <v>0</v>
      </c>
      <c r="K37">
        <f ca="1"/>
        <v>0</v>
      </c>
      <c r="L37">
        <f ca="1"/>
        <v>1</v>
      </c>
    </row>
    <row r="38" spans="1:12" x14ac:dyDescent="0.3">
      <c r="A38">
        <f ca="1"/>
        <v>570392921</v>
      </c>
      <c r="B38">
        <f ca="1"/>
        <v>11030</v>
      </c>
      <c r="C38">
        <f ca="1"/>
        <v>11</v>
      </c>
      <c r="D38">
        <f ca="1"/>
        <v>0</v>
      </c>
      <c r="E38">
        <f ca="1"/>
        <v>1030</v>
      </c>
      <c r="F38">
        <f ca="1"/>
        <v>1</v>
      </c>
      <c r="G38">
        <f ca="1"/>
        <v>1</v>
      </c>
      <c r="H38">
        <f ca="1"/>
        <v>0</v>
      </c>
      <c r="I38">
        <f ca="1"/>
        <v>0</v>
      </c>
      <c r="J38">
        <f ca="1"/>
        <v>0</v>
      </c>
      <c r="K38">
        <f ca="1"/>
        <v>1</v>
      </c>
      <c r="L38">
        <f ca="1"/>
        <v>1</v>
      </c>
    </row>
    <row r="39" spans="1:12" x14ac:dyDescent="0.3">
      <c r="A39">
        <f ca="1"/>
        <v>7429089</v>
      </c>
      <c r="B39">
        <f ca="1"/>
        <v>11100</v>
      </c>
      <c r="C39">
        <f ca="1"/>
        <v>0</v>
      </c>
      <c r="D39">
        <f ca="1"/>
        <v>0</v>
      </c>
      <c r="E39">
        <f ca="1"/>
        <v>5131</v>
      </c>
      <c r="F39">
        <f ca="1"/>
        <v>2</v>
      </c>
      <c r="G39">
        <f ca="1"/>
        <v>1</v>
      </c>
      <c r="H39">
        <f ca="1"/>
        <v>0</v>
      </c>
      <c r="I39">
        <f ca="1"/>
        <v>0</v>
      </c>
      <c r="J39">
        <f ca="1"/>
        <v>1</v>
      </c>
      <c r="K39">
        <f ca="1"/>
        <v>0</v>
      </c>
      <c r="L39">
        <f ca="1"/>
        <v>1</v>
      </c>
    </row>
    <row r="40" spans="1:12" x14ac:dyDescent="0.3">
      <c r="A40">
        <f ca="1"/>
        <v>157719927</v>
      </c>
      <c r="B40">
        <f ca="1"/>
        <v>11100</v>
      </c>
      <c r="C40">
        <f ca="1"/>
        <v>0</v>
      </c>
      <c r="D40">
        <f ca="1"/>
        <v>0</v>
      </c>
      <c r="E40">
        <f ca="1"/>
        <v>5131</v>
      </c>
      <c r="F40">
        <f ca="1"/>
        <v>1</v>
      </c>
      <c r="G40">
        <f ca="1"/>
        <v>1</v>
      </c>
      <c r="H40">
        <f ca="1"/>
        <v>0</v>
      </c>
      <c r="I40">
        <f ca="1"/>
        <v>1</v>
      </c>
      <c r="J40">
        <f ca="1"/>
        <v>0</v>
      </c>
      <c r="K40">
        <f ca="1"/>
        <v>0</v>
      </c>
      <c r="L40">
        <f ca="1"/>
        <v>1</v>
      </c>
    </row>
    <row r="41" spans="1:12" x14ac:dyDescent="0.3">
      <c r="A41">
        <f ca="1"/>
        <v>600357819</v>
      </c>
      <c r="B41">
        <f ca="1"/>
        <v>11100</v>
      </c>
      <c r="C41">
        <f ca="1"/>
        <v>10</v>
      </c>
      <c r="D41">
        <f ca="1"/>
        <v>0</v>
      </c>
      <c r="E41">
        <f ca="1"/>
        <v>5131</v>
      </c>
      <c r="F41">
        <f ca="1"/>
        <v>2</v>
      </c>
      <c r="G41">
        <f ca="1"/>
        <v>1</v>
      </c>
      <c r="H41">
        <f ca="1"/>
        <v>0</v>
      </c>
      <c r="I41">
        <f ca="1"/>
        <v>1</v>
      </c>
      <c r="J41">
        <f ca="1"/>
        <v>1</v>
      </c>
      <c r="K41">
        <f ca="1"/>
        <v>0</v>
      </c>
      <c r="L41">
        <f ca="1"/>
        <v>1</v>
      </c>
    </row>
    <row r="42" spans="1:12" x14ac:dyDescent="0.3">
      <c r="A42">
        <f ca="1"/>
        <v>501852986</v>
      </c>
      <c r="B42">
        <f ca="1"/>
        <v>11100</v>
      </c>
      <c r="C42">
        <f ca="1"/>
        <v>10</v>
      </c>
      <c r="D42">
        <f ca="1"/>
        <v>0</v>
      </c>
      <c r="E42">
        <f ca="1"/>
        <v>5131</v>
      </c>
      <c r="F42">
        <f ca="1"/>
        <v>1</v>
      </c>
      <c r="G42">
        <f ca="1"/>
        <v>1</v>
      </c>
      <c r="H42">
        <f ca="1"/>
        <v>0</v>
      </c>
      <c r="I42">
        <f ca="1"/>
        <v>0</v>
      </c>
      <c r="J42">
        <f ca="1"/>
        <v>0</v>
      </c>
      <c r="K42">
        <f ca="1"/>
        <v>0</v>
      </c>
      <c r="L42">
        <f ca="1"/>
        <v>1</v>
      </c>
    </row>
    <row r="43" spans="1:12" x14ac:dyDescent="0.3">
      <c r="A43">
        <f ca="1"/>
        <v>342128878</v>
      </c>
      <c r="B43">
        <f ca="1"/>
        <v>11100</v>
      </c>
      <c r="C43">
        <f ca="1"/>
        <v>11</v>
      </c>
      <c r="D43">
        <f ca="1"/>
        <v>0</v>
      </c>
      <c r="E43">
        <f ca="1"/>
        <v>1100</v>
      </c>
      <c r="F43">
        <f ca="1"/>
        <v>1</v>
      </c>
      <c r="G43">
        <f ca="1"/>
        <v>1</v>
      </c>
      <c r="H43">
        <f ca="1"/>
        <v>0</v>
      </c>
      <c r="I43">
        <f ca="1"/>
        <v>0</v>
      </c>
      <c r="J43">
        <f ca="1"/>
        <v>0</v>
      </c>
      <c r="K43">
        <f ca="1"/>
        <v>1</v>
      </c>
      <c r="L43">
        <f ca="1"/>
        <v>1</v>
      </c>
    </row>
    <row r="44" spans="1:12" x14ac:dyDescent="0.3">
      <c r="A44">
        <f ca="1"/>
        <v>179408054</v>
      </c>
      <c r="B44">
        <f ca="1"/>
        <v>11110</v>
      </c>
      <c r="C44">
        <f ca="1"/>
        <v>0</v>
      </c>
      <c r="D44">
        <f ca="1"/>
        <v>0</v>
      </c>
      <c r="E44">
        <f ca="1"/>
        <v>5131</v>
      </c>
      <c r="F44">
        <f ca="1"/>
        <v>2</v>
      </c>
      <c r="G44">
        <f ca="1"/>
        <v>1</v>
      </c>
      <c r="H44">
        <f ca="1"/>
        <v>0</v>
      </c>
      <c r="I44">
        <f ca="1"/>
        <v>0</v>
      </c>
      <c r="J44">
        <f ca="1"/>
        <v>1</v>
      </c>
      <c r="K44">
        <f ca="1"/>
        <v>0</v>
      </c>
      <c r="L44">
        <f ca="1"/>
        <v>1</v>
      </c>
    </row>
    <row r="45" spans="1:12" x14ac:dyDescent="0.3">
      <c r="A45">
        <f ca="1"/>
        <v>196520334</v>
      </c>
      <c r="B45">
        <f ca="1"/>
        <v>11110</v>
      </c>
      <c r="C45">
        <f ca="1"/>
        <v>0</v>
      </c>
      <c r="D45">
        <f ca="1"/>
        <v>0</v>
      </c>
      <c r="E45">
        <f ca="1"/>
        <v>5131</v>
      </c>
      <c r="F45">
        <f ca="1"/>
        <v>1</v>
      </c>
      <c r="G45">
        <f ca="1"/>
        <v>1</v>
      </c>
      <c r="H45">
        <f ca="1"/>
        <v>0</v>
      </c>
      <c r="I45">
        <f ca="1"/>
        <v>1</v>
      </c>
      <c r="J45">
        <f ca="1"/>
        <v>0</v>
      </c>
      <c r="K45">
        <f ca="1"/>
        <v>0</v>
      </c>
      <c r="L45">
        <f ca="1"/>
        <v>1</v>
      </c>
    </row>
    <row r="46" spans="1:12" x14ac:dyDescent="0.3">
      <c r="A46">
        <f ca="1"/>
        <v>529388322</v>
      </c>
      <c r="B46">
        <f ca="1"/>
        <v>11110</v>
      </c>
      <c r="C46">
        <f ca="1"/>
        <v>10</v>
      </c>
      <c r="D46">
        <f ca="1"/>
        <v>0</v>
      </c>
      <c r="E46">
        <f ca="1"/>
        <v>5131</v>
      </c>
      <c r="F46">
        <f ca="1"/>
        <v>2</v>
      </c>
      <c r="G46">
        <f ca="1"/>
        <v>1</v>
      </c>
      <c r="H46">
        <f ca="1"/>
        <v>0</v>
      </c>
      <c r="I46">
        <f ca="1"/>
        <v>1</v>
      </c>
      <c r="J46">
        <f ca="1"/>
        <v>1</v>
      </c>
      <c r="K46">
        <f ca="1"/>
        <v>0</v>
      </c>
      <c r="L46">
        <f ca="1"/>
        <v>1</v>
      </c>
    </row>
    <row r="47" spans="1:12" x14ac:dyDescent="0.3">
      <c r="A47">
        <f ca="1"/>
        <v>462915160</v>
      </c>
      <c r="B47">
        <f ca="1"/>
        <v>11110</v>
      </c>
      <c r="C47">
        <f ca="1"/>
        <v>10</v>
      </c>
      <c r="D47">
        <f ca="1"/>
        <v>0</v>
      </c>
      <c r="E47">
        <f ca="1"/>
        <v>5131</v>
      </c>
      <c r="F47">
        <f ca="1"/>
        <v>1</v>
      </c>
      <c r="G47">
        <f ca="1"/>
        <v>1</v>
      </c>
      <c r="H47">
        <f ca="1"/>
        <v>0</v>
      </c>
      <c r="I47">
        <f ca="1"/>
        <v>0</v>
      </c>
      <c r="J47">
        <f ca="1"/>
        <v>0</v>
      </c>
      <c r="K47">
        <f ca="1"/>
        <v>0</v>
      </c>
      <c r="L47">
        <f ca="1"/>
        <v>1</v>
      </c>
    </row>
    <row r="48" spans="1:12" x14ac:dyDescent="0.3">
      <c r="A48">
        <f ca="1"/>
        <v>639631085</v>
      </c>
      <c r="B48">
        <f ca="1"/>
        <v>11110</v>
      </c>
      <c r="C48">
        <f ca="1"/>
        <v>11</v>
      </c>
      <c r="D48">
        <f ca="1"/>
        <v>0</v>
      </c>
      <c r="E48">
        <f ca="1"/>
        <v>1100</v>
      </c>
      <c r="F48">
        <f ca="1"/>
        <v>1</v>
      </c>
      <c r="G48">
        <f ca="1"/>
        <v>1</v>
      </c>
      <c r="H48">
        <f ca="1"/>
        <v>0</v>
      </c>
      <c r="I48">
        <f ca="1"/>
        <v>0</v>
      </c>
      <c r="J48">
        <f ca="1"/>
        <v>0</v>
      </c>
      <c r="K48">
        <f ca="1"/>
        <v>1</v>
      </c>
      <c r="L48">
        <f ca="1"/>
        <v>1</v>
      </c>
    </row>
    <row r="49" spans="1:12" x14ac:dyDescent="0.3">
      <c r="A49">
        <f ca="1"/>
        <v>434942747</v>
      </c>
      <c r="B49">
        <f ca="1"/>
        <v>11120</v>
      </c>
      <c r="C49">
        <f ca="1"/>
        <v>0</v>
      </c>
      <c r="D49">
        <f ca="1"/>
        <v>0</v>
      </c>
      <c r="E49">
        <f ca="1"/>
        <v>5131</v>
      </c>
      <c r="F49">
        <f ca="1"/>
        <v>2</v>
      </c>
      <c r="G49">
        <f ca="1"/>
        <v>1</v>
      </c>
      <c r="H49">
        <f ca="1"/>
        <v>0</v>
      </c>
      <c r="I49">
        <f ca="1"/>
        <v>0</v>
      </c>
      <c r="J49">
        <f ca="1"/>
        <v>1</v>
      </c>
      <c r="K49">
        <f ca="1"/>
        <v>0</v>
      </c>
      <c r="L49">
        <f ca="1"/>
        <v>1</v>
      </c>
    </row>
    <row r="50" spans="1:12" x14ac:dyDescent="0.3">
      <c r="A50">
        <f ca="1"/>
        <v>556147432</v>
      </c>
      <c r="B50">
        <f ca="1"/>
        <v>11120</v>
      </c>
      <c r="C50">
        <f ca="1"/>
        <v>0</v>
      </c>
      <c r="D50">
        <f ca="1"/>
        <v>0</v>
      </c>
      <c r="E50">
        <f ca="1"/>
        <v>5131</v>
      </c>
      <c r="F50">
        <f ca="1"/>
        <v>1</v>
      </c>
      <c r="G50">
        <f ca="1"/>
        <v>1</v>
      </c>
      <c r="H50">
        <f ca="1"/>
        <v>0</v>
      </c>
      <c r="I50">
        <f ca="1"/>
        <v>1</v>
      </c>
      <c r="J50">
        <f ca="1"/>
        <v>0</v>
      </c>
      <c r="K50">
        <f ca="1"/>
        <v>0</v>
      </c>
      <c r="L50">
        <f ca="1"/>
        <v>1</v>
      </c>
    </row>
    <row r="51" spans="1:12" x14ac:dyDescent="0.3">
      <c r="A51">
        <f ca="1"/>
        <v>581574064</v>
      </c>
      <c r="B51">
        <f ca="1"/>
        <v>11120</v>
      </c>
      <c r="C51">
        <f ca="1"/>
        <v>10</v>
      </c>
      <c r="D51">
        <f ca="1"/>
        <v>0</v>
      </c>
      <c r="E51">
        <f ca="1"/>
        <v>5131</v>
      </c>
      <c r="F51">
        <f ca="1"/>
        <v>2</v>
      </c>
      <c r="G51">
        <f ca="1"/>
        <v>1</v>
      </c>
      <c r="H51">
        <f ca="1"/>
        <v>0</v>
      </c>
      <c r="I51">
        <f ca="1"/>
        <v>1</v>
      </c>
      <c r="J51">
        <f ca="1"/>
        <v>1</v>
      </c>
      <c r="K51">
        <f ca="1"/>
        <v>0</v>
      </c>
      <c r="L51">
        <f ca="1"/>
        <v>1</v>
      </c>
    </row>
    <row r="52" spans="1:12" x14ac:dyDescent="0.3">
      <c r="A52">
        <f ca="1"/>
        <v>37572905</v>
      </c>
      <c r="B52">
        <f ca="1"/>
        <v>11120</v>
      </c>
      <c r="C52">
        <f ca="1"/>
        <v>10</v>
      </c>
      <c r="D52">
        <f ca="1"/>
        <v>0</v>
      </c>
      <c r="E52">
        <f ca="1"/>
        <v>5131</v>
      </c>
      <c r="F52">
        <f ca="1"/>
        <v>1</v>
      </c>
      <c r="G52">
        <f ca="1"/>
        <v>1</v>
      </c>
      <c r="H52">
        <f ca="1"/>
        <v>0</v>
      </c>
      <c r="I52">
        <f ca="1"/>
        <v>0</v>
      </c>
      <c r="J52">
        <f ca="1"/>
        <v>0</v>
      </c>
      <c r="K52">
        <f ca="1"/>
        <v>0</v>
      </c>
      <c r="L52">
        <f ca="1"/>
        <v>1</v>
      </c>
    </row>
    <row r="53" spans="1:12" x14ac:dyDescent="0.3">
      <c r="A53">
        <f ca="1"/>
        <v>873164167</v>
      </c>
      <c r="B53">
        <f ca="1"/>
        <v>11120</v>
      </c>
      <c r="C53">
        <f ca="1"/>
        <v>11</v>
      </c>
      <c r="D53">
        <f ca="1"/>
        <v>0</v>
      </c>
      <c r="E53">
        <f ca="1"/>
        <v>1120</v>
      </c>
      <c r="F53">
        <f ca="1"/>
        <v>1</v>
      </c>
      <c r="G53">
        <f ca="1"/>
        <v>1</v>
      </c>
      <c r="H53">
        <f ca="1"/>
        <v>0</v>
      </c>
      <c r="I53">
        <f ca="1"/>
        <v>0</v>
      </c>
      <c r="J53">
        <f ca="1"/>
        <v>0</v>
      </c>
      <c r="K53">
        <f ca="1"/>
        <v>1</v>
      </c>
      <c r="L53">
        <f ca="1"/>
        <v>1</v>
      </c>
    </row>
    <row r="54" spans="1:12" x14ac:dyDescent="0.3">
      <c r="A54">
        <f ca="1"/>
        <v>718006308</v>
      </c>
      <c r="B54">
        <f ca="1"/>
        <v>11130</v>
      </c>
      <c r="C54">
        <f ca="1"/>
        <v>0</v>
      </c>
      <c r="D54">
        <f ca="1"/>
        <v>0</v>
      </c>
      <c r="E54">
        <f ca="1"/>
        <v>5131</v>
      </c>
      <c r="F54">
        <f ca="1"/>
        <v>2</v>
      </c>
      <c r="G54">
        <f ca="1"/>
        <v>1</v>
      </c>
      <c r="H54">
        <f ca="1"/>
        <v>0</v>
      </c>
      <c r="I54">
        <f ca="1"/>
        <v>0</v>
      </c>
      <c r="J54">
        <f ca="1"/>
        <v>1</v>
      </c>
      <c r="K54">
        <f ca="1"/>
        <v>0</v>
      </c>
      <c r="L54">
        <f ca="1"/>
        <v>1</v>
      </c>
    </row>
    <row r="55" spans="1:12" x14ac:dyDescent="0.3">
      <c r="A55">
        <f ca="1"/>
        <v>400370429</v>
      </c>
      <c r="B55">
        <f ca="1"/>
        <v>11130</v>
      </c>
      <c r="C55">
        <f ca="1"/>
        <v>0</v>
      </c>
      <c r="D55">
        <f ca="1"/>
        <v>0</v>
      </c>
      <c r="E55">
        <f ca="1"/>
        <v>5131</v>
      </c>
      <c r="F55">
        <f ca="1"/>
        <v>1</v>
      </c>
      <c r="G55">
        <f ca="1"/>
        <v>1</v>
      </c>
      <c r="H55">
        <f ca="1"/>
        <v>0</v>
      </c>
      <c r="I55">
        <f ca="1"/>
        <v>1</v>
      </c>
      <c r="J55">
        <f ca="1"/>
        <v>0</v>
      </c>
      <c r="K55">
        <f ca="1"/>
        <v>0</v>
      </c>
      <c r="L55">
        <f ca="1"/>
        <v>1</v>
      </c>
    </row>
    <row r="56" spans="1:12" x14ac:dyDescent="0.3">
      <c r="A56">
        <f ca="1"/>
        <v>385594753</v>
      </c>
      <c r="B56">
        <f ca="1"/>
        <v>11130</v>
      </c>
      <c r="C56">
        <f ca="1"/>
        <v>10</v>
      </c>
      <c r="D56">
        <f ca="1"/>
        <v>0</v>
      </c>
      <c r="E56">
        <f ca="1"/>
        <v>5131</v>
      </c>
      <c r="F56">
        <f ca="1"/>
        <v>2</v>
      </c>
      <c r="G56">
        <f ca="1"/>
        <v>1</v>
      </c>
      <c r="H56">
        <f ca="1"/>
        <v>0</v>
      </c>
      <c r="I56">
        <f ca="1"/>
        <v>1</v>
      </c>
      <c r="J56">
        <f ca="1"/>
        <v>1</v>
      </c>
      <c r="K56">
        <f ca="1"/>
        <v>0</v>
      </c>
      <c r="L56">
        <f ca="1"/>
        <v>1</v>
      </c>
    </row>
    <row r="57" spans="1:12" x14ac:dyDescent="0.3">
      <c r="A57">
        <f ca="1"/>
        <v>581207248</v>
      </c>
      <c r="B57">
        <f ca="1"/>
        <v>11130</v>
      </c>
      <c r="C57">
        <f ca="1"/>
        <v>10</v>
      </c>
      <c r="D57">
        <f ca="1"/>
        <v>0</v>
      </c>
      <c r="E57">
        <f ca="1"/>
        <v>5131</v>
      </c>
      <c r="F57">
        <f ca="1"/>
        <v>1</v>
      </c>
      <c r="G57">
        <f ca="1"/>
        <v>1</v>
      </c>
      <c r="H57">
        <f ca="1"/>
        <v>0</v>
      </c>
      <c r="I57">
        <f ca="1"/>
        <v>0</v>
      </c>
      <c r="J57">
        <f ca="1"/>
        <v>0</v>
      </c>
      <c r="K57">
        <f ca="1"/>
        <v>0</v>
      </c>
      <c r="L57">
        <f ca="1"/>
        <v>1</v>
      </c>
    </row>
    <row r="58" spans="1:12" x14ac:dyDescent="0.3">
      <c r="A58">
        <f ca="1"/>
        <v>349537143</v>
      </c>
      <c r="B58">
        <f ca="1"/>
        <v>11130</v>
      </c>
      <c r="C58">
        <f ca="1"/>
        <v>11</v>
      </c>
      <c r="D58">
        <f ca="1"/>
        <v>0</v>
      </c>
      <c r="E58">
        <f ca="1"/>
        <v>1130</v>
      </c>
      <c r="F58">
        <f ca="1"/>
        <v>1</v>
      </c>
      <c r="G58">
        <f ca="1"/>
        <v>1</v>
      </c>
      <c r="H58">
        <f ca="1"/>
        <v>0</v>
      </c>
      <c r="I58">
        <f ca="1"/>
        <v>0</v>
      </c>
      <c r="J58">
        <f ca="1"/>
        <v>0</v>
      </c>
      <c r="K58">
        <f ca="1"/>
        <v>1</v>
      </c>
      <c r="L58">
        <f ca="1"/>
        <v>1</v>
      </c>
    </row>
    <row r="59" spans="1:12" x14ac:dyDescent="0.3">
      <c r="A59">
        <f ca="1"/>
        <v>857648104</v>
      </c>
      <c r="B59">
        <f ca="1"/>
        <v>11200</v>
      </c>
      <c r="C59">
        <f ca="1"/>
        <v>0</v>
      </c>
      <c r="D59">
        <f ca="1"/>
        <v>0</v>
      </c>
      <c r="E59">
        <f ca="1"/>
        <v>5111</v>
      </c>
      <c r="F59">
        <f ca="1"/>
        <v>2</v>
      </c>
      <c r="G59">
        <f ca="1"/>
        <v>1</v>
      </c>
      <c r="H59">
        <f ca="1"/>
        <v>0</v>
      </c>
      <c r="I59">
        <f ca="1"/>
        <v>0</v>
      </c>
      <c r="J59">
        <f ca="1"/>
        <v>1</v>
      </c>
      <c r="K59">
        <f ca="1"/>
        <v>0</v>
      </c>
      <c r="L59">
        <f ca="1"/>
        <v>1</v>
      </c>
    </row>
    <row r="60" spans="1:12" x14ac:dyDescent="0.3">
      <c r="A60">
        <f ca="1"/>
        <v>500305411</v>
      </c>
      <c r="B60">
        <f ca="1"/>
        <v>11200</v>
      </c>
      <c r="C60">
        <f ca="1"/>
        <v>0</v>
      </c>
      <c r="D60">
        <f ca="1"/>
        <v>0</v>
      </c>
      <c r="E60">
        <f ca="1"/>
        <v>5111</v>
      </c>
      <c r="F60">
        <f ca="1"/>
        <v>1</v>
      </c>
      <c r="G60">
        <f ca="1"/>
        <v>1</v>
      </c>
      <c r="H60">
        <f ca="1"/>
        <v>0</v>
      </c>
      <c r="I60">
        <f ca="1"/>
        <v>1</v>
      </c>
      <c r="J60">
        <f ca="1"/>
        <v>0</v>
      </c>
      <c r="K60">
        <f ca="1"/>
        <v>0</v>
      </c>
      <c r="L60">
        <f ca="1"/>
        <v>1</v>
      </c>
    </row>
    <row r="61" spans="1:12" x14ac:dyDescent="0.3">
      <c r="A61">
        <f ca="1"/>
        <v>700389097</v>
      </c>
      <c r="B61">
        <f ca="1"/>
        <v>11200</v>
      </c>
      <c r="C61">
        <f ca="1"/>
        <v>10</v>
      </c>
      <c r="D61">
        <f ca="1"/>
        <v>0</v>
      </c>
      <c r="E61">
        <f ca="1"/>
        <v>5111</v>
      </c>
      <c r="F61">
        <f ca="1"/>
        <v>2</v>
      </c>
      <c r="G61">
        <f ca="1"/>
        <v>1</v>
      </c>
      <c r="H61">
        <f ca="1"/>
        <v>0</v>
      </c>
      <c r="I61">
        <f ca="1"/>
        <v>1</v>
      </c>
      <c r="J61">
        <f ca="1"/>
        <v>1</v>
      </c>
      <c r="K61">
        <f ca="1"/>
        <v>0</v>
      </c>
      <c r="L61">
        <f ca="1"/>
        <v>1</v>
      </c>
    </row>
    <row r="62" spans="1:12" x14ac:dyDescent="0.3">
      <c r="A62">
        <f ca="1"/>
        <v>664412392</v>
      </c>
      <c r="B62">
        <f ca="1"/>
        <v>11200</v>
      </c>
      <c r="C62">
        <f ca="1"/>
        <v>10</v>
      </c>
      <c r="D62">
        <f ca="1"/>
        <v>0</v>
      </c>
      <c r="E62">
        <f ca="1"/>
        <v>5111</v>
      </c>
      <c r="F62">
        <f ca="1"/>
        <v>1</v>
      </c>
      <c r="G62">
        <f ca="1"/>
        <v>1</v>
      </c>
      <c r="H62">
        <f ca="1"/>
        <v>0</v>
      </c>
      <c r="I62">
        <f ca="1"/>
        <v>0</v>
      </c>
      <c r="J62">
        <f ca="1"/>
        <v>0</v>
      </c>
      <c r="K62">
        <f ca="1"/>
        <v>0</v>
      </c>
      <c r="L62">
        <f ca="1"/>
        <v>1</v>
      </c>
    </row>
    <row r="63" spans="1:12" x14ac:dyDescent="0.3">
      <c r="A63">
        <f ca="1"/>
        <v>157725320</v>
      </c>
      <c r="B63">
        <f ca="1"/>
        <v>11200</v>
      </c>
      <c r="C63">
        <f ca="1"/>
        <v>11</v>
      </c>
      <c r="D63">
        <f ca="1"/>
        <v>0</v>
      </c>
      <c r="E63">
        <f ca="1"/>
        <v>1200</v>
      </c>
      <c r="F63">
        <f ca="1"/>
        <v>1</v>
      </c>
      <c r="G63">
        <f ca="1"/>
        <v>1</v>
      </c>
      <c r="H63">
        <f ca="1"/>
        <v>0</v>
      </c>
      <c r="I63">
        <f ca="1"/>
        <v>0</v>
      </c>
      <c r="J63">
        <f ca="1"/>
        <v>0</v>
      </c>
      <c r="K63">
        <f ca="1"/>
        <v>1</v>
      </c>
      <c r="L63">
        <f ca="1"/>
        <v>1</v>
      </c>
    </row>
    <row r="64" spans="1:12" x14ac:dyDescent="0.3">
      <c r="A64">
        <f ca="1"/>
        <v>876953469</v>
      </c>
      <c r="B64">
        <f ca="1"/>
        <v>11210</v>
      </c>
      <c r="C64">
        <f ca="1"/>
        <v>0</v>
      </c>
      <c r="D64">
        <f ca="1"/>
        <v>0</v>
      </c>
      <c r="E64">
        <f ca="1"/>
        <v>5111</v>
      </c>
      <c r="F64">
        <f ca="1"/>
        <v>2</v>
      </c>
      <c r="G64">
        <f ca="1"/>
        <v>1</v>
      </c>
      <c r="H64">
        <f ca="1"/>
        <v>0</v>
      </c>
      <c r="I64">
        <f ca="1"/>
        <v>0</v>
      </c>
      <c r="J64">
        <f ca="1"/>
        <v>1</v>
      </c>
      <c r="K64">
        <f ca="1"/>
        <v>0</v>
      </c>
      <c r="L64">
        <f ca="1"/>
        <v>1</v>
      </c>
    </row>
    <row r="65" spans="1:12" x14ac:dyDescent="0.3">
      <c r="A65">
        <f ca="1"/>
        <v>354036809</v>
      </c>
      <c r="B65">
        <f ca="1"/>
        <v>11210</v>
      </c>
      <c r="C65">
        <f ca="1"/>
        <v>0</v>
      </c>
      <c r="D65">
        <f ca="1"/>
        <v>0</v>
      </c>
      <c r="E65">
        <f ca="1"/>
        <v>5111</v>
      </c>
      <c r="F65">
        <f ca="1"/>
        <v>1</v>
      </c>
      <c r="G65">
        <f ca="1"/>
        <v>1</v>
      </c>
      <c r="H65">
        <f ca="1"/>
        <v>0</v>
      </c>
      <c r="I65">
        <f ca="1"/>
        <v>1</v>
      </c>
      <c r="J65">
        <f ca="1"/>
        <v>0</v>
      </c>
      <c r="K65">
        <f ca="1"/>
        <v>0</v>
      </c>
      <c r="L65">
        <f ca="1"/>
        <v>1</v>
      </c>
    </row>
    <row r="66" spans="1:12" x14ac:dyDescent="0.3">
      <c r="A66">
        <f ca="1"/>
        <v>662700472</v>
      </c>
      <c r="B66">
        <f ca="1"/>
        <v>11210</v>
      </c>
      <c r="C66">
        <f ca="1"/>
        <v>10</v>
      </c>
      <c r="D66">
        <f ca="1"/>
        <v>0</v>
      </c>
      <c r="E66">
        <f ca="1"/>
        <v>5111</v>
      </c>
      <c r="F66">
        <f ca="1"/>
        <v>2</v>
      </c>
      <c r="G66">
        <f ca="1"/>
        <v>1</v>
      </c>
      <c r="H66">
        <f ca="1"/>
        <v>0</v>
      </c>
      <c r="I66">
        <f ca="1"/>
        <v>1</v>
      </c>
      <c r="J66">
        <f ca="1"/>
        <v>1</v>
      </c>
      <c r="K66">
        <f ca="1"/>
        <v>0</v>
      </c>
      <c r="L66">
        <f ca="1"/>
        <v>1</v>
      </c>
    </row>
    <row r="67" spans="1:12" x14ac:dyDescent="0.3">
      <c r="A67">
        <f ca="1"/>
        <v>190705095</v>
      </c>
      <c r="B67">
        <f ca="1"/>
        <v>11210</v>
      </c>
      <c r="C67">
        <f ca="1"/>
        <v>10</v>
      </c>
      <c r="D67">
        <f ca="1"/>
        <v>0</v>
      </c>
      <c r="E67">
        <f ca="1"/>
        <v>5111</v>
      </c>
      <c r="F67">
        <f ca="1"/>
        <v>1</v>
      </c>
      <c r="G67">
        <f ca="1"/>
        <v>1</v>
      </c>
      <c r="H67">
        <f ca="1"/>
        <v>0</v>
      </c>
      <c r="I67">
        <f ca="1"/>
        <v>0</v>
      </c>
      <c r="J67">
        <f ca="1"/>
        <v>0</v>
      </c>
      <c r="K67">
        <f ca="1"/>
        <v>0</v>
      </c>
      <c r="L67">
        <f ca="1"/>
        <v>1</v>
      </c>
    </row>
    <row r="68" spans="1:12" x14ac:dyDescent="0.3">
      <c r="A68">
        <f ca="1"/>
        <v>570465902</v>
      </c>
      <c r="B68">
        <f ca="1"/>
        <v>11210</v>
      </c>
      <c r="C68">
        <f ca="1"/>
        <v>11</v>
      </c>
      <c r="D68">
        <f ca="1"/>
        <v>0</v>
      </c>
      <c r="E68">
        <f ca="1"/>
        <v>1210</v>
      </c>
      <c r="F68">
        <f ca="1"/>
        <v>1</v>
      </c>
      <c r="G68">
        <f ca="1"/>
        <v>1</v>
      </c>
      <c r="H68">
        <f ca="1"/>
        <v>0</v>
      </c>
      <c r="I68">
        <f ca="1"/>
        <v>0</v>
      </c>
      <c r="J68">
        <f ca="1"/>
        <v>0</v>
      </c>
      <c r="K68">
        <f ca="1"/>
        <v>1</v>
      </c>
      <c r="L68">
        <f ca="1"/>
        <v>1</v>
      </c>
    </row>
    <row r="69" spans="1:12" x14ac:dyDescent="0.3">
      <c r="A69">
        <f ca="1"/>
        <v>743099178</v>
      </c>
      <c r="B69">
        <f ca="1"/>
        <v>11220</v>
      </c>
      <c r="C69">
        <f ca="1"/>
        <v>0</v>
      </c>
      <c r="D69">
        <f ca="1"/>
        <v>0</v>
      </c>
      <c r="E69">
        <f ca="1"/>
        <v>5111</v>
      </c>
      <c r="F69">
        <f ca="1"/>
        <v>2</v>
      </c>
      <c r="G69">
        <f ca="1"/>
        <v>1</v>
      </c>
      <c r="H69">
        <f ca="1"/>
        <v>0</v>
      </c>
      <c r="I69">
        <f ca="1"/>
        <v>0</v>
      </c>
      <c r="J69">
        <f ca="1"/>
        <v>1</v>
      </c>
      <c r="K69">
        <f ca="1"/>
        <v>0</v>
      </c>
      <c r="L69">
        <f ca="1"/>
        <v>1</v>
      </c>
    </row>
    <row r="70" spans="1:12" x14ac:dyDescent="0.3">
      <c r="A70">
        <f ca="1"/>
        <v>68328716</v>
      </c>
      <c r="B70">
        <f ca="1"/>
        <v>11220</v>
      </c>
      <c r="C70">
        <f ca="1"/>
        <v>0</v>
      </c>
      <c r="D70">
        <f ca="1"/>
        <v>0</v>
      </c>
      <c r="E70">
        <f ca="1"/>
        <v>5111</v>
      </c>
      <c r="F70">
        <f ca="1"/>
        <v>1</v>
      </c>
      <c r="G70">
        <f ca="1"/>
        <v>1</v>
      </c>
      <c r="H70">
        <f ca="1"/>
        <v>0</v>
      </c>
      <c r="I70">
        <f ca="1"/>
        <v>1</v>
      </c>
      <c r="J70">
        <f ca="1"/>
        <v>0</v>
      </c>
      <c r="K70">
        <f ca="1"/>
        <v>0</v>
      </c>
      <c r="L70">
        <f ca="1"/>
        <v>1</v>
      </c>
    </row>
    <row r="71" spans="1:12" x14ac:dyDescent="0.3">
      <c r="A71">
        <f ca="1"/>
        <v>561214646</v>
      </c>
      <c r="B71">
        <f ca="1"/>
        <v>11220</v>
      </c>
      <c r="C71">
        <f ca="1"/>
        <v>10</v>
      </c>
      <c r="D71">
        <f ca="1"/>
        <v>0</v>
      </c>
      <c r="E71">
        <f ca="1"/>
        <v>5111</v>
      </c>
      <c r="F71">
        <f ca="1"/>
        <v>2</v>
      </c>
      <c r="G71">
        <f ca="1"/>
        <v>1</v>
      </c>
      <c r="H71">
        <f ca="1"/>
        <v>0</v>
      </c>
      <c r="I71">
        <f ca="1"/>
        <v>1</v>
      </c>
      <c r="J71">
        <f ca="1"/>
        <v>1</v>
      </c>
      <c r="K71">
        <f ca="1"/>
        <v>0</v>
      </c>
      <c r="L71">
        <f ca="1"/>
        <v>1</v>
      </c>
    </row>
    <row r="72" spans="1:12" x14ac:dyDescent="0.3">
      <c r="A72">
        <f ca="1"/>
        <v>793555302</v>
      </c>
      <c r="B72">
        <f ca="1"/>
        <v>11220</v>
      </c>
      <c r="C72">
        <f ca="1"/>
        <v>10</v>
      </c>
      <c r="D72">
        <f ca="1"/>
        <v>0</v>
      </c>
      <c r="E72">
        <f ca="1"/>
        <v>5111</v>
      </c>
      <c r="F72">
        <f ca="1"/>
        <v>1</v>
      </c>
      <c r="G72">
        <f ca="1"/>
        <v>1</v>
      </c>
      <c r="H72">
        <f ca="1"/>
        <v>0</v>
      </c>
      <c r="I72">
        <f ca="1"/>
        <v>0</v>
      </c>
      <c r="J72">
        <f ca="1"/>
        <v>0</v>
      </c>
      <c r="K72">
        <f ca="1"/>
        <v>0</v>
      </c>
      <c r="L72">
        <f ca="1"/>
        <v>1</v>
      </c>
    </row>
    <row r="73" spans="1:12" x14ac:dyDescent="0.3">
      <c r="A73">
        <f ca="1"/>
        <v>367364044</v>
      </c>
      <c r="B73">
        <f ca="1"/>
        <v>11220</v>
      </c>
      <c r="C73">
        <f ca="1"/>
        <v>11</v>
      </c>
      <c r="D73">
        <f ca="1"/>
        <v>0</v>
      </c>
      <c r="E73">
        <f ca="1"/>
        <v>1220</v>
      </c>
      <c r="F73">
        <f ca="1"/>
        <v>1</v>
      </c>
      <c r="G73">
        <f ca="1"/>
        <v>1</v>
      </c>
      <c r="H73">
        <f ca="1"/>
        <v>0</v>
      </c>
      <c r="I73">
        <f ca="1"/>
        <v>0</v>
      </c>
      <c r="J73">
        <f ca="1"/>
        <v>0</v>
      </c>
      <c r="K73">
        <f ca="1"/>
        <v>1</v>
      </c>
      <c r="L73">
        <f ca="1"/>
        <v>1</v>
      </c>
    </row>
    <row r="74" spans="1:12" x14ac:dyDescent="0.3">
      <c r="A74">
        <f ca="1"/>
        <v>634399661</v>
      </c>
      <c r="B74">
        <f ca="1"/>
        <v>11230</v>
      </c>
      <c r="C74">
        <f ca="1"/>
        <v>0</v>
      </c>
      <c r="D74">
        <f ca="1"/>
        <v>0</v>
      </c>
      <c r="E74">
        <f ca="1"/>
        <v>5111</v>
      </c>
      <c r="F74">
        <f ca="1"/>
        <v>2</v>
      </c>
      <c r="G74">
        <f ca="1"/>
        <v>1</v>
      </c>
      <c r="H74">
        <f ca="1"/>
        <v>0</v>
      </c>
      <c r="I74">
        <f ca="1"/>
        <v>0</v>
      </c>
      <c r="J74">
        <f ca="1"/>
        <v>1</v>
      </c>
      <c r="K74">
        <f ca="1"/>
        <v>0</v>
      </c>
      <c r="L74">
        <f ca="1"/>
        <v>1</v>
      </c>
    </row>
    <row r="75" spans="1:12" x14ac:dyDescent="0.3">
      <c r="A75">
        <f ca="1"/>
        <v>591470122</v>
      </c>
      <c r="B75">
        <f ca="1"/>
        <v>11230</v>
      </c>
      <c r="C75">
        <f ca="1"/>
        <v>0</v>
      </c>
      <c r="D75">
        <f ca="1"/>
        <v>0</v>
      </c>
      <c r="E75">
        <f ca="1"/>
        <v>5111</v>
      </c>
      <c r="F75">
        <f ca="1"/>
        <v>1</v>
      </c>
      <c r="G75">
        <f ca="1"/>
        <v>1</v>
      </c>
      <c r="H75">
        <f ca="1"/>
        <v>0</v>
      </c>
      <c r="I75">
        <f ca="1"/>
        <v>1</v>
      </c>
      <c r="J75">
        <f ca="1"/>
        <v>0</v>
      </c>
      <c r="K75">
        <f ca="1"/>
        <v>0</v>
      </c>
      <c r="L75">
        <f ca="1"/>
        <v>1</v>
      </c>
    </row>
    <row r="76" spans="1:12" x14ac:dyDescent="0.3">
      <c r="A76">
        <f ca="1"/>
        <v>980366810</v>
      </c>
      <c r="B76">
        <f ca="1"/>
        <v>11230</v>
      </c>
      <c r="C76">
        <f ca="1"/>
        <v>10</v>
      </c>
      <c r="D76">
        <f ca="1"/>
        <v>0</v>
      </c>
      <c r="E76">
        <f ca="1"/>
        <v>5111</v>
      </c>
      <c r="F76">
        <f ca="1"/>
        <v>2</v>
      </c>
      <c r="G76">
        <f ca="1"/>
        <v>1</v>
      </c>
      <c r="H76">
        <f ca="1"/>
        <v>0</v>
      </c>
      <c r="I76">
        <f ca="1"/>
        <v>1</v>
      </c>
      <c r="J76">
        <f ca="1"/>
        <v>1</v>
      </c>
      <c r="K76">
        <f ca="1"/>
        <v>0</v>
      </c>
      <c r="L76">
        <f ca="1"/>
        <v>1</v>
      </c>
    </row>
    <row r="77" spans="1:12" x14ac:dyDescent="0.3">
      <c r="A77">
        <f ca="1"/>
        <v>524433861</v>
      </c>
      <c r="B77">
        <f ca="1"/>
        <v>11230</v>
      </c>
      <c r="C77">
        <f ca="1"/>
        <v>10</v>
      </c>
      <c r="D77">
        <f ca="1"/>
        <v>0</v>
      </c>
      <c r="E77">
        <f ca="1"/>
        <v>5111</v>
      </c>
      <c r="F77">
        <f ca="1"/>
        <v>1</v>
      </c>
      <c r="G77">
        <f ca="1"/>
        <v>1</v>
      </c>
      <c r="H77">
        <f ca="1"/>
        <v>0</v>
      </c>
      <c r="I77">
        <f ca="1"/>
        <v>0</v>
      </c>
      <c r="J77">
        <f ca="1"/>
        <v>0</v>
      </c>
      <c r="K77">
        <f ca="1"/>
        <v>0</v>
      </c>
      <c r="L77">
        <f ca="1"/>
        <v>1</v>
      </c>
    </row>
    <row r="78" spans="1:12" x14ac:dyDescent="0.3">
      <c r="A78">
        <f ca="1"/>
        <v>991754208</v>
      </c>
      <c r="B78">
        <f ca="1"/>
        <v>11230</v>
      </c>
      <c r="C78">
        <f ca="1"/>
        <v>11</v>
      </c>
      <c r="D78">
        <f ca="1"/>
        <v>0</v>
      </c>
      <c r="E78">
        <f ca="1"/>
        <v>1230</v>
      </c>
      <c r="F78">
        <f ca="1"/>
        <v>1</v>
      </c>
      <c r="G78">
        <f ca="1"/>
        <v>1</v>
      </c>
      <c r="H78">
        <f ca="1"/>
        <v>0</v>
      </c>
      <c r="I78">
        <f ca="1"/>
        <v>0</v>
      </c>
      <c r="J78">
        <f ca="1"/>
        <v>0</v>
      </c>
      <c r="K78">
        <f ca="1"/>
        <v>1</v>
      </c>
      <c r="L78">
        <f ca="1"/>
        <v>1</v>
      </c>
    </row>
    <row r="79" spans="1:12" x14ac:dyDescent="0.3">
      <c r="A79">
        <f ca="1"/>
        <v>80986471</v>
      </c>
      <c r="B79">
        <f ca="1"/>
        <v>11300</v>
      </c>
      <c r="C79">
        <f ca="1"/>
        <v>0</v>
      </c>
      <c r="D79">
        <f ca="1"/>
        <v>0</v>
      </c>
      <c r="E79">
        <f ca="1"/>
        <v>5111</v>
      </c>
      <c r="F79">
        <f ca="1"/>
        <v>2</v>
      </c>
      <c r="G79">
        <f ca="1"/>
        <v>1</v>
      </c>
      <c r="H79">
        <f ca="1"/>
        <v>0</v>
      </c>
      <c r="I79">
        <f ca="1"/>
        <v>0</v>
      </c>
      <c r="J79">
        <f ca="1"/>
        <v>1</v>
      </c>
      <c r="K79">
        <f ca="1"/>
        <v>0</v>
      </c>
      <c r="L79">
        <f ca="1"/>
        <v>1</v>
      </c>
    </row>
    <row r="80" spans="1:12" x14ac:dyDescent="0.3">
      <c r="A80">
        <f ca="1"/>
        <v>881009666</v>
      </c>
      <c r="B80">
        <f ca="1"/>
        <v>11300</v>
      </c>
      <c r="C80">
        <f ca="1"/>
        <v>0</v>
      </c>
      <c r="D80">
        <f ca="1"/>
        <v>0</v>
      </c>
      <c r="E80">
        <f ca="1"/>
        <v>5111</v>
      </c>
      <c r="F80">
        <f ca="1"/>
        <v>1</v>
      </c>
      <c r="G80">
        <f ca="1"/>
        <v>1</v>
      </c>
      <c r="H80">
        <f ca="1"/>
        <v>0</v>
      </c>
      <c r="I80">
        <f ca="1"/>
        <v>1</v>
      </c>
      <c r="J80">
        <f ca="1"/>
        <v>0</v>
      </c>
      <c r="K80">
        <f ca="1"/>
        <v>0</v>
      </c>
      <c r="L80">
        <f ca="1"/>
        <v>1</v>
      </c>
    </row>
    <row r="81" spans="1:12" x14ac:dyDescent="0.3">
      <c r="A81">
        <f ca="1"/>
        <v>997861334</v>
      </c>
      <c r="B81">
        <f ca="1"/>
        <v>11300</v>
      </c>
      <c r="C81">
        <f ca="1"/>
        <v>10</v>
      </c>
      <c r="D81">
        <f ca="1"/>
        <v>0</v>
      </c>
      <c r="E81">
        <f ca="1"/>
        <v>5111</v>
      </c>
      <c r="F81">
        <f ca="1"/>
        <v>2</v>
      </c>
      <c r="G81">
        <f ca="1"/>
        <v>1</v>
      </c>
      <c r="H81">
        <f ca="1"/>
        <v>0</v>
      </c>
      <c r="I81">
        <f ca="1"/>
        <v>1</v>
      </c>
      <c r="J81">
        <f ca="1"/>
        <v>1</v>
      </c>
      <c r="K81">
        <f ca="1"/>
        <v>0</v>
      </c>
      <c r="L81">
        <f ca="1"/>
        <v>1</v>
      </c>
    </row>
    <row r="82" spans="1:12" x14ac:dyDescent="0.3">
      <c r="A82">
        <f ca="1"/>
        <v>576206939</v>
      </c>
      <c r="B82">
        <f ca="1"/>
        <v>11300</v>
      </c>
      <c r="C82">
        <f ca="1"/>
        <v>10</v>
      </c>
      <c r="D82">
        <f ca="1"/>
        <v>0</v>
      </c>
      <c r="E82">
        <f ca="1"/>
        <v>5111</v>
      </c>
      <c r="F82">
        <f ca="1"/>
        <v>1</v>
      </c>
      <c r="G82">
        <f ca="1"/>
        <v>1</v>
      </c>
      <c r="H82">
        <f ca="1"/>
        <v>0</v>
      </c>
      <c r="I82">
        <f ca="1"/>
        <v>0</v>
      </c>
      <c r="J82">
        <f ca="1"/>
        <v>0</v>
      </c>
      <c r="K82">
        <f ca="1"/>
        <v>0</v>
      </c>
      <c r="L82">
        <f ca="1"/>
        <v>1</v>
      </c>
    </row>
    <row r="83" spans="1:12" x14ac:dyDescent="0.3">
      <c r="A83">
        <f ca="1"/>
        <v>556385251</v>
      </c>
      <c r="B83">
        <f ca="1"/>
        <v>11300</v>
      </c>
      <c r="C83">
        <f ca="1"/>
        <v>11</v>
      </c>
      <c r="D83">
        <f ca="1"/>
        <v>0</v>
      </c>
      <c r="E83">
        <f ca="1"/>
        <v>1300</v>
      </c>
      <c r="F83">
        <f ca="1"/>
        <v>1</v>
      </c>
      <c r="G83">
        <f ca="1"/>
        <v>1</v>
      </c>
      <c r="H83">
        <f ca="1"/>
        <v>0</v>
      </c>
      <c r="I83">
        <f ca="1"/>
        <v>0</v>
      </c>
      <c r="J83">
        <f ca="1"/>
        <v>0</v>
      </c>
      <c r="K83">
        <f ca="1"/>
        <v>1</v>
      </c>
      <c r="L83">
        <f ca="1"/>
        <v>1</v>
      </c>
    </row>
    <row r="84" spans="1:12" x14ac:dyDescent="0.3">
      <c r="A84">
        <f ca="1"/>
        <v>887212166</v>
      </c>
      <c r="B84">
        <f ca="1"/>
        <v>11310</v>
      </c>
      <c r="C84">
        <f ca="1"/>
        <v>0</v>
      </c>
      <c r="D84">
        <f ca="1"/>
        <v>0</v>
      </c>
      <c r="E84">
        <f ca="1"/>
        <v>5111</v>
      </c>
      <c r="F84">
        <f ca="1"/>
        <v>2</v>
      </c>
      <c r="G84">
        <f ca="1"/>
        <v>1</v>
      </c>
      <c r="H84">
        <f ca="1"/>
        <v>0</v>
      </c>
      <c r="I84">
        <f ca="1"/>
        <v>0</v>
      </c>
      <c r="J84">
        <f ca="1"/>
        <v>1</v>
      </c>
      <c r="K84">
        <f ca="1"/>
        <v>0</v>
      </c>
      <c r="L84">
        <f ca="1"/>
        <v>1</v>
      </c>
    </row>
    <row r="85" spans="1:12" x14ac:dyDescent="0.3">
      <c r="A85">
        <f ca="1"/>
        <v>750640201</v>
      </c>
      <c r="B85">
        <f ca="1"/>
        <v>11310</v>
      </c>
      <c r="C85">
        <f ca="1"/>
        <v>0</v>
      </c>
      <c r="D85">
        <f ca="1"/>
        <v>0</v>
      </c>
      <c r="E85">
        <f ca="1"/>
        <v>5111</v>
      </c>
      <c r="F85">
        <f ca="1"/>
        <v>1</v>
      </c>
      <c r="G85">
        <f ca="1"/>
        <v>1</v>
      </c>
      <c r="H85">
        <f ca="1"/>
        <v>0</v>
      </c>
      <c r="I85">
        <f ca="1"/>
        <v>1</v>
      </c>
      <c r="J85">
        <f ca="1"/>
        <v>0</v>
      </c>
      <c r="K85">
        <f ca="1"/>
        <v>0</v>
      </c>
      <c r="L85">
        <f ca="1"/>
        <v>1</v>
      </c>
    </row>
    <row r="86" spans="1:12" x14ac:dyDescent="0.3">
      <c r="A86">
        <f ca="1"/>
        <v>152443440</v>
      </c>
      <c r="B86">
        <f ca="1"/>
        <v>11310</v>
      </c>
      <c r="C86">
        <f ca="1"/>
        <v>10</v>
      </c>
      <c r="D86">
        <f ca="1"/>
        <v>0</v>
      </c>
      <c r="E86">
        <f ca="1"/>
        <v>5111</v>
      </c>
      <c r="F86">
        <f ca="1"/>
        <v>2</v>
      </c>
      <c r="G86">
        <f ca="1"/>
        <v>1</v>
      </c>
      <c r="H86">
        <f ca="1"/>
        <v>0</v>
      </c>
      <c r="I86">
        <f ca="1"/>
        <v>1</v>
      </c>
      <c r="J86">
        <f ca="1"/>
        <v>1</v>
      </c>
      <c r="K86">
        <f ca="1"/>
        <v>0</v>
      </c>
      <c r="L86">
        <f ca="1"/>
        <v>1</v>
      </c>
    </row>
    <row r="87" spans="1:12" x14ac:dyDescent="0.3">
      <c r="A87">
        <f ca="1"/>
        <v>357111687</v>
      </c>
      <c r="B87">
        <f ca="1"/>
        <v>11310</v>
      </c>
      <c r="C87">
        <f ca="1"/>
        <v>10</v>
      </c>
      <c r="D87">
        <f ca="1"/>
        <v>0</v>
      </c>
      <c r="E87">
        <f ca="1"/>
        <v>5111</v>
      </c>
      <c r="F87">
        <f ca="1"/>
        <v>1</v>
      </c>
      <c r="G87">
        <f ca="1"/>
        <v>1</v>
      </c>
      <c r="H87">
        <f ca="1"/>
        <v>0</v>
      </c>
      <c r="I87">
        <f ca="1"/>
        <v>0</v>
      </c>
      <c r="J87">
        <f ca="1"/>
        <v>0</v>
      </c>
      <c r="K87">
        <f ca="1"/>
        <v>0</v>
      </c>
      <c r="L87">
        <f ca="1"/>
        <v>1</v>
      </c>
    </row>
    <row r="88" spans="1:12" x14ac:dyDescent="0.3">
      <c r="A88">
        <f ca="1"/>
        <v>613384441</v>
      </c>
      <c r="B88">
        <f ca="1"/>
        <v>11310</v>
      </c>
      <c r="C88">
        <f ca="1"/>
        <v>11</v>
      </c>
      <c r="D88">
        <f ca="1"/>
        <v>0</v>
      </c>
      <c r="E88">
        <f ca="1"/>
        <v>1310</v>
      </c>
      <c r="F88">
        <f ca="1"/>
        <v>1</v>
      </c>
      <c r="G88">
        <f ca="1"/>
        <v>1</v>
      </c>
      <c r="H88">
        <f ca="1"/>
        <v>0</v>
      </c>
      <c r="I88">
        <f ca="1"/>
        <v>0</v>
      </c>
      <c r="J88">
        <f ca="1"/>
        <v>0</v>
      </c>
      <c r="K88">
        <f ca="1"/>
        <v>1</v>
      </c>
      <c r="L88">
        <f ca="1"/>
        <v>1</v>
      </c>
    </row>
    <row r="89" spans="1:12" x14ac:dyDescent="0.3">
      <c r="A89">
        <f ca="1"/>
        <v>63609004</v>
      </c>
      <c r="B89">
        <f ca="1"/>
        <v>11320</v>
      </c>
      <c r="C89">
        <f ca="1"/>
        <v>0</v>
      </c>
      <c r="D89">
        <f ca="1"/>
        <v>0</v>
      </c>
      <c r="E89">
        <f ca="1"/>
        <v>5111</v>
      </c>
      <c r="F89">
        <f ca="1"/>
        <v>2</v>
      </c>
      <c r="G89">
        <f ca="1"/>
        <v>1</v>
      </c>
      <c r="H89">
        <f ca="1"/>
        <v>0</v>
      </c>
      <c r="I89">
        <f ca="1"/>
        <v>0</v>
      </c>
      <c r="J89">
        <f ca="1"/>
        <v>1</v>
      </c>
      <c r="K89">
        <f ca="1"/>
        <v>0</v>
      </c>
      <c r="L89">
        <f ca="1"/>
        <v>1</v>
      </c>
    </row>
    <row r="90" spans="1:12" x14ac:dyDescent="0.3">
      <c r="A90">
        <f ca="1"/>
        <v>315461723</v>
      </c>
      <c r="B90">
        <f ca="1"/>
        <v>11320</v>
      </c>
      <c r="C90">
        <f ca="1"/>
        <v>0</v>
      </c>
      <c r="D90">
        <f ca="1"/>
        <v>0</v>
      </c>
      <c r="E90">
        <f ca="1"/>
        <v>5111</v>
      </c>
      <c r="F90">
        <f ca="1"/>
        <v>1</v>
      </c>
      <c r="G90">
        <f ca="1"/>
        <v>1</v>
      </c>
      <c r="H90">
        <f ca="1"/>
        <v>0</v>
      </c>
      <c r="I90">
        <f ca="1"/>
        <v>1</v>
      </c>
      <c r="J90">
        <f ca="1"/>
        <v>0</v>
      </c>
      <c r="K90">
        <f ca="1"/>
        <v>0</v>
      </c>
      <c r="L90">
        <f ca="1"/>
        <v>1</v>
      </c>
    </row>
    <row r="91" spans="1:12" x14ac:dyDescent="0.3">
      <c r="A91">
        <f ca="1"/>
        <v>660217126</v>
      </c>
      <c r="B91">
        <f ca="1"/>
        <v>11320</v>
      </c>
      <c r="C91">
        <f ca="1"/>
        <v>10</v>
      </c>
      <c r="D91">
        <f ca="1"/>
        <v>0</v>
      </c>
      <c r="E91">
        <f ca="1"/>
        <v>5111</v>
      </c>
      <c r="F91">
        <f ca="1"/>
        <v>2</v>
      </c>
      <c r="G91">
        <f ca="1"/>
        <v>1</v>
      </c>
      <c r="H91">
        <f ca="1"/>
        <v>0</v>
      </c>
      <c r="I91">
        <f ca="1"/>
        <v>1</v>
      </c>
      <c r="J91">
        <f ca="1"/>
        <v>1</v>
      </c>
      <c r="K91">
        <f ca="1"/>
        <v>0</v>
      </c>
      <c r="L91">
        <f ca="1"/>
        <v>1</v>
      </c>
    </row>
    <row r="92" spans="1:12" x14ac:dyDescent="0.3">
      <c r="A92">
        <f ca="1"/>
        <v>13148456</v>
      </c>
      <c r="B92">
        <f ca="1"/>
        <v>11320</v>
      </c>
      <c r="C92">
        <f ca="1"/>
        <v>10</v>
      </c>
      <c r="D92">
        <f ca="1"/>
        <v>0</v>
      </c>
      <c r="E92">
        <f ca="1"/>
        <v>5111</v>
      </c>
      <c r="F92">
        <f ca="1"/>
        <v>1</v>
      </c>
      <c r="G92">
        <f ca="1"/>
        <v>1</v>
      </c>
      <c r="H92">
        <f ca="1"/>
        <v>0</v>
      </c>
      <c r="I92">
        <f ca="1"/>
        <v>0</v>
      </c>
      <c r="J92">
        <f ca="1"/>
        <v>0</v>
      </c>
      <c r="K92">
        <f ca="1"/>
        <v>0</v>
      </c>
      <c r="L92">
        <f ca="1"/>
        <v>1</v>
      </c>
    </row>
    <row r="93" spans="1:12" x14ac:dyDescent="0.3">
      <c r="A93">
        <f ca="1"/>
        <v>649423073</v>
      </c>
      <c r="B93">
        <f ca="1"/>
        <v>11320</v>
      </c>
      <c r="C93">
        <f ca="1"/>
        <v>11</v>
      </c>
      <c r="D93">
        <f ca="1"/>
        <v>0</v>
      </c>
      <c r="E93">
        <f ca="1"/>
        <v>1320</v>
      </c>
      <c r="F93">
        <f ca="1"/>
        <v>1</v>
      </c>
      <c r="G93">
        <f ca="1"/>
        <v>1</v>
      </c>
      <c r="H93">
        <f ca="1"/>
        <v>0</v>
      </c>
      <c r="I93">
        <f ca="1"/>
        <v>0</v>
      </c>
      <c r="J93">
        <f ca="1"/>
        <v>0</v>
      </c>
      <c r="K93">
        <f ca="1"/>
        <v>1</v>
      </c>
      <c r="L93">
        <f ca="1"/>
        <v>1</v>
      </c>
    </row>
    <row r="94" spans="1:12" x14ac:dyDescent="0.3">
      <c r="A94">
        <f ca="1"/>
        <v>969696217</v>
      </c>
      <c r="B94">
        <f ca="1"/>
        <v>11330</v>
      </c>
      <c r="C94">
        <f ca="1"/>
        <v>0</v>
      </c>
      <c r="D94">
        <f ca="1"/>
        <v>0</v>
      </c>
      <c r="E94">
        <f ca="1"/>
        <v>5111</v>
      </c>
      <c r="F94">
        <f ca="1"/>
        <v>2</v>
      </c>
      <c r="G94">
        <f ca="1"/>
        <v>1</v>
      </c>
      <c r="H94">
        <f ca="1"/>
        <v>0</v>
      </c>
      <c r="I94">
        <f ca="1"/>
        <v>0</v>
      </c>
      <c r="J94">
        <f ca="1"/>
        <v>1</v>
      </c>
      <c r="K94">
        <f ca="1"/>
        <v>0</v>
      </c>
      <c r="L94">
        <f ca="1"/>
        <v>1</v>
      </c>
    </row>
    <row r="95" spans="1:12" x14ac:dyDescent="0.3">
      <c r="A95">
        <f ca="1"/>
        <v>951590249</v>
      </c>
      <c r="B95">
        <f ca="1"/>
        <v>11330</v>
      </c>
      <c r="C95">
        <f ca="1"/>
        <v>0</v>
      </c>
      <c r="D95">
        <f ca="1"/>
        <v>0</v>
      </c>
      <c r="E95">
        <f ca="1"/>
        <v>5111</v>
      </c>
      <c r="F95">
        <f ca="1"/>
        <v>1</v>
      </c>
      <c r="G95">
        <f ca="1"/>
        <v>1</v>
      </c>
      <c r="H95">
        <f ca="1"/>
        <v>0</v>
      </c>
      <c r="I95">
        <f ca="1"/>
        <v>1</v>
      </c>
      <c r="J95">
        <f ca="1"/>
        <v>0</v>
      </c>
      <c r="K95">
        <f ca="1"/>
        <v>0</v>
      </c>
      <c r="L95">
        <f ca="1"/>
        <v>1</v>
      </c>
    </row>
    <row r="96" spans="1:12" x14ac:dyDescent="0.3">
      <c r="A96">
        <f ca="1"/>
        <v>954867194</v>
      </c>
      <c r="B96">
        <f ca="1"/>
        <v>11330</v>
      </c>
      <c r="C96">
        <f ca="1"/>
        <v>10</v>
      </c>
      <c r="D96">
        <f ca="1"/>
        <v>0</v>
      </c>
      <c r="E96">
        <f ca="1"/>
        <v>5111</v>
      </c>
      <c r="F96">
        <f ca="1"/>
        <v>2</v>
      </c>
      <c r="G96">
        <f ca="1"/>
        <v>1</v>
      </c>
      <c r="H96">
        <f ca="1"/>
        <v>0</v>
      </c>
      <c r="I96">
        <f ca="1"/>
        <v>1</v>
      </c>
      <c r="J96">
        <f ca="1"/>
        <v>1</v>
      </c>
      <c r="K96">
        <f ca="1"/>
        <v>0</v>
      </c>
      <c r="L96">
        <f ca="1"/>
        <v>1</v>
      </c>
    </row>
    <row r="97" spans="1:12" x14ac:dyDescent="0.3">
      <c r="A97">
        <f ca="1"/>
        <v>654204943</v>
      </c>
      <c r="B97">
        <f ca="1"/>
        <v>11330</v>
      </c>
      <c r="C97">
        <f ca="1"/>
        <v>10</v>
      </c>
      <c r="D97">
        <f ca="1"/>
        <v>0</v>
      </c>
      <c r="E97">
        <f ca="1"/>
        <v>5111</v>
      </c>
      <c r="F97">
        <f ca="1"/>
        <v>1</v>
      </c>
      <c r="G97">
        <f ca="1"/>
        <v>1</v>
      </c>
      <c r="H97">
        <f ca="1"/>
        <v>0</v>
      </c>
      <c r="I97">
        <f ca="1"/>
        <v>0</v>
      </c>
      <c r="J97">
        <f ca="1"/>
        <v>0</v>
      </c>
      <c r="K97">
        <f ca="1"/>
        <v>0</v>
      </c>
      <c r="L97">
        <f ca="1"/>
        <v>1</v>
      </c>
    </row>
    <row r="98" spans="1:12" x14ac:dyDescent="0.3">
      <c r="A98">
        <f ca="1"/>
        <v>119832203</v>
      </c>
      <c r="B98">
        <f ca="1"/>
        <v>11330</v>
      </c>
      <c r="C98">
        <f ca="1"/>
        <v>11</v>
      </c>
      <c r="D98">
        <f ca="1"/>
        <v>0</v>
      </c>
      <c r="E98">
        <f ca="1"/>
        <v>1330</v>
      </c>
      <c r="F98">
        <f ca="1"/>
        <v>1</v>
      </c>
      <c r="G98">
        <f ca="1"/>
        <v>1</v>
      </c>
      <c r="H98">
        <f ca="1"/>
        <v>0</v>
      </c>
      <c r="I98">
        <f ca="1"/>
        <v>0</v>
      </c>
      <c r="J98">
        <f ca="1"/>
        <v>0</v>
      </c>
      <c r="K98">
        <f ca="1"/>
        <v>1</v>
      </c>
      <c r="L98">
        <f ca="1"/>
        <v>1</v>
      </c>
    </row>
    <row r="99" spans="1:12" x14ac:dyDescent="0.3">
      <c r="A99">
        <f ca="1"/>
        <v>844849731</v>
      </c>
      <c r="B99">
        <f ca="1"/>
        <v>11400</v>
      </c>
      <c r="C99">
        <f ca="1"/>
        <v>0</v>
      </c>
      <c r="D99">
        <f ca="1"/>
        <v>0</v>
      </c>
      <c r="E99">
        <f ca="1"/>
        <v>5111</v>
      </c>
      <c r="F99">
        <f ca="1"/>
        <v>2</v>
      </c>
      <c r="G99">
        <f ca="1"/>
        <v>1</v>
      </c>
      <c r="H99">
        <f ca="1"/>
        <v>0</v>
      </c>
      <c r="I99">
        <f ca="1"/>
        <v>0</v>
      </c>
      <c r="J99">
        <f ca="1"/>
        <v>1</v>
      </c>
      <c r="K99">
        <f ca="1"/>
        <v>0</v>
      </c>
      <c r="L99">
        <f ca="1"/>
        <v>1</v>
      </c>
    </row>
    <row r="100" spans="1:12" x14ac:dyDescent="0.3">
      <c r="A100">
        <f ca="1"/>
        <v>666949653</v>
      </c>
      <c r="B100">
        <f ca="1"/>
        <v>11400</v>
      </c>
      <c r="C100">
        <f ca="1"/>
        <v>0</v>
      </c>
      <c r="D100">
        <f ca="1"/>
        <v>0</v>
      </c>
      <c r="E100">
        <f ca="1"/>
        <v>5111</v>
      </c>
      <c r="F100">
        <f ca="1"/>
        <v>1</v>
      </c>
      <c r="G100">
        <f ca="1"/>
        <v>1</v>
      </c>
      <c r="H100">
        <f ca="1"/>
        <v>0</v>
      </c>
      <c r="I100">
        <f ca="1"/>
        <v>1</v>
      </c>
      <c r="J100">
        <f ca="1"/>
        <v>0</v>
      </c>
      <c r="K100">
        <f ca="1"/>
        <v>0</v>
      </c>
      <c r="L100">
        <f ca="1"/>
        <v>1</v>
      </c>
    </row>
    <row r="101" spans="1:12" x14ac:dyDescent="0.3">
      <c r="A101">
        <f ca="1"/>
        <v>578741158</v>
      </c>
      <c r="B101">
        <f ca="1"/>
        <v>11400</v>
      </c>
      <c r="C101">
        <f ca="1"/>
        <v>10</v>
      </c>
      <c r="D101">
        <f ca="1"/>
        <v>0</v>
      </c>
      <c r="E101">
        <f ca="1"/>
        <v>5111</v>
      </c>
      <c r="F101">
        <f ca="1"/>
        <v>2</v>
      </c>
      <c r="G101">
        <f ca="1"/>
        <v>1</v>
      </c>
      <c r="H101">
        <f ca="1"/>
        <v>0</v>
      </c>
      <c r="I101">
        <f ca="1"/>
        <v>1</v>
      </c>
      <c r="J101">
        <f ca="1"/>
        <v>1</v>
      </c>
      <c r="K101">
        <f ca="1"/>
        <v>0</v>
      </c>
      <c r="L101">
        <f ca="1"/>
        <v>1</v>
      </c>
    </row>
    <row r="102" spans="1:12" x14ac:dyDescent="0.3">
      <c r="A102">
        <f ca="1"/>
        <v>548846881</v>
      </c>
      <c r="B102">
        <f ca="1"/>
        <v>11400</v>
      </c>
      <c r="C102">
        <f ca="1"/>
        <v>10</v>
      </c>
      <c r="D102">
        <f ca="1"/>
        <v>0</v>
      </c>
      <c r="E102">
        <f ca="1"/>
        <v>5111</v>
      </c>
      <c r="F102">
        <f ca="1"/>
        <v>1</v>
      </c>
      <c r="G102">
        <f ca="1"/>
        <v>1</v>
      </c>
      <c r="H102">
        <f ca="1"/>
        <v>0</v>
      </c>
      <c r="I102">
        <f ca="1"/>
        <v>0</v>
      </c>
      <c r="J102">
        <f ca="1"/>
        <v>0</v>
      </c>
      <c r="K102">
        <f ca="1"/>
        <v>0</v>
      </c>
      <c r="L102">
        <f ca="1"/>
        <v>1</v>
      </c>
    </row>
    <row r="103" spans="1:12" x14ac:dyDescent="0.3">
      <c r="A103">
        <f ca="1"/>
        <v>651525997</v>
      </c>
      <c r="B103">
        <f ca="1"/>
        <v>11400</v>
      </c>
      <c r="C103">
        <f ca="1"/>
        <v>11</v>
      </c>
      <c r="D103">
        <f ca="1"/>
        <v>0</v>
      </c>
      <c r="E103">
        <f ca="1"/>
        <v>1400</v>
      </c>
      <c r="F103">
        <f ca="1"/>
        <v>1</v>
      </c>
      <c r="G103">
        <f ca="1"/>
        <v>1</v>
      </c>
      <c r="H103">
        <f ca="1"/>
        <v>0</v>
      </c>
      <c r="I103">
        <f ca="1"/>
        <v>0</v>
      </c>
      <c r="J103">
        <f ca="1"/>
        <v>0</v>
      </c>
      <c r="K103">
        <f ca="1"/>
        <v>1</v>
      </c>
      <c r="L103">
        <f ca="1"/>
        <v>1</v>
      </c>
    </row>
    <row r="104" spans="1:12" x14ac:dyDescent="0.3">
      <c r="A104">
        <f ca="1"/>
        <v>603932939</v>
      </c>
      <c r="B104">
        <f ca="1"/>
        <v>11410</v>
      </c>
      <c r="C104">
        <f ca="1"/>
        <v>0</v>
      </c>
      <c r="D104">
        <f ca="1"/>
        <v>0</v>
      </c>
      <c r="E104">
        <f ca="1"/>
        <v>5111</v>
      </c>
      <c r="F104">
        <f ca="1"/>
        <v>2</v>
      </c>
      <c r="G104">
        <f ca="1"/>
        <v>1</v>
      </c>
      <c r="H104">
        <f ca="1"/>
        <v>0</v>
      </c>
      <c r="I104">
        <f ca="1"/>
        <v>0</v>
      </c>
      <c r="J104">
        <f ca="1"/>
        <v>1</v>
      </c>
      <c r="K104">
        <f ca="1"/>
        <v>0</v>
      </c>
      <c r="L104">
        <f ca="1"/>
        <v>1</v>
      </c>
    </row>
    <row r="105" spans="1:12" x14ac:dyDescent="0.3">
      <c r="A105">
        <f ca="1"/>
        <v>834025632</v>
      </c>
      <c r="B105">
        <f ca="1"/>
        <v>11410</v>
      </c>
      <c r="C105">
        <f ca="1"/>
        <v>0</v>
      </c>
      <c r="D105">
        <f ca="1"/>
        <v>0</v>
      </c>
      <c r="E105">
        <f ca="1"/>
        <v>5111</v>
      </c>
      <c r="F105">
        <f ca="1"/>
        <v>1</v>
      </c>
      <c r="G105">
        <f ca="1"/>
        <v>1</v>
      </c>
      <c r="H105">
        <f ca="1"/>
        <v>0</v>
      </c>
      <c r="I105">
        <f ca="1"/>
        <v>1</v>
      </c>
      <c r="J105">
        <f ca="1"/>
        <v>0</v>
      </c>
      <c r="K105">
        <f ca="1"/>
        <v>0</v>
      </c>
      <c r="L105">
        <f ca="1"/>
        <v>1</v>
      </c>
    </row>
    <row r="106" spans="1:12" x14ac:dyDescent="0.3">
      <c r="A106">
        <f ca="1"/>
        <v>36628565</v>
      </c>
      <c r="B106">
        <f ca="1"/>
        <v>11410</v>
      </c>
      <c r="C106">
        <f ca="1"/>
        <v>10</v>
      </c>
      <c r="D106">
        <f ca="1"/>
        <v>0</v>
      </c>
      <c r="E106">
        <f ca="1"/>
        <v>5111</v>
      </c>
      <c r="F106">
        <f ca="1"/>
        <v>2</v>
      </c>
      <c r="G106">
        <f ca="1"/>
        <v>1</v>
      </c>
      <c r="H106">
        <f ca="1"/>
        <v>0</v>
      </c>
      <c r="I106">
        <f ca="1"/>
        <v>1</v>
      </c>
      <c r="J106">
        <f ca="1"/>
        <v>1</v>
      </c>
      <c r="K106">
        <f ca="1"/>
        <v>0</v>
      </c>
      <c r="L106">
        <f ca="1"/>
        <v>1</v>
      </c>
    </row>
    <row r="107" spans="1:12" x14ac:dyDescent="0.3">
      <c r="A107">
        <f ca="1"/>
        <v>391209044</v>
      </c>
      <c r="B107">
        <f ca="1"/>
        <v>11410</v>
      </c>
      <c r="C107">
        <f ca="1"/>
        <v>10</v>
      </c>
      <c r="D107">
        <f ca="1"/>
        <v>0</v>
      </c>
      <c r="E107">
        <f ca="1"/>
        <v>5111</v>
      </c>
      <c r="F107">
        <f ca="1"/>
        <v>1</v>
      </c>
      <c r="G107">
        <f ca="1"/>
        <v>1</v>
      </c>
      <c r="H107">
        <f ca="1"/>
        <v>0</v>
      </c>
      <c r="I107">
        <f ca="1"/>
        <v>0</v>
      </c>
      <c r="J107">
        <f ca="1"/>
        <v>0</v>
      </c>
      <c r="K107">
        <f ca="1"/>
        <v>0</v>
      </c>
      <c r="L107">
        <f ca="1"/>
        <v>1</v>
      </c>
    </row>
    <row r="108" spans="1:12" x14ac:dyDescent="0.3">
      <c r="A108">
        <f ca="1"/>
        <v>392815091</v>
      </c>
      <c r="B108">
        <f ca="1"/>
        <v>11410</v>
      </c>
      <c r="C108">
        <f ca="1"/>
        <v>11</v>
      </c>
      <c r="D108">
        <f ca="1"/>
        <v>0</v>
      </c>
      <c r="E108">
        <f ca="1"/>
        <v>1410</v>
      </c>
      <c r="F108">
        <f ca="1"/>
        <v>1</v>
      </c>
      <c r="G108">
        <f ca="1"/>
        <v>1</v>
      </c>
      <c r="H108">
        <f ca="1"/>
        <v>0</v>
      </c>
      <c r="I108">
        <f ca="1"/>
        <v>0</v>
      </c>
      <c r="J108">
        <f ca="1"/>
        <v>0</v>
      </c>
      <c r="K108">
        <f ca="1"/>
        <v>1</v>
      </c>
      <c r="L108">
        <f ca="1"/>
        <v>1</v>
      </c>
    </row>
    <row r="109" spans="1:12" x14ac:dyDescent="0.3">
      <c r="A109">
        <f ca="1"/>
        <v>604606522</v>
      </c>
      <c r="B109">
        <f ca="1"/>
        <v>11420</v>
      </c>
      <c r="C109">
        <f ca="1"/>
        <v>0</v>
      </c>
      <c r="D109">
        <f ca="1"/>
        <v>0</v>
      </c>
      <c r="E109">
        <f ca="1"/>
        <v>5111</v>
      </c>
      <c r="F109">
        <f ca="1"/>
        <v>2</v>
      </c>
      <c r="G109">
        <f ca="1"/>
        <v>1</v>
      </c>
      <c r="H109">
        <f ca="1"/>
        <v>0</v>
      </c>
      <c r="I109">
        <f ca="1"/>
        <v>0</v>
      </c>
      <c r="J109">
        <f ca="1"/>
        <v>1</v>
      </c>
      <c r="K109">
        <f ca="1"/>
        <v>0</v>
      </c>
      <c r="L109">
        <f ca="1"/>
        <v>1</v>
      </c>
    </row>
    <row r="110" spans="1:12" x14ac:dyDescent="0.3">
      <c r="A110">
        <f ca="1"/>
        <v>402432465</v>
      </c>
      <c r="B110">
        <f ca="1"/>
        <v>11420</v>
      </c>
      <c r="C110">
        <f ca="1"/>
        <v>0</v>
      </c>
      <c r="D110">
        <f ca="1"/>
        <v>0</v>
      </c>
      <c r="E110">
        <f ca="1"/>
        <v>5111</v>
      </c>
      <c r="F110">
        <f ca="1"/>
        <v>1</v>
      </c>
      <c r="G110">
        <f ca="1"/>
        <v>1</v>
      </c>
      <c r="H110">
        <f ca="1"/>
        <v>0</v>
      </c>
      <c r="I110">
        <f ca="1"/>
        <v>1</v>
      </c>
      <c r="J110">
        <f ca="1"/>
        <v>0</v>
      </c>
      <c r="K110">
        <f ca="1"/>
        <v>0</v>
      </c>
      <c r="L110">
        <f ca="1"/>
        <v>1</v>
      </c>
    </row>
    <row r="111" spans="1:12" x14ac:dyDescent="0.3">
      <c r="A111">
        <f ca="1"/>
        <v>986619767</v>
      </c>
      <c r="B111">
        <f ca="1"/>
        <v>11420</v>
      </c>
      <c r="C111">
        <f ca="1"/>
        <v>10</v>
      </c>
      <c r="D111">
        <f ca="1"/>
        <v>0</v>
      </c>
      <c r="E111">
        <f ca="1"/>
        <v>5111</v>
      </c>
      <c r="F111">
        <f ca="1"/>
        <v>2</v>
      </c>
      <c r="G111">
        <f ca="1"/>
        <v>1</v>
      </c>
      <c r="H111">
        <f ca="1"/>
        <v>0</v>
      </c>
      <c r="I111">
        <f ca="1"/>
        <v>1</v>
      </c>
      <c r="J111">
        <f ca="1"/>
        <v>1</v>
      </c>
      <c r="K111">
        <f ca="1"/>
        <v>0</v>
      </c>
      <c r="L111">
        <f ca="1"/>
        <v>1</v>
      </c>
    </row>
    <row r="112" spans="1:12" x14ac:dyDescent="0.3">
      <c r="A112">
        <f ca="1"/>
        <v>920214073</v>
      </c>
      <c r="B112">
        <f ca="1"/>
        <v>11420</v>
      </c>
      <c r="C112">
        <f ca="1"/>
        <v>10</v>
      </c>
      <c r="D112">
        <f ca="1"/>
        <v>0</v>
      </c>
      <c r="E112">
        <f ca="1"/>
        <v>5111</v>
      </c>
      <c r="F112">
        <f ca="1"/>
        <v>1</v>
      </c>
      <c r="G112">
        <f ca="1"/>
        <v>1</v>
      </c>
      <c r="H112">
        <f ca="1"/>
        <v>0</v>
      </c>
      <c r="I112">
        <f ca="1"/>
        <v>0</v>
      </c>
      <c r="J112">
        <f ca="1"/>
        <v>0</v>
      </c>
      <c r="K112">
        <f ca="1"/>
        <v>0</v>
      </c>
      <c r="L112">
        <f ca="1"/>
        <v>1</v>
      </c>
    </row>
    <row r="113" spans="1:12" x14ac:dyDescent="0.3">
      <c r="A113">
        <f ca="1"/>
        <v>818870588</v>
      </c>
      <c r="B113">
        <f ca="1"/>
        <v>11420</v>
      </c>
      <c r="C113">
        <f ca="1"/>
        <v>11</v>
      </c>
      <c r="D113">
        <f ca="1"/>
        <v>0</v>
      </c>
      <c r="E113">
        <f ca="1"/>
        <v>1420</v>
      </c>
      <c r="F113">
        <f ca="1"/>
        <v>1</v>
      </c>
      <c r="G113">
        <f ca="1"/>
        <v>1</v>
      </c>
      <c r="H113">
        <f ca="1"/>
        <v>0</v>
      </c>
      <c r="I113">
        <f ca="1"/>
        <v>0</v>
      </c>
      <c r="J113">
        <f ca="1"/>
        <v>0</v>
      </c>
      <c r="K113">
        <f ca="1"/>
        <v>1</v>
      </c>
      <c r="L113">
        <f ca="1"/>
        <v>1</v>
      </c>
    </row>
    <row r="114" spans="1:12" x14ac:dyDescent="0.3">
      <c r="A114">
        <f ca="1"/>
        <v>945501183</v>
      </c>
      <c r="B114">
        <f ca="1"/>
        <v>11430</v>
      </c>
      <c r="C114">
        <f ca="1"/>
        <v>0</v>
      </c>
      <c r="D114">
        <f ca="1"/>
        <v>0</v>
      </c>
      <c r="E114">
        <f ca="1"/>
        <v>5111</v>
      </c>
      <c r="F114">
        <f ca="1"/>
        <v>2</v>
      </c>
      <c r="G114">
        <f ca="1"/>
        <v>1</v>
      </c>
      <c r="H114">
        <f ca="1"/>
        <v>0</v>
      </c>
      <c r="I114">
        <f ca="1"/>
        <v>0</v>
      </c>
      <c r="J114">
        <f ca="1"/>
        <v>1</v>
      </c>
      <c r="K114">
        <f ca="1"/>
        <v>0</v>
      </c>
      <c r="L114">
        <f ca="1"/>
        <v>1</v>
      </c>
    </row>
    <row r="115" spans="1:12" x14ac:dyDescent="0.3">
      <c r="A115">
        <f ca="1"/>
        <v>293229480</v>
      </c>
      <c r="B115">
        <f ca="1"/>
        <v>11430</v>
      </c>
      <c r="C115">
        <f ca="1"/>
        <v>0</v>
      </c>
      <c r="D115">
        <f ca="1"/>
        <v>0</v>
      </c>
      <c r="E115">
        <f ca="1"/>
        <v>5111</v>
      </c>
      <c r="F115">
        <f ca="1"/>
        <v>1</v>
      </c>
      <c r="G115">
        <f ca="1"/>
        <v>1</v>
      </c>
      <c r="H115">
        <f ca="1"/>
        <v>0</v>
      </c>
      <c r="I115">
        <f ca="1"/>
        <v>1</v>
      </c>
      <c r="J115">
        <f ca="1"/>
        <v>0</v>
      </c>
      <c r="K115">
        <f ca="1"/>
        <v>0</v>
      </c>
      <c r="L115">
        <f ca="1"/>
        <v>1</v>
      </c>
    </row>
    <row r="116" spans="1:12" x14ac:dyDescent="0.3">
      <c r="A116">
        <f ca="1"/>
        <v>411066936</v>
      </c>
      <c r="B116">
        <f ca="1"/>
        <v>11430</v>
      </c>
      <c r="C116">
        <f ca="1"/>
        <v>10</v>
      </c>
      <c r="D116">
        <f ca="1"/>
        <v>0</v>
      </c>
      <c r="E116">
        <f ca="1"/>
        <v>5111</v>
      </c>
      <c r="F116">
        <f ca="1"/>
        <v>2</v>
      </c>
      <c r="G116">
        <f ca="1"/>
        <v>1</v>
      </c>
      <c r="H116">
        <f ca="1"/>
        <v>0</v>
      </c>
      <c r="I116">
        <f ca="1"/>
        <v>1</v>
      </c>
      <c r="J116">
        <f ca="1"/>
        <v>1</v>
      </c>
      <c r="K116">
        <f ca="1"/>
        <v>0</v>
      </c>
      <c r="L116">
        <f ca="1"/>
        <v>1</v>
      </c>
    </row>
    <row r="117" spans="1:12" x14ac:dyDescent="0.3">
      <c r="A117">
        <f ca="1"/>
        <v>406998158</v>
      </c>
      <c r="B117">
        <f ca="1"/>
        <v>11430</v>
      </c>
      <c r="C117">
        <f ca="1"/>
        <v>10</v>
      </c>
      <c r="D117">
        <f ca="1"/>
        <v>0</v>
      </c>
      <c r="E117">
        <f ca="1"/>
        <v>5111</v>
      </c>
      <c r="F117">
        <f ca="1"/>
        <v>1</v>
      </c>
      <c r="G117">
        <f ca="1"/>
        <v>1</v>
      </c>
      <c r="H117">
        <f ca="1"/>
        <v>0</v>
      </c>
      <c r="I117">
        <f ca="1"/>
        <v>0</v>
      </c>
      <c r="J117">
        <f ca="1"/>
        <v>0</v>
      </c>
      <c r="K117">
        <f ca="1"/>
        <v>0</v>
      </c>
      <c r="L117">
        <f ca="1"/>
        <v>1</v>
      </c>
    </row>
    <row r="118" spans="1:12" x14ac:dyDescent="0.3">
      <c r="A118">
        <f ca="1"/>
        <v>238672692</v>
      </c>
      <c r="B118">
        <f ca="1"/>
        <v>11430</v>
      </c>
      <c r="C118">
        <f ca="1"/>
        <v>11</v>
      </c>
      <c r="D118">
        <f ca="1"/>
        <v>0</v>
      </c>
      <c r="E118">
        <f ca="1"/>
        <v>1430</v>
      </c>
      <c r="F118">
        <f ca="1"/>
        <v>1</v>
      </c>
      <c r="G118">
        <f ca="1"/>
        <v>1</v>
      </c>
      <c r="H118">
        <f ca="1"/>
        <v>0</v>
      </c>
      <c r="I118">
        <f ca="1"/>
        <v>0</v>
      </c>
      <c r="J118">
        <f ca="1"/>
        <v>0</v>
      </c>
      <c r="K118">
        <f ca="1"/>
        <v>1</v>
      </c>
      <c r="L118">
        <f ca="1"/>
        <v>1</v>
      </c>
    </row>
    <row r="119" spans="1:12" x14ac:dyDescent="0.3">
      <c r="A119">
        <f ca="1"/>
        <v>257057705</v>
      </c>
      <c r="B119">
        <f ca="1"/>
        <v>12021</v>
      </c>
      <c r="C119">
        <f ca="1"/>
        <v>0</v>
      </c>
      <c r="D119">
        <f ca="1"/>
        <v>0</v>
      </c>
      <c r="E119">
        <f ca="1"/>
        <v>2011</v>
      </c>
      <c r="F119">
        <f ca="1"/>
        <v>2</v>
      </c>
      <c r="G119">
        <f ca="1"/>
        <v>1</v>
      </c>
      <c r="H119">
        <f ca="1"/>
        <v>0</v>
      </c>
      <c r="I119">
        <f ca="1"/>
        <v>0</v>
      </c>
      <c r="J119">
        <f ca="1"/>
        <v>1</v>
      </c>
      <c r="K119">
        <f ca="1"/>
        <v>0</v>
      </c>
      <c r="L119">
        <f ca="1"/>
        <v>2</v>
      </c>
    </row>
    <row r="120" spans="1:12" x14ac:dyDescent="0.3">
      <c r="A120">
        <f ca="1"/>
        <v>632786179</v>
      </c>
      <c r="B120">
        <f ca="1"/>
        <v>12021</v>
      </c>
      <c r="C120">
        <f ca="1"/>
        <v>0</v>
      </c>
      <c r="D120">
        <f ca="1"/>
        <v>0</v>
      </c>
      <c r="E120">
        <f ca="1"/>
        <v>2021</v>
      </c>
      <c r="F120">
        <f ca="1"/>
        <v>1</v>
      </c>
      <c r="G120">
        <f ca="1"/>
        <v>1</v>
      </c>
      <c r="H120">
        <f ca="1"/>
        <v>0</v>
      </c>
      <c r="I120">
        <f ca="1"/>
        <v>0</v>
      </c>
      <c r="J120">
        <f ca="1"/>
        <v>0</v>
      </c>
      <c r="K120">
        <f ca="1"/>
        <v>0</v>
      </c>
      <c r="L120">
        <f ca="1"/>
        <v>1</v>
      </c>
    </row>
    <row r="121" spans="1:12" x14ac:dyDescent="0.3">
      <c r="A121">
        <f ca="1"/>
        <v>451892419</v>
      </c>
      <c r="B121">
        <f ca="1"/>
        <v>12022</v>
      </c>
      <c r="C121">
        <f ca="1"/>
        <v>0</v>
      </c>
      <c r="D121">
        <f ca="1"/>
        <v>0</v>
      </c>
      <c r="E121">
        <f ca="1"/>
        <v>2011</v>
      </c>
      <c r="F121">
        <f ca="1"/>
        <v>2</v>
      </c>
      <c r="G121">
        <f ca="1"/>
        <v>1</v>
      </c>
      <c r="H121">
        <f ca="1"/>
        <v>0</v>
      </c>
      <c r="I121">
        <f ca="1"/>
        <v>0</v>
      </c>
      <c r="J121">
        <f ca="1"/>
        <v>1</v>
      </c>
      <c r="K121">
        <f ca="1"/>
        <v>0</v>
      </c>
      <c r="L121">
        <f ca="1"/>
        <v>1</v>
      </c>
    </row>
    <row r="122" spans="1:12" x14ac:dyDescent="0.3">
      <c r="A122">
        <f ca="1"/>
        <v>383031904</v>
      </c>
      <c r="B122">
        <f ca="1"/>
        <v>12022</v>
      </c>
      <c r="C122">
        <f ca="1"/>
        <v>0</v>
      </c>
      <c r="D122">
        <f ca="1"/>
        <v>0</v>
      </c>
      <c r="E122">
        <f ca="1"/>
        <v>2012</v>
      </c>
      <c r="F122">
        <f ca="1"/>
        <v>2</v>
      </c>
      <c r="G122">
        <f ca="1"/>
        <v>1</v>
      </c>
      <c r="H122">
        <f ca="1"/>
        <v>0</v>
      </c>
      <c r="I122">
        <f ca="1"/>
        <v>0</v>
      </c>
      <c r="J122">
        <f ca="1"/>
        <v>1</v>
      </c>
      <c r="K122">
        <f ca="1"/>
        <v>0</v>
      </c>
      <c r="L122">
        <f ca="1"/>
        <v>1</v>
      </c>
    </row>
    <row r="123" spans="1:12" x14ac:dyDescent="0.3">
      <c r="A123">
        <f ca="1"/>
        <v>747036067</v>
      </c>
      <c r="B123">
        <f ca="1"/>
        <v>12022</v>
      </c>
      <c r="C123">
        <f ca="1"/>
        <v>0</v>
      </c>
      <c r="D123">
        <f ca="1"/>
        <v>0</v>
      </c>
      <c r="E123">
        <f ca="1"/>
        <v>2022</v>
      </c>
      <c r="F123">
        <f ca="1"/>
        <v>1</v>
      </c>
      <c r="G123">
        <f ca="1"/>
        <v>1</v>
      </c>
      <c r="H123">
        <f ca="1"/>
        <v>0</v>
      </c>
      <c r="I123">
        <f ca="1"/>
        <v>0</v>
      </c>
      <c r="J123">
        <f ca="1"/>
        <v>0</v>
      </c>
      <c r="K123">
        <f ca="1"/>
        <v>0</v>
      </c>
      <c r="L123">
        <f ca="1"/>
        <v>1</v>
      </c>
    </row>
    <row r="124" spans="1:12" x14ac:dyDescent="0.3">
      <c r="A124">
        <f ca="1"/>
        <v>496013664</v>
      </c>
      <c r="B124">
        <f ca="1"/>
        <v>12023</v>
      </c>
      <c r="C124">
        <f ca="1"/>
        <v>0</v>
      </c>
      <c r="D124">
        <f ca="1"/>
        <v>0</v>
      </c>
      <c r="E124">
        <f ca="1"/>
        <v>2011</v>
      </c>
      <c r="F124">
        <f ca="1"/>
        <v>2</v>
      </c>
      <c r="G124">
        <f ca="1"/>
        <v>1</v>
      </c>
      <c r="H124">
        <f ca="1"/>
        <v>0</v>
      </c>
      <c r="I124">
        <f ca="1"/>
        <v>0</v>
      </c>
      <c r="J124">
        <f ca="1"/>
        <v>1</v>
      </c>
      <c r="K124">
        <f ca="1"/>
        <v>0</v>
      </c>
      <c r="L124">
        <f ca="1"/>
        <v>1</v>
      </c>
    </row>
    <row r="125" spans="1:12" x14ac:dyDescent="0.3">
      <c r="A125">
        <f ca="1"/>
        <v>252158675</v>
      </c>
      <c r="B125">
        <f ca="1"/>
        <v>12023</v>
      </c>
      <c r="C125">
        <f ca="1"/>
        <v>0</v>
      </c>
      <c r="D125">
        <f ca="1"/>
        <v>0</v>
      </c>
      <c r="E125">
        <f ca="1"/>
        <v>2012</v>
      </c>
      <c r="F125">
        <f ca="1"/>
        <v>2</v>
      </c>
      <c r="G125">
        <f ca="1"/>
        <v>1</v>
      </c>
      <c r="H125">
        <f ca="1"/>
        <v>0</v>
      </c>
      <c r="I125">
        <f ca="1"/>
        <v>0</v>
      </c>
      <c r="J125">
        <f ca="1"/>
        <v>1</v>
      </c>
      <c r="K125">
        <f ca="1"/>
        <v>0</v>
      </c>
      <c r="L125">
        <f ca="1"/>
        <v>1</v>
      </c>
    </row>
    <row r="126" spans="1:12" x14ac:dyDescent="0.3">
      <c r="A126">
        <f ca="1"/>
        <v>946318407</v>
      </c>
      <c r="B126">
        <f ca="1"/>
        <v>12023</v>
      </c>
      <c r="C126">
        <f ca="1"/>
        <v>0</v>
      </c>
      <c r="D126">
        <f ca="1"/>
        <v>0</v>
      </c>
      <c r="E126">
        <f ca="1"/>
        <v>2013</v>
      </c>
      <c r="F126">
        <f ca="1"/>
        <v>2</v>
      </c>
      <c r="G126">
        <f ca="1"/>
        <v>1</v>
      </c>
      <c r="H126">
        <f ca="1"/>
        <v>0</v>
      </c>
      <c r="I126">
        <f ca="1"/>
        <v>0</v>
      </c>
      <c r="J126">
        <f ca="1"/>
        <v>1</v>
      </c>
      <c r="K126">
        <f ca="1"/>
        <v>0</v>
      </c>
      <c r="L126">
        <f ca="1"/>
        <v>1</v>
      </c>
    </row>
    <row r="127" spans="1:12" x14ac:dyDescent="0.3">
      <c r="A127">
        <f ca="1"/>
        <v>302501263</v>
      </c>
      <c r="B127">
        <f ca="1"/>
        <v>12023</v>
      </c>
      <c r="C127">
        <f ca="1"/>
        <v>0</v>
      </c>
      <c r="D127">
        <f ca="1"/>
        <v>0</v>
      </c>
      <c r="E127">
        <f ca="1"/>
        <v>2023</v>
      </c>
      <c r="F127">
        <f ca="1"/>
        <v>1</v>
      </c>
      <c r="G127">
        <f ca="1"/>
        <v>1</v>
      </c>
      <c r="H127">
        <f ca="1"/>
        <v>0</v>
      </c>
      <c r="I127">
        <f ca="1"/>
        <v>0</v>
      </c>
      <c r="J127">
        <f ca="1"/>
        <v>0</v>
      </c>
      <c r="K127">
        <f ca="1"/>
        <v>0</v>
      </c>
      <c r="L127">
        <f ca="1"/>
        <v>2</v>
      </c>
    </row>
    <row r="128" spans="1:12" x14ac:dyDescent="0.3">
      <c r="A128">
        <f ca="1"/>
        <v>974360763</v>
      </c>
      <c r="B128">
        <f ca="1"/>
        <v>12042</v>
      </c>
      <c r="C128">
        <f ca="1"/>
        <v>0</v>
      </c>
      <c r="D128">
        <f ca="1"/>
        <v>0</v>
      </c>
      <c r="E128">
        <f ca="1"/>
        <v>2032</v>
      </c>
      <c r="F128">
        <f ca="1"/>
        <v>2</v>
      </c>
      <c r="G128">
        <f ca="1"/>
        <v>1</v>
      </c>
      <c r="H128">
        <f ca="1"/>
        <v>0</v>
      </c>
      <c r="I128">
        <f ca="1"/>
        <v>0</v>
      </c>
      <c r="J128">
        <f ca="1"/>
        <v>1</v>
      </c>
      <c r="K128">
        <f ca="1"/>
        <v>0</v>
      </c>
      <c r="L128">
        <f ca="1"/>
        <v>1</v>
      </c>
    </row>
    <row r="129" spans="1:12" x14ac:dyDescent="0.3">
      <c r="A129">
        <f ca="1"/>
        <v>765798217</v>
      </c>
      <c r="B129">
        <f ca="1"/>
        <v>12042</v>
      </c>
      <c r="C129">
        <f ca="1"/>
        <v>0</v>
      </c>
      <c r="D129">
        <f ca="1"/>
        <v>0</v>
      </c>
      <c r="E129">
        <f ca="1"/>
        <v>2041</v>
      </c>
      <c r="F129">
        <f ca="1"/>
        <v>2</v>
      </c>
      <c r="G129">
        <f ca="1"/>
        <v>1</v>
      </c>
      <c r="H129">
        <f ca="1"/>
        <v>0</v>
      </c>
      <c r="I129">
        <f ca="1"/>
        <v>0</v>
      </c>
      <c r="J129">
        <f ca="1"/>
        <v>1</v>
      </c>
      <c r="K129">
        <f ca="1"/>
        <v>0</v>
      </c>
      <c r="L129">
        <f ca="1"/>
        <v>2</v>
      </c>
    </row>
    <row r="130" spans="1:12" x14ac:dyDescent="0.3">
      <c r="A130">
        <f ca="1"/>
        <v>880067478</v>
      </c>
      <c r="B130">
        <f ca="1"/>
        <v>12042</v>
      </c>
      <c r="C130">
        <f ca="1"/>
        <v>0</v>
      </c>
      <c r="D130">
        <f ca="1"/>
        <v>0</v>
      </c>
      <c r="E130">
        <f ca="1"/>
        <v>2042</v>
      </c>
      <c r="F130">
        <f ca="1"/>
        <v>1</v>
      </c>
      <c r="G130">
        <f ca="1"/>
        <v>1</v>
      </c>
      <c r="H130">
        <f ca="1"/>
        <v>0</v>
      </c>
      <c r="I130">
        <f ca="1"/>
        <v>0</v>
      </c>
      <c r="J130">
        <f ca="1"/>
        <v>0</v>
      </c>
      <c r="K130">
        <f ca="1"/>
        <v>0</v>
      </c>
      <c r="L130">
        <f ca="1"/>
        <v>2</v>
      </c>
    </row>
    <row r="131" spans="1:12" x14ac:dyDescent="0.3">
      <c r="A131">
        <f ca="1"/>
        <v>78872266</v>
      </c>
      <c r="B131">
        <f ca="1"/>
        <v>12043</v>
      </c>
      <c r="C131">
        <f ca="1"/>
        <v>0</v>
      </c>
      <c r="D131">
        <f ca="1"/>
        <v>0</v>
      </c>
      <c r="E131">
        <f ca="1"/>
        <v>2033</v>
      </c>
      <c r="F131">
        <f ca="1"/>
        <v>2</v>
      </c>
      <c r="G131">
        <f ca="1"/>
        <v>1</v>
      </c>
      <c r="H131">
        <f ca="1"/>
        <v>0</v>
      </c>
      <c r="I131">
        <f ca="1"/>
        <v>0</v>
      </c>
      <c r="J131">
        <f ca="1"/>
        <v>1</v>
      </c>
      <c r="K131">
        <f ca="1"/>
        <v>0</v>
      </c>
      <c r="L131">
        <f ca="1"/>
        <v>2</v>
      </c>
    </row>
    <row r="132" spans="1:12" x14ac:dyDescent="0.3">
      <c r="A132">
        <f ca="1"/>
        <v>752055251</v>
      </c>
      <c r="B132">
        <f ca="1"/>
        <v>12043</v>
      </c>
      <c r="C132">
        <f ca="1"/>
        <v>0</v>
      </c>
      <c r="D132">
        <f ca="1"/>
        <v>0</v>
      </c>
      <c r="E132">
        <f ca="1"/>
        <v>2042</v>
      </c>
      <c r="F132">
        <f ca="1"/>
        <v>2</v>
      </c>
      <c r="G132">
        <f ca="1"/>
        <v>1</v>
      </c>
      <c r="H132">
        <f ca="1"/>
        <v>0</v>
      </c>
      <c r="I132">
        <f ca="1"/>
        <v>0</v>
      </c>
      <c r="J132">
        <f ca="1"/>
        <v>1</v>
      </c>
      <c r="K132">
        <f ca="1"/>
        <v>0</v>
      </c>
      <c r="L132">
        <f ca="1"/>
        <v>1</v>
      </c>
    </row>
    <row r="133" spans="1:12" x14ac:dyDescent="0.3">
      <c r="A133">
        <f ca="1"/>
        <v>264587988</v>
      </c>
      <c r="B133">
        <f ca="1"/>
        <v>12043</v>
      </c>
      <c r="C133">
        <f ca="1"/>
        <v>0</v>
      </c>
      <c r="D133">
        <f ca="1"/>
        <v>0</v>
      </c>
      <c r="E133">
        <f ca="1"/>
        <v>2043</v>
      </c>
      <c r="F133">
        <f ca="1"/>
        <v>1</v>
      </c>
      <c r="G133">
        <f ca="1"/>
        <v>1</v>
      </c>
      <c r="H133">
        <f ca="1"/>
        <v>0</v>
      </c>
      <c r="I133">
        <f ca="1"/>
        <v>0</v>
      </c>
      <c r="J133">
        <f ca="1"/>
        <v>0</v>
      </c>
      <c r="K133">
        <f ca="1"/>
        <v>0</v>
      </c>
      <c r="L133">
        <f ca="1"/>
        <v>2</v>
      </c>
    </row>
    <row r="134" spans="1:12" x14ac:dyDescent="0.3">
      <c r="A134">
        <f ca="1"/>
        <v>881226440</v>
      </c>
      <c r="B134">
        <f ca="1"/>
        <v>12051</v>
      </c>
      <c r="C134">
        <f ca="1"/>
        <v>0</v>
      </c>
      <c r="D134">
        <f ca="1"/>
        <v>0</v>
      </c>
      <c r="E134">
        <f ca="1"/>
        <v>2031</v>
      </c>
      <c r="F134">
        <f ca="1"/>
        <v>2</v>
      </c>
      <c r="G134">
        <f ca="1"/>
        <v>1</v>
      </c>
      <c r="H134">
        <f ca="1"/>
        <v>0</v>
      </c>
      <c r="I134">
        <f ca="1"/>
        <v>0</v>
      </c>
      <c r="J134">
        <f ca="1"/>
        <v>1</v>
      </c>
      <c r="K134">
        <f ca="1"/>
        <v>0</v>
      </c>
      <c r="L134">
        <f ca="1"/>
        <v>1</v>
      </c>
    </row>
    <row r="135" spans="1:12" x14ac:dyDescent="0.3">
      <c r="A135">
        <f ca="1"/>
        <v>662592463</v>
      </c>
      <c r="B135">
        <f ca="1"/>
        <v>12051</v>
      </c>
      <c r="C135">
        <f ca="1"/>
        <v>0</v>
      </c>
      <c r="D135">
        <f ca="1"/>
        <v>0</v>
      </c>
      <c r="E135">
        <f ca="1"/>
        <v>2041</v>
      </c>
      <c r="F135">
        <f ca="1"/>
        <v>2</v>
      </c>
      <c r="G135">
        <f ca="1"/>
        <v>1</v>
      </c>
      <c r="H135">
        <f ca="1"/>
        <v>0</v>
      </c>
      <c r="I135">
        <f ca="1"/>
        <v>0</v>
      </c>
      <c r="J135">
        <f ca="1"/>
        <v>1</v>
      </c>
      <c r="K135">
        <f ca="1"/>
        <v>0</v>
      </c>
      <c r="L135">
        <f ca="1"/>
        <v>1</v>
      </c>
    </row>
    <row r="136" spans="1:12" x14ac:dyDescent="0.3">
      <c r="A136">
        <f ca="1"/>
        <v>96664033</v>
      </c>
      <c r="B136">
        <f ca="1"/>
        <v>12051</v>
      </c>
      <c r="C136">
        <f ca="1"/>
        <v>0</v>
      </c>
      <c r="D136">
        <f ca="1"/>
        <v>0</v>
      </c>
      <c r="E136">
        <f ca="1"/>
        <v>2051</v>
      </c>
      <c r="F136">
        <f ca="1"/>
        <v>1</v>
      </c>
      <c r="G136">
        <f ca="1"/>
        <v>1</v>
      </c>
      <c r="H136">
        <f ca="1"/>
        <v>0</v>
      </c>
      <c r="I136">
        <f ca="1"/>
        <v>0</v>
      </c>
      <c r="J136">
        <f ca="1"/>
        <v>0</v>
      </c>
      <c r="K136">
        <f ca="1"/>
        <v>0</v>
      </c>
      <c r="L136">
        <f ca="1"/>
        <v>1</v>
      </c>
    </row>
    <row r="137" spans="1:12" x14ac:dyDescent="0.3">
      <c r="A137">
        <f ca="1"/>
        <v>620282332</v>
      </c>
      <c r="B137">
        <f ca="1"/>
        <v>12052</v>
      </c>
      <c r="C137">
        <f ca="1"/>
        <v>0</v>
      </c>
      <c r="D137">
        <f ca="1"/>
        <v>0</v>
      </c>
      <c r="E137">
        <f ca="1"/>
        <v>2031</v>
      </c>
      <c r="F137">
        <f ca="1"/>
        <v>2</v>
      </c>
      <c r="G137">
        <f ca="1"/>
        <v>1</v>
      </c>
      <c r="H137">
        <f ca="1"/>
        <v>0</v>
      </c>
      <c r="I137">
        <f ca="1"/>
        <v>0</v>
      </c>
      <c r="J137">
        <f ca="1"/>
        <v>1</v>
      </c>
      <c r="K137">
        <f ca="1"/>
        <v>0</v>
      </c>
      <c r="L137">
        <f ca="1"/>
        <v>1</v>
      </c>
    </row>
    <row r="138" spans="1:12" x14ac:dyDescent="0.3">
      <c r="A138">
        <f ca="1"/>
        <v>964611982</v>
      </c>
      <c r="B138">
        <f ca="1"/>
        <v>12052</v>
      </c>
      <c r="C138">
        <f ca="1"/>
        <v>0</v>
      </c>
      <c r="D138">
        <f ca="1"/>
        <v>0</v>
      </c>
      <c r="E138">
        <f ca="1"/>
        <v>2041</v>
      </c>
      <c r="F138">
        <f ca="1"/>
        <v>2</v>
      </c>
      <c r="G138">
        <f ca="1"/>
        <v>1</v>
      </c>
      <c r="H138">
        <f ca="1"/>
        <v>0</v>
      </c>
      <c r="I138">
        <f ca="1"/>
        <v>0</v>
      </c>
      <c r="J138">
        <f ca="1"/>
        <v>1</v>
      </c>
      <c r="K138">
        <f ca="1"/>
        <v>0</v>
      </c>
      <c r="L138">
        <f ca="1"/>
        <v>1</v>
      </c>
    </row>
    <row r="139" spans="1:12" x14ac:dyDescent="0.3">
      <c r="A139">
        <f ca="1"/>
        <v>970503115</v>
      </c>
      <c r="B139">
        <f ca="1"/>
        <v>12052</v>
      </c>
      <c r="C139">
        <f ca="1"/>
        <v>0</v>
      </c>
      <c r="D139">
        <f ca="1"/>
        <v>0</v>
      </c>
      <c r="E139">
        <f ca="1"/>
        <v>2042</v>
      </c>
      <c r="F139">
        <f ca="1"/>
        <v>2</v>
      </c>
      <c r="G139">
        <f ca="1"/>
        <v>1</v>
      </c>
      <c r="H139">
        <f ca="1"/>
        <v>0</v>
      </c>
      <c r="I139">
        <f ca="1"/>
        <v>0</v>
      </c>
      <c r="J139">
        <f ca="1"/>
        <v>1</v>
      </c>
      <c r="K139">
        <f ca="1"/>
        <v>0</v>
      </c>
      <c r="L139">
        <f ca="1"/>
        <v>1</v>
      </c>
    </row>
    <row r="140" spans="1:12" x14ac:dyDescent="0.3">
      <c r="A140">
        <f ca="1"/>
        <v>620936361</v>
      </c>
      <c r="B140">
        <f ca="1"/>
        <v>12052</v>
      </c>
      <c r="C140">
        <f ca="1"/>
        <v>0</v>
      </c>
      <c r="D140">
        <f ca="1"/>
        <v>0</v>
      </c>
      <c r="E140">
        <f ca="1"/>
        <v>2052</v>
      </c>
      <c r="F140">
        <f ca="1"/>
        <v>1</v>
      </c>
      <c r="G140">
        <f ca="1"/>
        <v>1</v>
      </c>
      <c r="H140">
        <f ca="1"/>
        <v>0</v>
      </c>
      <c r="I140">
        <f ca="1"/>
        <v>0</v>
      </c>
      <c r="J140">
        <f ca="1"/>
        <v>0</v>
      </c>
      <c r="K140">
        <f ca="1"/>
        <v>0</v>
      </c>
      <c r="L140">
        <f ca="1"/>
        <v>2</v>
      </c>
    </row>
    <row r="141" spans="1:12" x14ac:dyDescent="0.3">
      <c r="A141">
        <f ca="1"/>
        <v>629853155</v>
      </c>
      <c r="B141">
        <f ca="1"/>
        <v>12053</v>
      </c>
      <c r="C141">
        <f ca="1"/>
        <v>0</v>
      </c>
      <c r="D141">
        <f ca="1"/>
        <v>0</v>
      </c>
      <c r="E141">
        <f ca="1"/>
        <v>2031</v>
      </c>
      <c r="F141">
        <f ca="1"/>
        <v>2</v>
      </c>
      <c r="G141">
        <f ca="1"/>
        <v>1</v>
      </c>
      <c r="H141">
        <f ca="1"/>
        <v>0</v>
      </c>
      <c r="I141">
        <f ca="1"/>
        <v>0</v>
      </c>
      <c r="J141">
        <f ca="1"/>
        <v>1</v>
      </c>
      <c r="K141">
        <f ca="1"/>
        <v>0</v>
      </c>
      <c r="L141">
        <f ca="1"/>
        <v>1</v>
      </c>
    </row>
    <row r="142" spans="1:12" x14ac:dyDescent="0.3">
      <c r="A142">
        <f ca="1"/>
        <v>626299564</v>
      </c>
      <c r="B142">
        <f ca="1"/>
        <v>12053</v>
      </c>
      <c r="C142">
        <f ca="1"/>
        <v>0</v>
      </c>
      <c r="D142">
        <f ca="1"/>
        <v>0</v>
      </c>
      <c r="E142">
        <f ca="1"/>
        <v>2042</v>
      </c>
      <c r="F142">
        <f ca="1"/>
        <v>2</v>
      </c>
      <c r="G142">
        <f ca="1"/>
        <v>1</v>
      </c>
      <c r="H142">
        <f ca="1"/>
        <v>0</v>
      </c>
      <c r="I142">
        <f ca="1"/>
        <v>0</v>
      </c>
      <c r="J142">
        <f ca="1"/>
        <v>1</v>
      </c>
      <c r="K142">
        <f ca="1"/>
        <v>0</v>
      </c>
      <c r="L142">
        <f ca="1"/>
        <v>1</v>
      </c>
    </row>
    <row r="143" spans="1:12" x14ac:dyDescent="0.3">
      <c r="A143">
        <f ca="1"/>
        <v>904520649</v>
      </c>
      <c r="B143">
        <f ca="1"/>
        <v>12053</v>
      </c>
      <c r="C143">
        <f ca="1"/>
        <v>0</v>
      </c>
      <c r="D143">
        <f ca="1"/>
        <v>0</v>
      </c>
      <c r="E143">
        <f ca="1"/>
        <v>2043</v>
      </c>
      <c r="F143">
        <f ca="1"/>
        <v>2</v>
      </c>
      <c r="G143">
        <f ca="1"/>
        <v>1</v>
      </c>
      <c r="H143">
        <f ca="1"/>
        <v>0</v>
      </c>
      <c r="I143">
        <f ca="1"/>
        <v>0</v>
      </c>
      <c r="J143">
        <f ca="1"/>
        <v>1</v>
      </c>
      <c r="K143">
        <f ca="1"/>
        <v>0</v>
      </c>
      <c r="L143">
        <f ca="1"/>
        <v>1</v>
      </c>
    </row>
    <row r="144" spans="1:12" x14ac:dyDescent="0.3">
      <c r="A144">
        <f ca="1"/>
        <v>80411796</v>
      </c>
      <c r="B144">
        <f ca="1"/>
        <v>12053</v>
      </c>
      <c r="C144">
        <f ca="1"/>
        <v>0</v>
      </c>
      <c r="D144">
        <f ca="1"/>
        <v>0</v>
      </c>
      <c r="E144">
        <f ca="1"/>
        <v>2053</v>
      </c>
      <c r="F144">
        <f ca="1"/>
        <v>1</v>
      </c>
      <c r="G144">
        <f ca="1"/>
        <v>1</v>
      </c>
      <c r="H144">
        <f ca="1"/>
        <v>0</v>
      </c>
      <c r="I144">
        <f ca="1"/>
        <v>0</v>
      </c>
      <c r="J144">
        <f ca="1"/>
        <v>0</v>
      </c>
      <c r="K144">
        <f ca="1"/>
        <v>0</v>
      </c>
      <c r="L144">
        <f ca="1"/>
        <v>2</v>
      </c>
    </row>
    <row r="145" spans="1:12" x14ac:dyDescent="0.3">
      <c r="A145">
        <f ca="1"/>
        <v>190311582</v>
      </c>
      <c r="B145">
        <f ca="1"/>
        <v>13001</v>
      </c>
      <c r="C145">
        <f ca="1"/>
        <v>0</v>
      </c>
      <c r="D145">
        <f ca="1"/>
        <v>0</v>
      </c>
      <c r="E145">
        <f ca="1"/>
        <v>2021</v>
      </c>
      <c r="F145">
        <f ca="1"/>
        <v>2</v>
      </c>
      <c r="G145">
        <f ca="1"/>
        <v>1</v>
      </c>
      <c r="H145">
        <f ca="1"/>
        <v>0</v>
      </c>
      <c r="I145">
        <f ca="1"/>
        <v>0</v>
      </c>
      <c r="J145">
        <f ca="1"/>
        <v>1</v>
      </c>
      <c r="K145">
        <f ca="1"/>
        <v>0</v>
      </c>
      <c r="L145">
        <f ca="1"/>
        <v>2</v>
      </c>
    </row>
    <row r="146" spans="1:12" x14ac:dyDescent="0.3">
      <c r="A146">
        <f ca="1"/>
        <v>729344438</v>
      </c>
      <c r="B146">
        <f ca="1"/>
        <v>13001</v>
      </c>
      <c r="C146">
        <f ca="1"/>
        <v>0</v>
      </c>
      <c r="D146">
        <f ca="1"/>
        <v>0</v>
      </c>
      <c r="E146">
        <f ca="1"/>
        <v>3001</v>
      </c>
      <c r="F146">
        <f ca="1"/>
        <v>1</v>
      </c>
      <c r="G146">
        <f ca="1"/>
        <v>1</v>
      </c>
      <c r="H146">
        <f ca="1"/>
        <v>0</v>
      </c>
      <c r="I146">
        <f ca="1"/>
        <v>0</v>
      </c>
      <c r="J146">
        <f ca="1"/>
        <v>0</v>
      </c>
      <c r="K146">
        <f ca="1"/>
        <v>0</v>
      </c>
      <c r="L146">
        <f ca="1"/>
        <v>1</v>
      </c>
    </row>
    <row r="147" spans="1:12" x14ac:dyDescent="0.3">
      <c r="A147">
        <f ca="1"/>
        <v>915543834</v>
      </c>
      <c r="B147">
        <f ca="1"/>
        <v>13011</v>
      </c>
      <c r="C147">
        <f ca="1"/>
        <v>0</v>
      </c>
      <c r="D147">
        <f ca="1"/>
        <v>0</v>
      </c>
      <c r="E147">
        <f ca="1"/>
        <v>2021</v>
      </c>
      <c r="F147">
        <f ca="1"/>
        <v>2</v>
      </c>
      <c r="G147">
        <f ca="1"/>
        <v>1</v>
      </c>
      <c r="H147">
        <f ca="1"/>
        <v>0</v>
      </c>
      <c r="I147">
        <f ca="1"/>
        <v>0</v>
      </c>
      <c r="J147">
        <f ca="1"/>
        <v>1</v>
      </c>
      <c r="K147">
        <f ca="1"/>
        <v>0</v>
      </c>
      <c r="L147">
        <f ca="1"/>
        <v>1</v>
      </c>
    </row>
    <row r="148" spans="1:12" x14ac:dyDescent="0.3">
      <c r="A148">
        <f ca="1"/>
        <v>646801823</v>
      </c>
      <c r="B148">
        <f ca="1"/>
        <v>13011</v>
      </c>
      <c r="C148">
        <f ca="1"/>
        <v>0</v>
      </c>
      <c r="D148">
        <f ca="1"/>
        <v>0</v>
      </c>
      <c r="E148">
        <f ca="1"/>
        <v>3011</v>
      </c>
      <c r="F148">
        <f ca="1"/>
        <v>1</v>
      </c>
      <c r="G148">
        <f ca="1"/>
        <v>1</v>
      </c>
      <c r="H148">
        <f ca="1"/>
        <v>0</v>
      </c>
      <c r="I148">
        <f ca="1"/>
        <v>0</v>
      </c>
      <c r="J148">
        <f ca="1"/>
        <v>0</v>
      </c>
      <c r="K148">
        <f ca="1"/>
        <v>0</v>
      </c>
      <c r="L148">
        <f ca="1"/>
        <v>1</v>
      </c>
    </row>
    <row r="149" spans="1:12" x14ac:dyDescent="0.3">
      <c r="A149">
        <f ca="1"/>
        <v>5105792</v>
      </c>
      <c r="B149">
        <f ca="1"/>
        <v>13021</v>
      </c>
      <c r="C149">
        <f ca="1"/>
        <v>0</v>
      </c>
      <c r="D149">
        <f ca="1"/>
        <v>0</v>
      </c>
      <c r="E149">
        <f ca="1"/>
        <v>2021</v>
      </c>
      <c r="F149">
        <f ca="1"/>
        <v>2</v>
      </c>
      <c r="G149">
        <f ca="1"/>
        <v>1</v>
      </c>
      <c r="H149">
        <f ca="1"/>
        <v>0</v>
      </c>
      <c r="I149">
        <f ca="1"/>
        <v>0</v>
      </c>
      <c r="J149">
        <f ca="1"/>
        <v>1</v>
      </c>
      <c r="K149">
        <f ca="1"/>
        <v>0</v>
      </c>
      <c r="L149">
        <f ca="1"/>
        <v>2</v>
      </c>
    </row>
    <row r="150" spans="1:12" x14ac:dyDescent="0.3">
      <c r="A150">
        <f ca="1"/>
        <v>890957973</v>
      </c>
      <c r="B150">
        <f ca="1"/>
        <v>13021</v>
      </c>
      <c r="C150">
        <f ca="1"/>
        <v>0</v>
      </c>
      <c r="D150">
        <f ca="1"/>
        <v>0</v>
      </c>
      <c r="E150">
        <f ca="1"/>
        <v>3021</v>
      </c>
      <c r="F150">
        <f ca="1"/>
        <v>1</v>
      </c>
      <c r="G150">
        <f ca="1"/>
        <v>1</v>
      </c>
      <c r="H150">
        <f ca="1"/>
        <v>0</v>
      </c>
      <c r="I150">
        <f ca="1"/>
        <v>0</v>
      </c>
      <c r="J150">
        <f ca="1"/>
        <v>0</v>
      </c>
      <c r="K150">
        <f ca="1"/>
        <v>0</v>
      </c>
      <c r="L150">
        <f ca="1"/>
        <v>1</v>
      </c>
    </row>
    <row r="151" spans="1:12" x14ac:dyDescent="0.3">
      <c r="A151">
        <f ca="1"/>
        <v>687563521</v>
      </c>
      <c r="B151">
        <f ca="1"/>
        <v>13031</v>
      </c>
      <c r="C151">
        <f ca="1"/>
        <v>0</v>
      </c>
      <c r="D151">
        <f ca="1"/>
        <v>0</v>
      </c>
      <c r="E151">
        <f ca="1"/>
        <v>2022</v>
      </c>
      <c r="F151">
        <f ca="1"/>
        <v>2</v>
      </c>
      <c r="G151">
        <f ca="1"/>
        <v>1</v>
      </c>
      <c r="H151">
        <f ca="1"/>
        <v>0</v>
      </c>
      <c r="I151">
        <f ca="1"/>
        <v>0</v>
      </c>
      <c r="J151">
        <f ca="1"/>
        <v>1</v>
      </c>
      <c r="K151">
        <f ca="1"/>
        <v>0</v>
      </c>
      <c r="L151">
        <f ca="1"/>
        <v>2</v>
      </c>
    </row>
    <row r="152" spans="1:12" x14ac:dyDescent="0.3">
      <c r="A152">
        <f ca="1"/>
        <v>22874685</v>
      </c>
      <c r="B152">
        <f ca="1"/>
        <v>13031</v>
      </c>
      <c r="C152">
        <f ca="1"/>
        <v>0</v>
      </c>
      <c r="D152">
        <f ca="1"/>
        <v>0</v>
      </c>
      <c r="E152">
        <f ca="1"/>
        <v>3031</v>
      </c>
      <c r="F152">
        <f ca="1"/>
        <v>1</v>
      </c>
      <c r="G152">
        <f ca="1"/>
        <v>1</v>
      </c>
      <c r="H152">
        <f ca="1"/>
        <v>0</v>
      </c>
      <c r="I152">
        <f ca="1"/>
        <v>0</v>
      </c>
      <c r="J152">
        <f ca="1"/>
        <v>0</v>
      </c>
      <c r="K152">
        <f ca="1"/>
        <v>0</v>
      </c>
      <c r="L152">
        <f ca="1"/>
        <v>1</v>
      </c>
    </row>
    <row r="153" spans="1:12" x14ac:dyDescent="0.3">
      <c r="A153">
        <f ca="1"/>
        <v>823247159</v>
      </c>
      <c r="B153">
        <f ca="1"/>
        <v>13101</v>
      </c>
      <c r="C153">
        <f ca="1"/>
        <v>0</v>
      </c>
      <c r="D153">
        <f ca="1"/>
        <v>0</v>
      </c>
      <c r="E153">
        <f ca="1"/>
        <v>2022</v>
      </c>
      <c r="F153">
        <f ca="1"/>
        <v>2</v>
      </c>
      <c r="G153">
        <f ca="1"/>
        <v>1</v>
      </c>
      <c r="H153">
        <f ca="1"/>
        <v>0</v>
      </c>
      <c r="I153">
        <f ca="1"/>
        <v>0</v>
      </c>
      <c r="J153">
        <f ca="1"/>
        <v>1</v>
      </c>
      <c r="K153">
        <f ca="1"/>
        <v>0</v>
      </c>
      <c r="L153">
        <f ca="1"/>
        <v>2</v>
      </c>
    </row>
    <row r="154" spans="1:12" x14ac:dyDescent="0.3">
      <c r="A154">
        <f ca="1"/>
        <v>301126373</v>
      </c>
      <c r="B154">
        <f ca="1"/>
        <v>13101</v>
      </c>
      <c r="C154">
        <f ca="1"/>
        <v>0</v>
      </c>
      <c r="D154">
        <f ca="1"/>
        <v>0</v>
      </c>
      <c r="E154">
        <f ca="1"/>
        <v>3101</v>
      </c>
      <c r="F154">
        <f ca="1"/>
        <v>1</v>
      </c>
      <c r="G154">
        <f ca="1"/>
        <v>1</v>
      </c>
      <c r="H154">
        <f ca="1"/>
        <v>0</v>
      </c>
      <c r="I154">
        <f ca="1"/>
        <v>0</v>
      </c>
      <c r="J154">
        <f ca="1"/>
        <v>0</v>
      </c>
      <c r="K154">
        <f ca="1"/>
        <v>0</v>
      </c>
      <c r="L154">
        <f ca="1"/>
        <v>1</v>
      </c>
    </row>
    <row r="155" spans="1:12" x14ac:dyDescent="0.3">
      <c r="A155">
        <f ca="1"/>
        <v>311054864</v>
      </c>
      <c r="B155">
        <f ca="1"/>
        <v>13111</v>
      </c>
      <c r="C155">
        <f ca="1"/>
        <v>0</v>
      </c>
      <c r="D155">
        <f ca="1"/>
        <v>0</v>
      </c>
      <c r="E155">
        <f ca="1"/>
        <v>2021</v>
      </c>
      <c r="F155">
        <f ca="1"/>
        <v>2</v>
      </c>
      <c r="G155">
        <f ca="1"/>
        <v>1</v>
      </c>
      <c r="H155">
        <f ca="1"/>
        <v>0</v>
      </c>
      <c r="I155">
        <f ca="1"/>
        <v>0</v>
      </c>
      <c r="J155">
        <f ca="1"/>
        <v>1</v>
      </c>
      <c r="K155">
        <f ca="1"/>
        <v>0</v>
      </c>
      <c r="L155">
        <f ca="1"/>
        <v>2</v>
      </c>
    </row>
    <row r="156" spans="1:12" x14ac:dyDescent="0.3">
      <c r="A156">
        <f ca="1"/>
        <v>181982770</v>
      </c>
      <c r="B156">
        <f ca="1"/>
        <v>13111</v>
      </c>
      <c r="C156">
        <f ca="1"/>
        <v>0</v>
      </c>
      <c r="D156">
        <f ca="1"/>
        <v>0</v>
      </c>
      <c r="E156">
        <f ca="1"/>
        <v>3111</v>
      </c>
      <c r="F156">
        <f ca="1"/>
        <v>1</v>
      </c>
      <c r="G156">
        <f ca="1"/>
        <v>1</v>
      </c>
      <c r="H156">
        <f ca="1"/>
        <v>0</v>
      </c>
      <c r="I156">
        <f ca="1"/>
        <v>0</v>
      </c>
      <c r="J156">
        <f ca="1"/>
        <v>0</v>
      </c>
      <c r="K156">
        <f ca="1"/>
        <v>0</v>
      </c>
      <c r="L156">
        <f ca="1"/>
        <v>1</v>
      </c>
    </row>
    <row r="157" spans="1:12" x14ac:dyDescent="0.3">
      <c r="A157">
        <f ca="1"/>
        <v>40804597</v>
      </c>
      <c r="B157">
        <f ca="1"/>
        <v>13121</v>
      </c>
      <c r="C157">
        <f ca="1"/>
        <v>0</v>
      </c>
      <c r="D157">
        <f ca="1"/>
        <v>0</v>
      </c>
      <c r="E157">
        <f ca="1"/>
        <v>2021</v>
      </c>
      <c r="F157">
        <f ca="1"/>
        <v>2</v>
      </c>
      <c r="G157">
        <f ca="1"/>
        <v>1</v>
      </c>
      <c r="H157">
        <f ca="1"/>
        <v>0</v>
      </c>
      <c r="I157">
        <f ca="1"/>
        <v>0</v>
      </c>
      <c r="J157">
        <f ca="1"/>
        <v>1</v>
      </c>
      <c r="K157">
        <f ca="1"/>
        <v>0</v>
      </c>
      <c r="L157">
        <f ca="1"/>
        <v>2</v>
      </c>
    </row>
    <row r="158" spans="1:12" x14ac:dyDescent="0.3">
      <c r="A158">
        <f ca="1"/>
        <v>806883454</v>
      </c>
      <c r="B158">
        <f ca="1"/>
        <v>13121</v>
      </c>
      <c r="C158">
        <f ca="1"/>
        <v>0</v>
      </c>
      <c r="D158">
        <f ca="1"/>
        <v>0</v>
      </c>
      <c r="E158">
        <f ca="1"/>
        <v>3121</v>
      </c>
      <c r="F158">
        <f ca="1"/>
        <v>1</v>
      </c>
      <c r="G158">
        <f ca="1"/>
        <v>1</v>
      </c>
      <c r="H158">
        <f ca="1"/>
        <v>0</v>
      </c>
      <c r="I158">
        <f ca="1"/>
        <v>0</v>
      </c>
      <c r="J158">
        <f ca="1"/>
        <v>0</v>
      </c>
      <c r="K158">
        <f ca="1"/>
        <v>0</v>
      </c>
      <c r="L158">
        <f ca="1"/>
        <v>1</v>
      </c>
    </row>
    <row r="159" spans="1:12" x14ac:dyDescent="0.3">
      <c r="A159">
        <f ca="1"/>
        <v>564935399</v>
      </c>
      <c r="B159">
        <f ca="1"/>
        <v>13141</v>
      </c>
      <c r="C159">
        <f ca="1"/>
        <v>0</v>
      </c>
      <c r="D159">
        <f ca="1"/>
        <v>0</v>
      </c>
      <c r="E159">
        <f ca="1"/>
        <v>2051</v>
      </c>
      <c r="F159">
        <f ca="1"/>
        <v>2</v>
      </c>
      <c r="G159">
        <f ca="1"/>
        <v>1</v>
      </c>
      <c r="H159">
        <f ca="1"/>
        <v>0</v>
      </c>
      <c r="I159">
        <f ca="1"/>
        <v>0</v>
      </c>
      <c r="J159">
        <f ca="1"/>
        <v>1</v>
      </c>
      <c r="K159">
        <f ca="1"/>
        <v>0</v>
      </c>
      <c r="L159">
        <f ca="1"/>
        <v>2</v>
      </c>
    </row>
    <row r="160" spans="1:12" x14ac:dyDescent="0.3">
      <c r="A160">
        <f ca="1"/>
        <v>379204662</v>
      </c>
      <c r="B160">
        <f ca="1"/>
        <v>13141</v>
      </c>
      <c r="C160">
        <f ca="1"/>
        <v>0</v>
      </c>
      <c r="D160">
        <f ca="1"/>
        <v>0</v>
      </c>
      <c r="E160">
        <f ca="1"/>
        <v>3141</v>
      </c>
      <c r="F160">
        <f ca="1"/>
        <v>1</v>
      </c>
      <c r="G160">
        <f ca="1"/>
        <v>1</v>
      </c>
      <c r="H160">
        <f ca="1"/>
        <v>0</v>
      </c>
      <c r="I160">
        <f ca="1"/>
        <v>0</v>
      </c>
      <c r="J160">
        <f ca="1"/>
        <v>0</v>
      </c>
      <c r="K160">
        <f ca="1"/>
        <v>0</v>
      </c>
      <c r="L160">
        <f ca="1"/>
        <v>1</v>
      </c>
    </row>
    <row r="161" spans="1:12" x14ac:dyDescent="0.3">
      <c r="A161">
        <f ca="1"/>
        <v>209994482</v>
      </c>
      <c r="B161">
        <f ca="1"/>
        <v>13201</v>
      </c>
      <c r="C161">
        <f ca="1"/>
        <v>0</v>
      </c>
      <c r="D161">
        <f ca="1"/>
        <v>0</v>
      </c>
      <c r="E161">
        <f ca="1"/>
        <v>2021</v>
      </c>
      <c r="F161">
        <f ca="1"/>
        <v>2</v>
      </c>
      <c r="G161">
        <f ca="1"/>
        <v>1</v>
      </c>
      <c r="H161">
        <f ca="1"/>
        <v>0</v>
      </c>
      <c r="I161">
        <f ca="1"/>
        <v>0</v>
      </c>
      <c r="J161">
        <f ca="1"/>
        <v>1</v>
      </c>
      <c r="K161">
        <f ca="1"/>
        <v>0</v>
      </c>
      <c r="L161">
        <f ca="1"/>
        <v>2</v>
      </c>
    </row>
    <row r="162" spans="1:12" x14ac:dyDescent="0.3">
      <c r="A162">
        <f ca="1"/>
        <v>259254239</v>
      </c>
      <c r="B162">
        <f ca="1"/>
        <v>13201</v>
      </c>
      <c r="C162">
        <f ca="1"/>
        <v>0</v>
      </c>
      <c r="D162">
        <f ca="1"/>
        <v>0</v>
      </c>
      <c r="E162">
        <f ca="1"/>
        <v>3201</v>
      </c>
      <c r="F162">
        <f ca="1"/>
        <v>1</v>
      </c>
      <c r="G162">
        <f ca="1"/>
        <v>1</v>
      </c>
      <c r="H162">
        <f ca="1"/>
        <v>0</v>
      </c>
      <c r="I162">
        <f ca="1"/>
        <v>0</v>
      </c>
      <c r="J162">
        <f ca="1"/>
        <v>0</v>
      </c>
      <c r="K162">
        <f ca="1"/>
        <v>0</v>
      </c>
      <c r="L162">
        <f ca="1"/>
        <v>1</v>
      </c>
    </row>
    <row r="163" spans="1:12" x14ac:dyDescent="0.3">
      <c r="A163">
        <f ca="1"/>
        <v>219454298</v>
      </c>
      <c r="B163">
        <f ca="1"/>
        <v>13211</v>
      </c>
      <c r="C163">
        <f ca="1"/>
        <v>0</v>
      </c>
      <c r="D163">
        <f ca="1"/>
        <v>0</v>
      </c>
      <c r="E163">
        <f ca="1"/>
        <v>2022</v>
      </c>
      <c r="F163">
        <f ca="1"/>
        <v>2</v>
      </c>
      <c r="G163">
        <f ca="1"/>
        <v>1</v>
      </c>
      <c r="H163">
        <f ca="1"/>
        <v>0</v>
      </c>
      <c r="I163">
        <f ca="1"/>
        <v>0</v>
      </c>
      <c r="J163">
        <f ca="1"/>
        <v>1</v>
      </c>
      <c r="K163">
        <f ca="1"/>
        <v>0</v>
      </c>
      <c r="L163">
        <f ca="1"/>
        <v>1</v>
      </c>
    </row>
    <row r="164" spans="1:12" x14ac:dyDescent="0.3">
      <c r="A164">
        <f ca="1"/>
        <v>359466804</v>
      </c>
      <c r="B164">
        <f ca="1"/>
        <v>13211</v>
      </c>
      <c r="C164">
        <f ca="1"/>
        <v>0</v>
      </c>
      <c r="D164">
        <f ca="1"/>
        <v>0</v>
      </c>
      <c r="E164">
        <f ca="1"/>
        <v>3211</v>
      </c>
      <c r="F164">
        <f ca="1"/>
        <v>1</v>
      </c>
      <c r="G164">
        <f ca="1"/>
        <v>1</v>
      </c>
      <c r="H164">
        <f ca="1"/>
        <v>0</v>
      </c>
      <c r="I164">
        <f ca="1"/>
        <v>0</v>
      </c>
      <c r="J164">
        <f ca="1"/>
        <v>0</v>
      </c>
      <c r="K164">
        <f ca="1"/>
        <v>0</v>
      </c>
      <c r="L164">
        <f ca="1"/>
        <v>1</v>
      </c>
    </row>
    <row r="165" spans="1:12" x14ac:dyDescent="0.3">
      <c r="A165">
        <f ca="1"/>
        <v>495434516</v>
      </c>
      <c r="B165">
        <f ca="1"/>
        <v>13221</v>
      </c>
      <c r="C165">
        <f ca="1"/>
        <v>0</v>
      </c>
      <c r="D165">
        <f ca="1"/>
        <v>0</v>
      </c>
      <c r="E165">
        <f ca="1"/>
        <v>2023</v>
      </c>
      <c r="F165">
        <f ca="1"/>
        <v>2</v>
      </c>
      <c r="G165">
        <f ca="1"/>
        <v>1</v>
      </c>
      <c r="H165">
        <f ca="1"/>
        <v>0</v>
      </c>
      <c r="I165">
        <f ca="1"/>
        <v>0</v>
      </c>
      <c r="J165">
        <f ca="1"/>
        <v>1</v>
      </c>
      <c r="K165">
        <f ca="1"/>
        <v>0</v>
      </c>
      <c r="L165">
        <f ca="1"/>
        <v>2</v>
      </c>
    </row>
    <row r="166" spans="1:12" x14ac:dyDescent="0.3">
      <c r="A166">
        <f ca="1"/>
        <v>871848947</v>
      </c>
      <c r="B166">
        <f ca="1"/>
        <v>13221</v>
      </c>
      <c r="C166">
        <f ca="1"/>
        <v>0</v>
      </c>
      <c r="D166">
        <f ca="1"/>
        <v>0</v>
      </c>
      <c r="E166">
        <f ca="1"/>
        <v>3221</v>
      </c>
      <c r="F166">
        <f ca="1"/>
        <v>1</v>
      </c>
      <c r="G166">
        <f ca="1"/>
        <v>1</v>
      </c>
      <c r="H166">
        <f ca="1"/>
        <v>0</v>
      </c>
      <c r="I166">
        <f ca="1"/>
        <v>0</v>
      </c>
      <c r="J166">
        <f ca="1"/>
        <v>0</v>
      </c>
      <c r="K166">
        <f ca="1"/>
        <v>0</v>
      </c>
      <c r="L166">
        <f ca="1"/>
        <v>1</v>
      </c>
    </row>
    <row r="167" spans="1:12" x14ac:dyDescent="0.3">
      <c r="A167">
        <f ca="1"/>
        <v>683216748</v>
      </c>
      <c r="B167">
        <f ca="1"/>
        <v>13301</v>
      </c>
      <c r="C167">
        <f ca="1"/>
        <v>0</v>
      </c>
      <c r="D167">
        <f ca="1"/>
        <v>0</v>
      </c>
      <c r="E167">
        <f ca="1"/>
        <v>2051</v>
      </c>
      <c r="F167">
        <f ca="1"/>
        <v>2</v>
      </c>
      <c r="G167">
        <f ca="1"/>
        <v>1</v>
      </c>
      <c r="H167">
        <f ca="1"/>
        <v>0</v>
      </c>
      <c r="I167">
        <f ca="1"/>
        <v>0</v>
      </c>
      <c r="J167">
        <f ca="1"/>
        <v>1</v>
      </c>
      <c r="K167">
        <f ca="1"/>
        <v>0</v>
      </c>
      <c r="L167">
        <f ca="1"/>
        <v>3</v>
      </c>
    </row>
    <row r="168" spans="1:12" x14ac:dyDescent="0.3">
      <c r="A168">
        <f ca="1"/>
        <v>212703986</v>
      </c>
      <c r="B168">
        <f ca="1"/>
        <v>13301</v>
      </c>
      <c r="C168">
        <f ca="1"/>
        <v>0</v>
      </c>
      <c r="D168">
        <f ca="1"/>
        <v>0</v>
      </c>
      <c r="E168">
        <f ca="1"/>
        <v>3301</v>
      </c>
      <c r="F168">
        <f ca="1"/>
        <v>1</v>
      </c>
      <c r="G168">
        <f ca="1"/>
        <v>1</v>
      </c>
      <c r="H168">
        <f ca="1"/>
        <v>0</v>
      </c>
      <c r="I168">
        <f ca="1"/>
        <v>0</v>
      </c>
      <c r="J168">
        <f ca="1"/>
        <v>0</v>
      </c>
      <c r="K168">
        <f ca="1"/>
        <v>0</v>
      </c>
      <c r="L168">
        <f ca="1"/>
        <v>1</v>
      </c>
    </row>
    <row r="169" spans="1:12" x14ac:dyDescent="0.3">
      <c r="A169">
        <f ca="1"/>
        <v>475807312</v>
      </c>
      <c r="B169">
        <f ca="1"/>
        <v>13311</v>
      </c>
      <c r="C169">
        <f ca="1"/>
        <v>0</v>
      </c>
      <c r="D169">
        <f ca="1"/>
        <v>0</v>
      </c>
      <c r="E169">
        <f ca="1"/>
        <v>2021</v>
      </c>
      <c r="F169">
        <f ca="1"/>
        <v>2</v>
      </c>
      <c r="G169">
        <f ca="1"/>
        <v>1</v>
      </c>
      <c r="H169">
        <f ca="1"/>
        <v>0</v>
      </c>
      <c r="I169">
        <f ca="1"/>
        <v>0</v>
      </c>
      <c r="J169">
        <f ca="1"/>
        <v>1</v>
      </c>
      <c r="K169">
        <f ca="1"/>
        <v>0</v>
      </c>
      <c r="L169">
        <f ca="1"/>
        <v>3</v>
      </c>
    </row>
    <row r="170" spans="1:12" x14ac:dyDescent="0.3">
      <c r="A170">
        <f ca="1"/>
        <v>586568359</v>
      </c>
      <c r="B170">
        <f ca="1"/>
        <v>13311</v>
      </c>
      <c r="C170">
        <f ca="1"/>
        <v>0</v>
      </c>
      <c r="D170">
        <f ca="1"/>
        <v>0</v>
      </c>
      <c r="E170">
        <f ca="1"/>
        <v>3311</v>
      </c>
      <c r="F170">
        <f ca="1"/>
        <v>1</v>
      </c>
      <c r="G170">
        <f ca="1"/>
        <v>1</v>
      </c>
      <c r="H170">
        <f ca="1"/>
        <v>0</v>
      </c>
      <c r="I170">
        <f ca="1"/>
        <v>0</v>
      </c>
      <c r="J170">
        <f ca="1"/>
        <v>0</v>
      </c>
      <c r="K170">
        <f ca="1"/>
        <v>0</v>
      </c>
      <c r="L170">
        <f ca="1"/>
        <v>1</v>
      </c>
    </row>
    <row r="171" spans="1:12" x14ac:dyDescent="0.3">
      <c r="A171">
        <f ca="1"/>
        <v>852609548</v>
      </c>
      <c r="B171">
        <f ca="1"/>
        <v>13321</v>
      </c>
      <c r="C171">
        <f ca="1"/>
        <v>0</v>
      </c>
      <c r="D171">
        <f ca="1"/>
        <v>0</v>
      </c>
      <c r="E171">
        <f ca="1"/>
        <v>2021</v>
      </c>
      <c r="F171">
        <f ca="1"/>
        <v>2</v>
      </c>
      <c r="G171">
        <f ca="1"/>
        <v>1</v>
      </c>
      <c r="H171">
        <f ca="1"/>
        <v>0</v>
      </c>
      <c r="I171">
        <f ca="1"/>
        <v>0</v>
      </c>
      <c r="J171">
        <f ca="1"/>
        <v>1</v>
      </c>
      <c r="K171">
        <f ca="1"/>
        <v>0</v>
      </c>
      <c r="L171">
        <f ca="1"/>
        <v>2</v>
      </c>
    </row>
    <row r="172" spans="1:12" x14ac:dyDescent="0.3">
      <c r="A172">
        <f ca="1"/>
        <v>424023806</v>
      </c>
      <c r="B172">
        <f ca="1"/>
        <v>13321</v>
      </c>
      <c r="C172">
        <f ca="1"/>
        <v>0</v>
      </c>
      <c r="D172">
        <f ca="1"/>
        <v>0</v>
      </c>
      <c r="E172">
        <f ca="1"/>
        <v>2022</v>
      </c>
      <c r="F172">
        <f ca="1"/>
        <v>2</v>
      </c>
      <c r="G172">
        <f ca="1"/>
        <v>1</v>
      </c>
      <c r="H172">
        <f ca="1"/>
        <v>0</v>
      </c>
      <c r="I172">
        <f ca="1"/>
        <v>0</v>
      </c>
      <c r="J172">
        <f ca="1"/>
        <v>1</v>
      </c>
      <c r="K172">
        <f ca="1"/>
        <v>0</v>
      </c>
      <c r="L172">
        <f ca="1"/>
        <v>3</v>
      </c>
    </row>
    <row r="173" spans="1:12" x14ac:dyDescent="0.3">
      <c r="A173">
        <f ca="1"/>
        <v>320332559</v>
      </c>
      <c r="B173">
        <f ca="1"/>
        <v>13321</v>
      </c>
      <c r="C173">
        <f ca="1"/>
        <v>0</v>
      </c>
      <c r="D173">
        <f ca="1"/>
        <v>0</v>
      </c>
      <c r="E173">
        <f ca="1"/>
        <v>3321</v>
      </c>
      <c r="F173">
        <f ca="1"/>
        <v>1</v>
      </c>
      <c r="G173">
        <f ca="1"/>
        <v>1</v>
      </c>
      <c r="H173">
        <f ca="1"/>
        <v>0</v>
      </c>
      <c r="I173">
        <f ca="1"/>
        <v>0</v>
      </c>
      <c r="J173">
        <f ca="1"/>
        <v>0</v>
      </c>
      <c r="K173">
        <f ca="1"/>
        <v>0</v>
      </c>
      <c r="L173">
        <f ca="1"/>
        <v>1</v>
      </c>
    </row>
    <row r="174" spans="1:12" x14ac:dyDescent="0.3">
      <c r="A174">
        <f ca="1"/>
        <v>1954116</v>
      </c>
      <c r="B174">
        <f ca="1"/>
        <v>13331</v>
      </c>
      <c r="C174">
        <f ca="1"/>
        <v>0</v>
      </c>
      <c r="D174">
        <f ca="1"/>
        <v>0</v>
      </c>
      <c r="E174">
        <f ca="1"/>
        <v>2021</v>
      </c>
      <c r="F174">
        <f ca="1"/>
        <v>2</v>
      </c>
      <c r="G174">
        <f ca="1"/>
        <v>1</v>
      </c>
      <c r="H174">
        <f ca="1"/>
        <v>0</v>
      </c>
      <c r="I174">
        <f ca="1"/>
        <v>0</v>
      </c>
      <c r="J174">
        <f ca="1"/>
        <v>1</v>
      </c>
      <c r="K174">
        <f ca="1"/>
        <v>0</v>
      </c>
      <c r="L174">
        <f ca="1"/>
        <v>1</v>
      </c>
    </row>
    <row r="175" spans="1:12" x14ac:dyDescent="0.3">
      <c r="A175">
        <f ca="1"/>
        <v>32163992</v>
      </c>
      <c r="B175">
        <f ca="1"/>
        <v>13331</v>
      </c>
      <c r="C175">
        <f ca="1"/>
        <v>0</v>
      </c>
      <c r="D175">
        <f ca="1"/>
        <v>0</v>
      </c>
      <c r="E175">
        <f ca="1"/>
        <v>2022</v>
      </c>
      <c r="F175">
        <f ca="1"/>
        <v>2</v>
      </c>
      <c r="G175">
        <f ca="1"/>
        <v>1</v>
      </c>
      <c r="H175">
        <f ca="1"/>
        <v>0</v>
      </c>
      <c r="I175">
        <f ca="1"/>
        <v>0</v>
      </c>
      <c r="J175">
        <f ca="1"/>
        <v>1</v>
      </c>
      <c r="K175">
        <f ca="1"/>
        <v>0</v>
      </c>
      <c r="L175">
        <f ca="1"/>
        <v>3</v>
      </c>
    </row>
    <row r="176" spans="1:12" x14ac:dyDescent="0.3">
      <c r="A176">
        <f ca="1"/>
        <v>320139525</v>
      </c>
      <c r="B176">
        <f ca="1"/>
        <v>13331</v>
      </c>
      <c r="C176">
        <f ca="1"/>
        <v>0</v>
      </c>
      <c r="D176">
        <f ca="1"/>
        <v>0</v>
      </c>
      <c r="E176">
        <f ca="1"/>
        <v>3331</v>
      </c>
      <c r="F176">
        <f ca="1"/>
        <v>1</v>
      </c>
      <c r="G176">
        <f ca="1"/>
        <v>1</v>
      </c>
      <c r="H176">
        <f ca="1"/>
        <v>0</v>
      </c>
      <c r="I176">
        <f ca="1"/>
        <v>0</v>
      </c>
      <c r="J176">
        <f ca="1"/>
        <v>0</v>
      </c>
      <c r="K176">
        <f ca="1"/>
        <v>0</v>
      </c>
      <c r="L176">
        <f ca="1"/>
        <v>1</v>
      </c>
    </row>
    <row r="177" spans="1:12" x14ac:dyDescent="0.3">
      <c r="A177">
        <f ca="1"/>
        <v>594894791</v>
      </c>
      <c r="B177">
        <f ca="1"/>
        <v>14101</v>
      </c>
      <c r="C177">
        <f ca="1"/>
        <v>0</v>
      </c>
      <c r="D177">
        <f ca="1"/>
        <v>0</v>
      </c>
      <c r="E177">
        <f ca="1"/>
        <v>3011</v>
      </c>
      <c r="F177">
        <f ca="1"/>
        <v>2</v>
      </c>
      <c r="G177">
        <f ca="1"/>
        <v>1</v>
      </c>
      <c r="H177">
        <f ca="1"/>
        <v>0</v>
      </c>
      <c r="I177">
        <f ca="1"/>
        <v>0</v>
      </c>
      <c r="J177">
        <f ca="1"/>
        <v>1</v>
      </c>
      <c r="K177">
        <f ca="1"/>
        <v>0</v>
      </c>
      <c r="L177">
        <f ca="1"/>
        <v>1</v>
      </c>
    </row>
    <row r="178" spans="1:12" x14ac:dyDescent="0.3">
      <c r="A178">
        <f ca="1"/>
        <v>605977074</v>
      </c>
      <c r="B178">
        <f ca="1"/>
        <v>14101</v>
      </c>
      <c r="C178">
        <f ca="1"/>
        <v>0</v>
      </c>
      <c r="D178">
        <f ca="1"/>
        <v>0</v>
      </c>
      <c r="E178">
        <f ca="1"/>
        <v>3121</v>
      </c>
      <c r="F178">
        <f ca="1"/>
        <v>2</v>
      </c>
      <c r="G178">
        <f ca="1"/>
        <v>1</v>
      </c>
      <c r="H178">
        <f ca="1"/>
        <v>0</v>
      </c>
      <c r="I178">
        <f ca="1"/>
        <v>0</v>
      </c>
      <c r="J178">
        <f ca="1"/>
        <v>1</v>
      </c>
      <c r="K178">
        <f ca="1"/>
        <v>0</v>
      </c>
      <c r="L178">
        <f ca="1"/>
        <v>1</v>
      </c>
    </row>
    <row r="179" spans="1:12" x14ac:dyDescent="0.3">
      <c r="A179">
        <f ca="1"/>
        <v>419725222</v>
      </c>
      <c r="B179">
        <f ca="1"/>
        <v>14101</v>
      </c>
      <c r="C179">
        <f ca="1"/>
        <v>0</v>
      </c>
      <c r="D179">
        <f ca="1"/>
        <v>0</v>
      </c>
      <c r="E179">
        <f ca="1"/>
        <v>3141</v>
      </c>
      <c r="F179">
        <f ca="1"/>
        <v>2</v>
      </c>
      <c r="G179">
        <f ca="1"/>
        <v>1</v>
      </c>
      <c r="H179">
        <f ca="1"/>
        <v>0</v>
      </c>
      <c r="I179">
        <f ca="1"/>
        <v>0</v>
      </c>
      <c r="J179">
        <f ca="1"/>
        <v>1</v>
      </c>
      <c r="K179">
        <f ca="1"/>
        <v>0</v>
      </c>
      <c r="L179">
        <f ca="1"/>
        <v>1</v>
      </c>
    </row>
    <row r="180" spans="1:12" x14ac:dyDescent="0.3">
      <c r="A180">
        <f ca="1"/>
        <v>424079718</v>
      </c>
      <c r="B180">
        <f ca="1"/>
        <v>14101</v>
      </c>
      <c r="C180">
        <f ca="1"/>
        <v>0</v>
      </c>
      <c r="D180">
        <f ca="1"/>
        <v>0</v>
      </c>
      <c r="E180">
        <f ca="1"/>
        <v>4101</v>
      </c>
      <c r="F180">
        <f ca="1"/>
        <v>1</v>
      </c>
      <c r="G180">
        <f ca="1"/>
        <v>1</v>
      </c>
      <c r="H180">
        <f ca="1"/>
        <v>0</v>
      </c>
      <c r="I180">
        <f ca="1"/>
        <v>0</v>
      </c>
      <c r="J180">
        <f ca="1"/>
        <v>0</v>
      </c>
      <c r="K180">
        <f ca="1"/>
        <v>0</v>
      </c>
      <c r="L180">
        <f ca="1"/>
        <v>1</v>
      </c>
    </row>
    <row r="181" spans="1:12" x14ac:dyDescent="0.3">
      <c r="A181">
        <f ca="1"/>
        <v>708033601</v>
      </c>
      <c r="B181">
        <f ca="1"/>
        <v>14111</v>
      </c>
      <c r="C181">
        <f ca="1"/>
        <v>0</v>
      </c>
      <c r="D181">
        <f ca="1"/>
        <v>0</v>
      </c>
      <c r="E181">
        <f ca="1"/>
        <v>3011</v>
      </c>
      <c r="F181">
        <f ca="1"/>
        <v>2</v>
      </c>
      <c r="G181">
        <f ca="1"/>
        <v>1</v>
      </c>
      <c r="H181">
        <f ca="1"/>
        <v>0</v>
      </c>
      <c r="I181">
        <f ca="1"/>
        <v>0</v>
      </c>
      <c r="J181">
        <f ca="1"/>
        <v>1</v>
      </c>
      <c r="K181">
        <f ca="1"/>
        <v>0</v>
      </c>
      <c r="L181">
        <f ca="1"/>
        <v>1</v>
      </c>
    </row>
    <row r="182" spans="1:12" x14ac:dyDescent="0.3">
      <c r="A182">
        <f ca="1"/>
        <v>826883366</v>
      </c>
      <c r="B182">
        <f ca="1"/>
        <v>14111</v>
      </c>
      <c r="C182">
        <f ca="1"/>
        <v>0</v>
      </c>
      <c r="D182">
        <f ca="1"/>
        <v>0</v>
      </c>
      <c r="E182">
        <f ca="1"/>
        <v>3101</v>
      </c>
      <c r="F182">
        <f ca="1"/>
        <v>2</v>
      </c>
      <c r="G182">
        <f ca="1"/>
        <v>1</v>
      </c>
      <c r="H182">
        <f ca="1"/>
        <v>0</v>
      </c>
      <c r="I182">
        <f ca="1"/>
        <v>0</v>
      </c>
      <c r="J182">
        <f ca="1"/>
        <v>1</v>
      </c>
      <c r="K182">
        <f ca="1"/>
        <v>0</v>
      </c>
      <c r="L182">
        <f ca="1"/>
        <v>1</v>
      </c>
    </row>
    <row r="183" spans="1:12" x14ac:dyDescent="0.3">
      <c r="A183">
        <f ca="1"/>
        <v>625697329</v>
      </c>
      <c r="B183">
        <f ca="1"/>
        <v>14111</v>
      </c>
      <c r="C183">
        <f ca="1"/>
        <v>0</v>
      </c>
      <c r="D183">
        <f ca="1"/>
        <v>0</v>
      </c>
      <c r="E183">
        <f ca="1"/>
        <v>3111</v>
      </c>
      <c r="F183">
        <f ca="1"/>
        <v>2</v>
      </c>
      <c r="G183">
        <f ca="1"/>
        <v>1</v>
      </c>
      <c r="H183">
        <f ca="1"/>
        <v>0</v>
      </c>
      <c r="I183">
        <f ca="1"/>
        <v>0</v>
      </c>
      <c r="J183">
        <f ca="1"/>
        <v>1</v>
      </c>
      <c r="K183">
        <f ca="1"/>
        <v>0</v>
      </c>
      <c r="L183">
        <f ca="1"/>
        <v>1</v>
      </c>
    </row>
    <row r="184" spans="1:12" x14ac:dyDescent="0.3">
      <c r="A184">
        <f ca="1"/>
        <v>236747484</v>
      </c>
      <c r="B184">
        <f ca="1"/>
        <v>14111</v>
      </c>
      <c r="C184">
        <f ca="1"/>
        <v>0</v>
      </c>
      <c r="D184">
        <f ca="1"/>
        <v>0</v>
      </c>
      <c r="E184">
        <f ca="1"/>
        <v>4111</v>
      </c>
      <c r="F184">
        <f ca="1"/>
        <v>1</v>
      </c>
      <c r="G184">
        <f ca="1"/>
        <v>1</v>
      </c>
      <c r="H184">
        <f ca="1"/>
        <v>0</v>
      </c>
      <c r="I184">
        <f ca="1"/>
        <v>0</v>
      </c>
      <c r="J184">
        <f ca="1"/>
        <v>0</v>
      </c>
      <c r="K184">
        <f ca="1"/>
        <v>0</v>
      </c>
      <c r="L184">
        <f ca="1"/>
        <v>1</v>
      </c>
    </row>
    <row r="185" spans="1:12" x14ac:dyDescent="0.3">
      <c r="A185">
        <f ca="1"/>
        <v>788307110</v>
      </c>
      <c r="B185">
        <f ca="1"/>
        <v>14121</v>
      </c>
      <c r="C185">
        <f ca="1"/>
        <v>0</v>
      </c>
      <c r="D185">
        <f ca="1"/>
        <v>0</v>
      </c>
      <c r="E185">
        <f ca="1"/>
        <v>3101</v>
      </c>
      <c r="F185">
        <f ca="1"/>
        <v>2</v>
      </c>
      <c r="G185">
        <f ca="1"/>
        <v>1</v>
      </c>
      <c r="H185">
        <f ca="1"/>
        <v>0</v>
      </c>
      <c r="I185">
        <f ca="1"/>
        <v>0</v>
      </c>
      <c r="J185">
        <f ca="1"/>
        <v>1</v>
      </c>
      <c r="K185">
        <f ca="1"/>
        <v>0</v>
      </c>
      <c r="L185">
        <f ca="1"/>
        <v>1</v>
      </c>
    </row>
    <row r="186" spans="1:12" x14ac:dyDescent="0.3">
      <c r="A186">
        <f ca="1"/>
        <v>692961077</v>
      </c>
      <c r="B186">
        <f ca="1"/>
        <v>14121</v>
      </c>
      <c r="C186">
        <f ca="1"/>
        <v>0</v>
      </c>
      <c r="D186">
        <f ca="1"/>
        <v>0</v>
      </c>
      <c r="E186">
        <f ca="1"/>
        <v>3111</v>
      </c>
      <c r="F186">
        <f ca="1"/>
        <v>2</v>
      </c>
      <c r="G186">
        <f ca="1"/>
        <v>1</v>
      </c>
      <c r="H186">
        <f ca="1"/>
        <v>0</v>
      </c>
      <c r="I186">
        <f ca="1"/>
        <v>0</v>
      </c>
      <c r="J186">
        <f ca="1"/>
        <v>1</v>
      </c>
      <c r="K186">
        <f ca="1"/>
        <v>0</v>
      </c>
      <c r="L186">
        <f ca="1"/>
        <v>1</v>
      </c>
    </row>
    <row r="187" spans="1:12" x14ac:dyDescent="0.3">
      <c r="A187">
        <f ca="1"/>
        <v>184062907</v>
      </c>
      <c r="B187">
        <f ca="1"/>
        <v>14121</v>
      </c>
      <c r="C187">
        <f ca="1"/>
        <v>0</v>
      </c>
      <c r="D187">
        <f ca="1"/>
        <v>0</v>
      </c>
      <c r="E187">
        <f ca="1"/>
        <v>3201</v>
      </c>
      <c r="F187">
        <f ca="1"/>
        <v>2</v>
      </c>
      <c r="G187">
        <f ca="1"/>
        <v>1</v>
      </c>
      <c r="H187">
        <f ca="1"/>
        <v>0</v>
      </c>
      <c r="I187">
        <f ca="1"/>
        <v>0</v>
      </c>
      <c r="J187">
        <f ca="1"/>
        <v>1</v>
      </c>
      <c r="K187">
        <f ca="1"/>
        <v>0</v>
      </c>
      <c r="L187">
        <f ca="1"/>
        <v>1</v>
      </c>
    </row>
    <row r="188" spans="1:12" x14ac:dyDescent="0.3">
      <c r="A188">
        <f ca="1"/>
        <v>70086324</v>
      </c>
      <c r="B188">
        <f ca="1"/>
        <v>14121</v>
      </c>
      <c r="C188">
        <f ca="1"/>
        <v>0</v>
      </c>
      <c r="D188">
        <f ca="1"/>
        <v>0</v>
      </c>
      <c r="E188">
        <f ca="1"/>
        <v>4121</v>
      </c>
      <c r="F188">
        <f ca="1"/>
        <v>1</v>
      </c>
      <c r="G188">
        <f ca="1"/>
        <v>1</v>
      </c>
      <c r="H188">
        <f ca="1"/>
        <v>0</v>
      </c>
      <c r="I188">
        <f ca="1"/>
        <v>0</v>
      </c>
      <c r="J188">
        <f ca="1"/>
        <v>0</v>
      </c>
      <c r="K188">
        <f ca="1"/>
        <v>0</v>
      </c>
      <c r="L188">
        <f ca="1"/>
        <v>1</v>
      </c>
    </row>
    <row r="189" spans="1:12" x14ac:dyDescent="0.3">
      <c r="A189">
        <f ca="1"/>
        <v>262115613</v>
      </c>
      <c r="B189">
        <f ca="1"/>
        <v>14131</v>
      </c>
      <c r="C189">
        <f ca="1"/>
        <v>0</v>
      </c>
      <c r="D189">
        <f ca="1"/>
        <v>0</v>
      </c>
      <c r="E189">
        <f ca="1"/>
        <v>3001</v>
      </c>
      <c r="F189">
        <f ca="1"/>
        <v>2</v>
      </c>
      <c r="G189">
        <f ca="1"/>
        <v>1</v>
      </c>
      <c r="H189">
        <f ca="1"/>
        <v>0</v>
      </c>
      <c r="I189">
        <f ca="1"/>
        <v>0</v>
      </c>
      <c r="J189">
        <f ca="1"/>
        <v>1</v>
      </c>
      <c r="K189">
        <f ca="1"/>
        <v>0</v>
      </c>
      <c r="L189">
        <f ca="1"/>
        <v>1</v>
      </c>
    </row>
    <row r="190" spans="1:12" x14ac:dyDescent="0.3">
      <c r="A190">
        <f ca="1"/>
        <v>43094865</v>
      </c>
      <c r="B190">
        <f ca="1"/>
        <v>14131</v>
      </c>
      <c r="C190">
        <f ca="1"/>
        <v>0</v>
      </c>
      <c r="D190">
        <f ca="1"/>
        <v>0</v>
      </c>
      <c r="E190">
        <f ca="1"/>
        <v>3021</v>
      </c>
      <c r="F190">
        <f ca="1"/>
        <v>2</v>
      </c>
      <c r="G190">
        <f ca="1"/>
        <v>1</v>
      </c>
      <c r="H190">
        <f ca="1"/>
        <v>0</v>
      </c>
      <c r="I190">
        <f ca="1"/>
        <v>0</v>
      </c>
      <c r="J190">
        <f ca="1"/>
        <v>1</v>
      </c>
      <c r="K190">
        <f ca="1"/>
        <v>0</v>
      </c>
      <c r="L190">
        <f ca="1"/>
        <v>1</v>
      </c>
    </row>
    <row r="191" spans="1:12" x14ac:dyDescent="0.3">
      <c r="A191">
        <f ca="1"/>
        <v>317343719</v>
      </c>
      <c r="B191">
        <f ca="1"/>
        <v>14131</v>
      </c>
      <c r="C191">
        <f ca="1"/>
        <v>0</v>
      </c>
      <c r="D191">
        <f ca="1"/>
        <v>0</v>
      </c>
      <c r="E191">
        <f ca="1"/>
        <v>3031</v>
      </c>
      <c r="F191">
        <f ca="1"/>
        <v>2</v>
      </c>
      <c r="G191">
        <f ca="1"/>
        <v>1</v>
      </c>
      <c r="H191">
        <f ca="1"/>
        <v>0</v>
      </c>
      <c r="I191">
        <f ca="1"/>
        <v>0</v>
      </c>
      <c r="J191">
        <f ca="1"/>
        <v>1</v>
      </c>
      <c r="K191">
        <f ca="1"/>
        <v>0</v>
      </c>
      <c r="L191">
        <f ca="1"/>
        <v>1</v>
      </c>
    </row>
    <row r="192" spans="1:12" x14ac:dyDescent="0.3">
      <c r="A192">
        <f ca="1"/>
        <v>414402817</v>
      </c>
      <c r="B192">
        <f ca="1"/>
        <v>14131</v>
      </c>
      <c r="C192">
        <f ca="1"/>
        <v>0</v>
      </c>
      <c r="D192">
        <f ca="1"/>
        <v>0</v>
      </c>
      <c r="E192">
        <f ca="1"/>
        <v>4131</v>
      </c>
      <c r="F192">
        <f ca="1"/>
        <v>1</v>
      </c>
      <c r="G192">
        <f ca="1"/>
        <v>1</v>
      </c>
      <c r="H192">
        <f ca="1"/>
        <v>0</v>
      </c>
      <c r="I192">
        <f ca="1"/>
        <v>0</v>
      </c>
      <c r="J192">
        <f ca="1"/>
        <v>0</v>
      </c>
      <c r="K192">
        <f ca="1"/>
        <v>0</v>
      </c>
      <c r="L192">
        <f ca="1"/>
        <v>1</v>
      </c>
    </row>
    <row r="193" spans="1:12" x14ac:dyDescent="0.3">
      <c r="A193">
        <f ca="1"/>
        <v>161579286</v>
      </c>
      <c r="B193">
        <f ca="1"/>
        <v>14141</v>
      </c>
      <c r="C193">
        <f ca="1"/>
        <v>0</v>
      </c>
      <c r="D193">
        <f ca="1"/>
        <v>0</v>
      </c>
      <c r="E193">
        <f ca="1"/>
        <v>3001</v>
      </c>
      <c r="F193">
        <f ca="1"/>
        <v>2</v>
      </c>
      <c r="G193">
        <f ca="1"/>
        <v>1</v>
      </c>
      <c r="H193">
        <f ca="1"/>
        <v>0</v>
      </c>
      <c r="I193">
        <f ca="1"/>
        <v>0</v>
      </c>
      <c r="J193">
        <f ca="1"/>
        <v>1</v>
      </c>
      <c r="K193">
        <f ca="1"/>
        <v>0</v>
      </c>
      <c r="L193">
        <f ca="1"/>
        <v>2</v>
      </c>
    </row>
    <row r="194" spans="1:12" x14ac:dyDescent="0.3">
      <c r="A194">
        <f ca="1"/>
        <v>260329152</v>
      </c>
      <c r="B194">
        <f ca="1"/>
        <v>14141</v>
      </c>
      <c r="C194">
        <f ca="1"/>
        <v>0</v>
      </c>
      <c r="D194">
        <f ca="1"/>
        <v>0</v>
      </c>
      <c r="E194">
        <f ca="1"/>
        <v>3021</v>
      </c>
      <c r="F194">
        <f ca="1"/>
        <v>2</v>
      </c>
      <c r="G194">
        <f ca="1"/>
        <v>1</v>
      </c>
      <c r="H194">
        <f ca="1"/>
        <v>0</v>
      </c>
      <c r="I194">
        <f ca="1"/>
        <v>0</v>
      </c>
      <c r="J194">
        <f ca="1"/>
        <v>1</v>
      </c>
      <c r="K194">
        <f ca="1"/>
        <v>0</v>
      </c>
      <c r="L194">
        <f ca="1"/>
        <v>1</v>
      </c>
    </row>
    <row r="195" spans="1:12" x14ac:dyDescent="0.3">
      <c r="A195">
        <f ca="1"/>
        <v>939653288</v>
      </c>
      <c r="B195">
        <f ca="1"/>
        <v>14141</v>
      </c>
      <c r="C195">
        <f ca="1"/>
        <v>0</v>
      </c>
      <c r="D195">
        <f ca="1"/>
        <v>0</v>
      </c>
      <c r="E195">
        <f ca="1"/>
        <v>3031</v>
      </c>
      <c r="F195">
        <f ca="1"/>
        <v>2</v>
      </c>
      <c r="G195">
        <f ca="1"/>
        <v>1</v>
      </c>
      <c r="H195">
        <f ca="1"/>
        <v>0</v>
      </c>
      <c r="I195">
        <f ca="1"/>
        <v>0</v>
      </c>
      <c r="J195">
        <f ca="1"/>
        <v>1</v>
      </c>
      <c r="K195">
        <f ca="1"/>
        <v>0</v>
      </c>
      <c r="L195">
        <f ca="1"/>
        <v>1</v>
      </c>
    </row>
    <row r="196" spans="1:12" x14ac:dyDescent="0.3">
      <c r="A196">
        <f ca="1"/>
        <v>402162950</v>
      </c>
      <c r="B196">
        <f ca="1"/>
        <v>14141</v>
      </c>
      <c r="C196">
        <f ca="1"/>
        <v>0</v>
      </c>
      <c r="D196">
        <f ca="1"/>
        <v>0</v>
      </c>
      <c r="E196">
        <f ca="1"/>
        <v>4141</v>
      </c>
      <c r="F196">
        <f ca="1"/>
        <v>1</v>
      </c>
      <c r="G196">
        <f ca="1"/>
        <v>1</v>
      </c>
      <c r="H196">
        <f ca="1"/>
        <v>0</v>
      </c>
      <c r="I196">
        <f ca="1"/>
        <v>0</v>
      </c>
      <c r="J196">
        <f ca="1"/>
        <v>0</v>
      </c>
      <c r="K196">
        <f ca="1"/>
        <v>0</v>
      </c>
      <c r="L196">
        <f ca="1"/>
        <v>1</v>
      </c>
    </row>
    <row r="197" spans="1:12" x14ac:dyDescent="0.3">
      <c r="A197">
        <f ca="1"/>
        <v>191048697</v>
      </c>
      <c r="B197">
        <f ca="1"/>
        <v>14201</v>
      </c>
      <c r="C197">
        <f ca="1"/>
        <v>0</v>
      </c>
      <c r="D197">
        <f ca="1"/>
        <v>0</v>
      </c>
      <c r="E197">
        <f ca="1"/>
        <v>3311</v>
      </c>
      <c r="F197">
        <f ca="1"/>
        <v>2</v>
      </c>
      <c r="G197">
        <f ca="1"/>
        <v>1</v>
      </c>
      <c r="H197">
        <f ca="1"/>
        <v>0</v>
      </c>
      <c r="I197">
        <f ca="1"/>
        <v>0</v>
      </c>
      <c r="J197">
        <f ca="1"/>
        <v>1</v>
      </c>
      <c r="K197">
        <f ca="1"/>
        <v>0</v>
      </c>
      <c r="L197">
        <f ca="1"/>
        <v>1</v>
      </c>
    </row>
    <row r="198" spans="1:12" x14ac:dyDescent="0.3">
      <c r="A198">
        <f ca="1"/>
        <v>101303194</v>
      </c>
      <c r="B198">
        <f ca="1"/>
        <v>14201</v>
      </c>
      <c r="C198">
        <f ca="1"/>
        <v>0</v>
      </c>
      <c r="D198">
        <f ca="1"/>
        <v>0</v>
      </c>
      <c r="E198">
        <f ca="1"/>
        <v>3321</v>
      </c>
      <c r="F198">
        <f ca="1"/>
        <v>2</v>
      </c>
      <c r="G198">
        <f ca="1"/>
        <v>1</v>
      </c>
      <c r="H198">
        <f ca="1"/>
        <v>0</v>
      </c>
      <c r="I198">
        <f ca="1"/>
        <v>0</v>
      </c>
      <c r="J198">
        <f ca="1"/>
        <v>1</v>
      </c>
      <c r="K198">
        <f ca="1"/>
        <v>0</v>
      </c>
      <c r="L198">
        <f ca="1"/>
        <v>1</v>
      </c>
    </row>
    <row r="199" spans="1:12" x14ac:dyDescent="0.3">
      <c r="A199">
        <f ca="1"/>
        <v>232425109</v>
      </c>
      <c r="B199">
        <f ca="1"/>
        <v>14201</v>
      </c>
      <c r="C199">
        <f ca="1"/>
        <v>0</v>
      </c>
      <c r="D199">
        <f ca="1"/>
        <v>0</v>
      </c>
      <c r="E199">
        <f ca="1"/>
        <v>4201</v>
      </c>
      <c r="F199">
        <f ca="1"/>
        <v>1</v>
      </c>
      <c r="G199">
        <f ca="1"/>
        <v>1</v>
      </c>
      <c r="H199">
        <f ca="1"/>
        <v>0</v>
      </c>
      <c r="I199">
        <f ca="1"/>
        <v>0</v>
      </c>
      <c r="J199">
        <f ca="1"/>
        <v>0</v>
      </c>
      <c r="K199">
        <f ca="1"/>
        <v>0</v>
      </c>
      <c r="L199">
        <f ca="1"/>
        <v>1</v>
      </c>
    </row>
    <row r="200" spans="1:12" x14ac:dyDescent="0.3">
      <c r="A200">
        <f ca="1"/>
        <v>94553729</v>
      </c>
      <c r="B200">
        <f ca="1"/>
        <v>14211</v>
      </c>
      <c r="C200">
        <f ca="1"/>
        <v>0</v>
      </c>
      <c r="D200">
        <f ca="1"/>
        <v>0</v>
      </c>
      <c r="E200">
        <f ca="1"/>
        <v>3001</v>
      </c>
      <c r="F200">
        <f ca="1"/>
        <v>2</v>
      </c>
      <c r="G200">
        <f ca="1"/>
        <v>1</v>
      </c>
      <c r="H200">
        <f ca="1"/>
        <v>0</v>
      </c>
      <c r="I200">
        <f ca="1"/>
        <v>0</v>
      </c>
      <c r="J200">
        <f ca="1"/>
        <v>1</v>
      </c>
      <c r="K200">
        <f ca="1"/>
        <v>0</v>
      </c>
      <c r="L200">
        <f ca="1"/>
        <v>1</v>
      </c>
    </row>
    <row r="201" spans="1:12" x14ac:dyDescent="0.3">
      <c r="A201">
        <f ca="1"/>
        <v>649693226</v>
      </c>
      <c r="B201">
        <f ca="1"/>
        <v>14211</v>
      </c>
      <c r="C201">
        <f ca="1"/>
        <v>0</v>
      </c>
      <c r="D201">
        <f ca="1"/>
        <v>0</v>
      </c>
      <c r="E201">
        <f ca="1"/>
        <v>3211</v>
      </c>
      <c r="F201">
        <f ca="1"/>
        <v>2</v>
      </c>
      <c r="G201">
        <f ca="1"/>
        <v>1</v>
      </c>
      <c r="H201">
        <f ca="1"/>
        <v>0</v>
      </c>
      <c r="I201">
        <f ca="1"/>
        <v>0</v>
      </c>
      <c r="J201">
        <f ca="1"/>
        <v>1</v>
      </c>
      <c r="K201">
        <f ca="1"/>
        <v>0</v>
      </c>
      <c r="L201">
        <f ca="1"/>
        <v>1</v>
      </c>
    </row>
    <row r="202" spans="1:12" x14ac:dyDescent="0.3">
      <c r="A202">
        <f ca="1"/>
        <v>923946191</v>
      </c>
      <c r="B202">
        <f ca="1"/>
        <v>14211</v>
      </c>
      <c r="C202">
        <f ca="1"/>
        <v>0</v>
      </c>
      <c r="D202">
        <f ca="1"/>
        <v>0</v>
      </c>
      <c r="E202">
        <f ca="1"/>
        <v>3221</v>
      </c>
      <c r="F202">
        <f ca="1"/>
        <v>2</v>
      </c>
      <c r="G202">
        <f ca="1"/>
        <v>1</v>
      </c>
      <c r="H202">
        <f ca="1"/>
        <v>0</v>
      </c>
      <c r="I202">
        <f ca="1"/>
        <v>0</v>
      </c>
      <c r="J202">
        <f ca="1"/>
        <v>1</v>
      </c>
      <c r="K202">
        <f ca="1"/>
        <v>0</v>
      </c>
      <c r="L202">
        <f ca="1"/>
        <v>1</v>
      </c>
    </row>
    <row r="203" spans="1:12" x14ac:dyDescent="0.3">
      <c r="A203">
        <f ca="1"/>
        <v>73527528</v>
      </c>
      <c r="B203">
        <f ca="1"/>
        <v>14211</v>
      </c>
      <c r="C203">
        <f ca="1"/>
        <v>0</v>
      </c>
      <c r="D203">
        <f ca="1"/>
        <v>0</v>
      </c>
      <c r="E203">
        <f ca="1"/>
        <v>4211</v>
      </c>
      <c r="F203">
        <f ca="1"/>
        <v>1</v>
      </c>
      <c r="G203">
        <f ca="1"/>
        <v>1</v>
      </c>
      <c r="H203">
        <f ca="1"/>
        <v>0</v>
      </c>
      <c r="I203">
        <f ca="1"/>
        <v>0</v>
      </c>
      <c r="J203">
        <f ca="1"/>
        <v>0</v>
      </c>
      <c r="K203">
        <f ca="1"/>
        <v>0</v>
      </c>
      <c r="L203">
        <f ca="1"/>
        <v>1</v>
      </c>
    </row>
    <row r="204" spans="1:12" x14ac:dyDescent="0.3">
      <c r="A204">
        <f ca="1"/>
        <v>667616260</v>
      </c>
      <c r="B204">
        <f ca="1"/>
        <v>14221</v>
      </c>
      <c r="C204">
        <f ca="1"/>
        <v>0</v>
      </c>
      <c r="D204">
        <f ca="1"/>
        <v>0</v>
      </c>
      <c r="E204">
        <f ca="1"/>
        <v>3011</v>
      </c>
      <c r="F204">
        <f ca="1"/>
        <v>2</v>
      </c>
      <c r="G204">
        <f ca="1"/>
        <v>1</v>
      </c>
      <c r="H204">
        <f ca="1"/>
        <v>0</v>
      </c>
      <c r="I204">
        <f ca="1"/>
        <v>0</v>
      </c>
      <c r="J204">
        <f ca="1"/>
        <v>1</v>
      </c>
      <c r="K204">
        <f ca="1"/>
        <v>0</v>
      </c>
      <c r="L204">
        <f ca="1"/>
        <v>1</v>
      </c>
    </row>
    <row r="205" spans="1:12" x14ac:dyDescent="0.3">
      <c r="A205">
        <f ca="1"/>
        <v>792607246</v>
      </c>
      <c r="B205">
        <f ca="1"/>
        <v>14221</v>
      </c>
      <c r="C205">
        <f ca="1"/>
        <v>0</v>
      </c>
      <c r="D205">
        <f ca="1"/>
        <v>0</v>
      </c>
      <c r="E205">
        <f ca="1"/>
        <v>3311</v>
      </c>
      <c r="F205">
        <f ca="1"/>
        <v>2</v>
      </c>
      <c r="G205">
        <f ca="1"/>
        <v>1</v>
      </c>
      <c r="H205">
        <f ca="1"/>
        <v>0</v>
      </c>
      <c r="I205">
        <f ca="1"/>
        <v>0</v>
      </c>
      <c r="J205">
        <f ca="1"/>
        <v>1</v>
      </c>
      <c r="K205">
        <f ca="1"/>
        <v>0</v>
      </c>
      <c r="L205">
        <f ca="1"/>
        <v>1</v>
      </c>
    </row>
    <row r="206" spans="1:12" x14ac:dyDescent="0.3">
      <c r="A206">
        <f ca="1"/>
        <v>767412383</v>
      </c>
      <c r="B206">
        <f ca="1"/>
        <v>14221</v>
      </c>
      <c r="C206">
        <f ca="1"/>
        <v>0</v>
      </c>
      <c r="D206">
        <f ca="1"/>
        <v>0</v>
      </c>
      <c r="E206">
        <f ca="1"/>
        <v>3321</v>
      </c>
      <c r="F206">
        <f ca="1"/>
        <v>2</v>
      </c>
      <c r="G206">
        <f ca="1"/>
        <v>1</v>
      </c>
      <c r="H206">
        <f ca="1"/>
        <v>0</v>
      </c>
      <c r="I206">
        <f ca="1"/>
        <v>0</v>
      </c>
      <c r="J206">
        <f ca="1"/>
        <v>1</v>
      </c>
      <c r="K206">
        <f ca="1"/>
        <v>0</v>
      </c>
      <c r="L206">
        <f ca="1"/>
        <v>1</v>
      </c>
    </row>
    <row r="207" spans="1:12" x14ac:dyDescent="0.3">
      <c r="A207">
        <f ca="1"/>
        <v>207823440</v>
      </c>
      <c r="B207">
        <f ca="1"/>
        <v>14221</v>
      </c>
      <c r="C207">
        <f ca="1"/>
        <v>0</v>
      </c>
      <c r="D207">
        <f ca="1"/>
        <v>0</v>
      </c>
      <c r="E207">
        <f ca="1"/>
        <v>4221</v>
      </c>
      <c r="F207">
        <f ca="1"/>
        <v>1</v>
      </c>
      <c r="G207">
        <f ca="1"/>
        <v>1</v>
      </c>
      <c r="H207">
        <f ca="1"/>
        <v>0</v>
      </c>
      <c r="I207">
        <f ca="1"/>
        <v>0</v>
      </c>
      <c r="J207">
        <f ca="1"/>
        <v>0</v>
      </c>
      <c r="K207">
        <f ca="1"/>
        <v>0</v>
      </c>
      <c r="L207">
        <f ca="1"/>
        <v>1</v>
      </c>
    </row>
    <row r="208" spans="1:12" x14ac:dyDescent="0.3">
      <c r="A208">
        <f ca="1"/>
        <v>282990076</v>
      </c>
      <c r="B208">
        <f ca="1"/>
        <v>14231</v>
      </c>
      <c r="C208">
        <f ca="1"/>
        <v>0</v>
      </c>
      <c r="D208">
        <f ca="1"/>
        <v>0</v>
      </c>
      <c r="E208">
        <f ca="1"/>
        <v>3211</v>
      </c>
      <c r="F208">
        <f ca="1"/>
        <v>2</v>
      </c>
      <c r="G208">
        <f ca="1"/>
        <v>1</v>
      </c>
      <c r="H208">
        <f ca="1"/>
        <v>0</v>
      </c>
      <c r="I208">
        <f ca="1"/>
        <v>0</v>
      </c>
      <c r="J208">
        <f ca="1"/>
        <v>1</v>
      </c>
      <c r="K208">
        <f ca="1"/>
        <v>0</v>
      </c>
      <c r="L208">
        <f ca="1"/>
        <v>1</v>
      </c>
    </row>
    <row r="209" spans="1:12" x14ac:dyDescent="0.3">
      <c r="A209">
        <f ca="1"/>
        <v>527530231</v>
      </c>
      <c r="B209">
        <f ca="1"/>
        <v>14231</v>
      </c>
      <c r="C209">
        <f ca="1"/>
        <v>0</v>
      </c>
      <c r="D209">
        <f ca="1"/>
        <v>0</v>
      </c>
      <c r="E209">
        <f ca="1"/>
        <v>3221</v>
      </c>
      <c r="F209">
        <f ca="1"/>
        <v>2</v>
      </c>
      <c r="G209">
        <f ca="1"/>
        <v>1</v>
      </c>
      <c r="H209">
        <f ca="1"/>
        <v>0</v>
      </c>
      <c r="I209">
        <f ca="1"/>
        <v>0</v>
      </c>
      <c r="J209">
        <f ca="1"/>
        <v>1</v>
      </c>
      <c r="K209">
        <f ca="1"/>
        <v>0</v>
      </c>
      <c r="L209">
        <f ca="1"/>
        <v>1</v>
      </c>
    </row>
    <row r="210" spans="1:12" x14ac:dyDescent="0.3">
      <c r="A210">
        <f ca="1"/>
        <v>902243814</v>
      </c>
      <c r="B210">
        <f ca="1"/>
        <v>14231</v>
      </c>
      <c r="C210">
        <f ca="1"/>
        <v>0</v>
      </c>
      <c r="D210">
        <f ca="1"/>
        <v>0</v>
      </c>
      <c r="E210">
        <f ca="1"/>
        <v>3321</v>
      </c>
      <c r="F210">
        <f ca="1"/>
        <v>2</v>
      </c>
      <c r="G210">
        <f ca="1"/>
        <v>1</v>
      </c>
      <c r="H210">
        <f ca="1"/>
        <v>0</v>
      </c>
      <c r="I210">
        <f ca="1"/>
        <v>0</v>
      </c>
      <c r="J210">
        <f ca="1"/>
        <v>1</v>
      </c>
      <c r="K210">
        <f ca="1"/>
        <v>0</v>
      </c>
      <c r="L210">
        <f ca="1"/>
        <v>1</v>
      </c>
    </row>
    <row r="211" spans="1:12" x14ac:dyDescent="0.3">
      <c r="A211">
        <f ca="1"/>
        <v>195245004</v>
      </c>
      <c r="B211">
        <f ca="1"/>
        <v>14231</v>
      </c>
      <c r="C211">
        <f ca="1"/>
        <v>0</v>
      </c>
      <c r="D211">
        <f ca="1"/>
        <v>0</v>
      </c>
      <c r="E211">
        <f ca="1"/>
        <v>4231</v>
      </c>
      <c r="F211">
        <f ca="1"/>
        <v>1</v>
      </c>
      <c r="G211">
        <f ca="1"/>
        <v>1</v>
      </c>
      <c r="H211">
        <f ca="1"/>
        <v>0</v>
      </c>
      <c r="I211">
        <f ca="1"/>
        <v>0</v>
      </c>
      <c r="J211">
        <f ca="1"/>
        <v>0</v>
      </c>
      <c r="K211">
        <f ca="1"/>
        <v>0</v>
      </c>
      <c r="L211">
        <f ca="1"/>
        <v>1</v>
      </c>
    </row>
    <row r="212" spans="1:12" x14ac:dyDescent="0.3">
      <c r="A212">
        <f ca="1"/>
        <v>700386587</v>
      </c>
      <c r="B212">
        <f ca="1"/>
        <v>14241</v>
      </c>
      <c r="C212">
        <f ca="1"/>
        <v>0</v>
      </c>
      <c r="D212">
        <f ca="1"/>
        <v>0</v>
      </c>
      <c r="E212">
        <f ca="1"/>
        <v>3011</v>
      </c>
      <c r="F212">
        <f ca="1"/>
        <v>2</v>
      </c>
      <c r="G212">
        <f ca="1"/>
        <v>1</v>
      </c>
      <c r="H212">
        <f ca="1"/>
        <v>0</v>
      </c>
      <c r="I212">
        <f ca="1"/>
        <v>0</v>
      </c>
      <c r="J212">
        <f ca="1"/>
        <v>1</v>
      </c>
      <c r="K212">
        <f ca="1"/>
        <v>0</v>
      </c>
      <c r="L212">
        <f ca="1"/>
        <v>1</v>
      </c>
    </row>
    <row r="213" spans="1:12" x14ac:dyDescent="0.3">
      <c r="A213">
        <f ca="1"/>
        <v>277089006</v>
      </c>
      <c r="B213">
        <f ca="1"/>
        <v>14241</v>
      </c>
      <c r="C213">
        <f ca="1"/>
        <v>0</v>
      </c>
      <c r="D213">
        <f ca="1"/>
        <v>0</v>
      </c>
      <c r="E213">
        <f ca="1"/>
        <v>3201</v>
      </c>
      <c r="F213">
        <f ca="1"/>
        <v>2</v>
      </c>
      <c r="G213">
        <f ca="1"/>
        <v>1</v>
      </c>
      <c r="H213">
        <f ca="1"/>
        <v>0</v>
      </c>
      <c r="I213">
        <f ca="1"/>
        <v>0</v>
      </c>
      <c r="J213">
        <f ca="1"/>
        <v>1</v>
      </c>
      <c r="K213">
        <f ca="1"/>
        <v>0</v>
      </c>
      <c r="L213">
        <f ca="1"/>
        <v>1</v>
      </c>
    </row>
    <row r="214" spans="1:12" x14ac:dyDescent="0.3">
      <c r="A214">
        <f ca="1"/>
        <v>167905826</v>
      </c>
      <c r="B214">
        <f ca="1"/>
        <v>14241</v>
      </c>
      <c r="C214">
        <f ca="1"/>
        <v>0</v>
      </c>
      <c r="D214">
        <f ca="1"/>
        <v>0</v>
      </c>
      <c r="E214">
        <f ca="1"/>
        <v>3211</v>
      </c>
      <c r="F214">
        <f ca="1"/>
        <v>2</v>
      </c>
      <c r="G214">
        <f ca="1"/>
        <v>1</v>
      </c>
      <c r="H214">
        <f ca="1"/>
        <v>0</v>
      </c>
      <c r="I214">
        <f ca="1"/>
        <v>0</v>
      </c>
      <c r="J214">
        <f ca="1"/>
        <v>1</v>
      </c>
      <c r="K214">
        <f ca="1"/>
        <v>0</v>
      </c>
      <c r="L214">
        <f ca="1"/>
        <v>1</v>
      </c>
    </row>
    <row r="215" spans="1:12" x14ac:dyDescent="0.3">
      <c r="A215">
        <f ca="1"/>
        <v>317417715</v>
      </c>
      <c r="B215">
        <f ca="1"/>
        <v>14241</v>
      </c>
      <c r="C215">
        <f ca="1"/>
        <v>0</v>
      </c>
      <c r="D215">
        <f ca="1"/>
        <v>0</v>
      </c>
      <c r="E215">
        <f ca="1"/>
        <v>4241</v>
      </c>
      <c r="F215">
        <f ca="1"/>
        <v>1</v>
      </c>
      <c r="G215">
        <f ca="1"/>
        <v>1</v>
      </c>
      <c r="H215">
        <f ca="1"/>
        <v>0</v>
      </c>
      <c r="I215">
        <f ca="1"/>
        <v>0</v>
      </c>
      <c r="J215">
        <f ca="1"/>
        <v>0</v>
      </c>
      <c r="K215">
        <f ca="1"/>
        <v>0</v>
      </c>
      <c r="L215">
        <f ca="1"/>
        <v>1</v>
      </c>
    </row>
    <row r="216" spans="1:12" x14ac:dyDescent="0.3">
      <c r="A216">
        <f ca="1"/>
        <v>942236903</v>
      </c>
      <c r="B216">
        <f ca="1"/>
        <v>14251</v>
      </c>
      <c r="C216">
        <f ca="1"/>
        <v>0</v>
      </c>
      <c r="D216">
        <f ca="1"/>
        <v>0</v>
      </c>
      <c r="E216">
        <f ca="1"/>
        <v>3001</v>
      </c>
      <c r="F216">
        <f ca="1"/>
        <v>2</v>
      </c>
      <c r="G216">
        <f ca="1"/>
        <v>1</v>
      </c>
      <c r="H216">
        <f ca="1"/>
        <v>0</v>
      </c>
      <c r="I216">
        <f ca="1"/>
        <v>0</v>
      </c>
      <c r="J216">
        <f ca="1"/>
        <v>1</v>
      </c>
      <c r="K216">
        <f ca="1"/>
        <v>0</v>
      </c>
      <c r="L216">
        <f ca="1"/>
        <v>1</v>
      </c>
    </row>
    <row r="217" spans="1:12" x14ac:dyDescent="0.3">
      <c r="A217">
        <f ca="1"/>
        <v>326550869</v>
      </c>
      <c r="B217">
        <f ca="1"/>
        <v>14251</v>
      </c>
      <c r="C217">
        <f ca="1"/>
        <v>0</v>
      </c>
      <c r="D217">
        <f ca="1"/>
        <v>0</v>
      </c>
      <c r="E217">
        <f ca="1"/>
        <v>3201</v>
      </c>
      <c r="F217">
        <f ca="1"/>
        <v>2</v>
      </c>
      <c r="G217">
        <f ca="1"/>
        <v>1</v>
      </c>
      <c r="H217">
        <f ca="1"/>
        <v>0</v>
      </c>
      <c r="I217">
        <f ca="1"/>
        <v>0</v>
      </c>
      <c r="J217">
        <f ca="1"/>
        <v>1</v>
      </c>
      <c r="K217">
        <f ca="1"/>
        <v>0</v>
      </c>
      <c r="L217">
        <f ca="1"/>
        <v>1</v>
      </c>
    </row>
    <row r="218" spans="1:12" x14ac:dyDescent="0.3">
      <c r="A218">
        <f ca="1"/>
        <v>141075101</v>
      </c>
      <c r="B218">
        <f ca="1"/>
        <v>14251</v>
      </c>
      <c r="C218">
        <f ca="1"/>
        <v>0</v>
      </c>
      <c r="D218">
        <f ca="1"/>
        <v>0</v>
      </c>
      <c r="E218">
        <f ca="1"/>
        <v>3211</v>
      </c>
      <c r="F218">
        <f ca="1"/>
        <v>2</v>
      </c>
      <c r="G218">
        <f ca="1"/>
        <v>1</v>
      </c>
      <c r="H218">
        <f ca="1"/>
        <v>0</v>
      </c>
      <c r="I218">
        <f ca="1"/>
        <v>0</v>
      </c>
      <c r="J218">
        <f ca="1"/>
        <v>1</v>
      </c>
      <c r="K218">
        <f ca="1"/>
        <v>0</v>
      </c>
      <c r="L218">
        <f ca="1"/>
        <v>1</v>
      </c>
    </row>
    <row r="219" spans="1:12" x14ac:dyDescent="0.3">
      <c r="A219">
        <f ca="1"/>
        <v>386673298</v>
      </c>
      <c r="B219">
        <f ca="1"/>
        <v>14251</v>
      </c>
      <c r="C219">
        <f ca="1"/>
        <v>0</v>
      </c>
      <c r="D219">
        <f ca="1"/>
        <v>0</v>
      </c>
      <c r="E219">
        <f ca="1"/>
        <v>4251</v>
      </c>
      <c r="F219">
        <f ca="1"/>
        <v>1</v>
      </c>
      <c r="G219">
        <f ca="1"/>
        <v>1</v>
      </c>
      <c r="H219">
        <f ca="1"/>
        <v>0</v>
      </c>
      <c r="I219">
        <f ca="1"/>
        <v>0</v>
      </c>
      <c r="J219">
        <f ca="1"/>
        <v>0</v>
      </c>
      <c r="K219">
        <f ca="1"/>
        <v>0</v>
      </c>
      <c r="L219">
        <f ca="1"/>
        <v>1</v>
      </c>
    </row>
    <row r="220" spans="1:12" x14ac:dyDescent="0.3">
      <c r="A220">
        <f ca="1"/>
        <v>134596741</v>
      </c>
      <c r="B220">
        <f ca="1"/>
        <v>14261</v>
      </c>
      <c r="C220">
        <f ca="1"/>
        <v>0</v>
      </c>
      <c r="D220">
        <f ca="1"/>
        <v>0</v>
      </c>
      <c r="E220">
        <f ca="1"/>
        <v>3201</v>
      </c>
      <c r="F220">
        <f ca="1"/>
        <v>2</v>
      </c>
      <c r="G220">
        <f ca="1"/>
        <v>1</v>
      </c>
      <c r="H220">
        <f ca="1"/>
        <v>0</v>
      </c>
      <c r="I220">
        <f ca="1"/>
        <v>0</v>
      </c>
      <c r="J220">
        <f ca="1"/>
        <v>1</v>
      </c>
      <c r="K220">
        <f ca="1"/>
        <v>0</v>
      </c>
      <c r="L220">
        <f ca="1"/>
        <v>1</v>
      </c>
    </row>
    <row r="221" spans="1:12" x14ac:dyDescent="0.3">
      <c r="A221">
        <f ca="1"/>
        <v>607359483</v>
      </c>
      <c r="B221">
        <f ca="1"/>
        <v>14261</v>
      </c>
      <c r="C221">
        <f ca="1"/>
        <v>0</v>
      </c>
      <c r="D221">
        <f ca="1"/>
        <v>0</v>
      </c>
      <c r="E221">
        <f ca="1"/>
        <v>3211</v>
      </c>
      <c r="F221">
        <f ca="1"/>
        <v>2</v>
      </c>
      <c r="G221">
        <f ca="1"/>
        <v>1</v>
      </c>
      <c r="H221">
        <f ca="1"/>
        <v>0</v>
      </c>
      <c r="I221">
        <f ca="1"/>
        <v>0</v>
      </c>
      <c r="J221">
        <f ca="1"/>
        <v>1</v>
      </c>
      <c r="K221">
        <f ca="1"/>
        <v>0</v>
      </c>
      <c r="L221">
        <f ca="1"/>
        <v>2</v>
      </c>
    </row>
    <row r="222" spans="1:12" x14ac:dyDescent="0.3">
      <c r="A222">
        <f ca="1"/>
        <v>742577677</v>
      </c>
      <c r="B222">
        <f ca="1"/>
        <v>14261</v>
      </c>
      <c r="C222">
        <f ca="1"/>
        <v>0</v>
      </c>
      <c r="D222">
        <f ca="1"/>
        <v>0</v>
      </c>
      <c r="E222">
        <f ca="1"/>
        <v>3221</v>
      </c>
      <c r="F222">
        <f ca="1"/>
        <v>2</v>
      </c>
      <c r="G222">
        <f ca="1"/>
        <v>1</v>
      </c>
      <c r="H222">
        <f ca="1"/>
        <v>0</v>
      </c>
      <c r="I222">
        <f ca="1"/>
        <v>0</v>
      </c>
      <c r="J222">
        <f ca="1"/>
        <v>1</v>
      </c>
      <c r="K222">
        <f ca="1"/>
        <v>0</v>
      </c>
      <c r="L222">
        <f ca="1"/>
        <v>1</v>
      </c>
    </row>
    <row r="223" spans="1:12" x14ac:dyDescent="0.3">
      <c r="A223">
        <f ca="1"/>
        <v>577939526</v>
      </c>
      <c r="B223">
        <f ca="1"/>
        <v>14261</v>
      </c>
      <c r="C223">
        <f ca="1"/>
        <v>0</v>
      </c>
      <c r="D223">
        <f ca="1"/>
        <v>0</v>
      </c>
      <c r="E223">
        <f ca="1"/>
        <v>4261</v>
      </c>
      <c r="F223">
        <f ca="1"/>
        <v>1</v>
      </c>
      <c r="G223">
        <f ca="1"/>
        <v>1</v>
      </c>
      <c r="H223">
        <f ca="1"/>
        <v>0</v>
      </c>
      <c r="I223">
        <f ca="1"/>
        <v>0</v>
      </c>
      <c r="J223">
        <f ca="1"/>
        <v>0</v>
      </c>
      <c r="K223">
        <f ca="1"/>
        <v>0</v>
      </c>
      <c r="L223">
        <f ca="1"/>
        <v>1</v>
      </c>
    </row>
    <row r="224" spans="1:12" x14ac:dyDescent="0.3">
      <c r="A224">
        <f ca="1"/>
        <v>213608115</v>
      </c>
      <c r="B224">
        <f ca="1"/>
        <v>14271</v>
      </c>
      <c r="C224">
        <f ca="1"/>
        <v>0</v>
      </c>
      <c r="D224">
        <f ca="1"/>
        <v>0</v>
      </c>
      <c r="E224">
        <f ca="1"/>
        <v>3011</v>
      </c>
      <c r="F224">
        <f ca="1"/>
        <v>2</v>
      </c>
      <c r="G224">
        <f ca="1"/>
        <v>1</v>
      </c>
      <c r="H224">
        <f ca="1"/>
        <v>0</v>
      </c>
      <c r="I224">
        <f ca="1"/>
        <v>0</v>
      </c>
      <c r="J224">
        <f ca="1"/>
        <v>1</v>
      </c>
      <c r="K224">
        <f ca="1"/>
        <v>0</v>
      </c>
      <c r="L224">
        <f ca="1"/>
        <v>1</v>
      </c>
    </row>
    <row r="225" spans="1:12" x14ac:dyDescent="0.3">
      <c r="A225">
        <f ca="1"/>
        <v>923993179</v>
      </c>
      <c r="B225">
        <f ca="1"/>
        <v>14271</v>
      </c>
      <c r="C225">
        <f ca="1"/>
        <v>0</v>
      </c>
      <c r="D225">
        <f ca="1"/>
        <v>0</v>
      </c>
      <c r="E225">
        <f ca="1"/>
        <v>3201</v>
      </c>
      <c r="F225">
        <f ca="1"/>
        <v>2</v>
      </c>
      <c r="G225">
        <f ca="1"/>
        <v>1</v>
      </c>
      <c r="H225">
        <f ca="1"/>
        <v>0</v>
      </c>
      <c r="I225">
        <f ca="1"/>
        <v>0</v>
      </c>
      <c r="J225">
        <f ca="1"/>
        <v>1</v>
      </c>
      <c r="K225">
        <f ca="1"/>
        <v>0</v>
      </c>
      <c r="L225">
        <f ca="1"/>
        <v>2</v>
      </c>
    </row>
    <row r="226" spans="1:12" x14ac:dyDescent="0.3">
      <c r="A226">
        <f ca="1"/>
        <v>275399785</v>
      </c>
      <c r="B226">
        <f ca="1"/>
        <v>14271</v>
      </c>
      <c r="C226">
        <f ca="1"/>
        <v>0</v>
      </c>
      <c r="D226">
        <f ca="1"/>
        <v>0</v>
      </c>
      <c r="E226">
        <f ca="1"/>
        <v>4271</v>
      </c>
      <c r="F226">
        <f ca="1"/>
        <v>1</v>
      </c>
      <c r="G226">
        <f ca="1"/>
        <v>1</v>
      </c>
      <c r="H226">
        <f ca="1"/>
        <v>0</v>
      </c>
      <c r="I226">
        <f ca="1"/>
        <v>0</v>
      </c>
      <c r="J226">
        <f ca="1"/>
        <v>0</v>
      </c>
      <c r="K226">
        <f ca="1"/>
        <v>0</v>
      </c>
      <c r="L226">
        <f ca="1"/>
        <v>1</v>
      </c>
    </row>
    <row r="227" spans="1:12" x14ac:dyDescent="0.3">
      <c r="A227">
        <f ca="1"/>
        <v>476479715</v>
      </c>
      <c r="B227">
        <f ca="1"/>
        <v>14281</v>
      </c>
      <c r="C227">
        <f ca="1"/>
        <v>0</v>
      </c>
      <c r="D227">
        <f ca="1"/>
        <v>0</v>
      </c>
      <c r="E227">
        <f ca="1"/>
        <v>3121</v>
      </c>
      <c r="F227">
        <f ca="1"/>
        <v>2</v>
      </c>
      <c r="G227">
        <f ca="1"/>
        <v>1</v>
      </c>
      <c r="H227">
        <f ca="1"/>
        <v>0</v>
      </c>
      <c r="I227">
        <f ca="1"/>
        <v>0</v>
      </c>
      <c r="J227">
        <f ca="1"/>
        <v>1</v>
      </c>
      <c r="K227">
        <f ca="1"/>
        <v>0</v>
      </c>
      <c r="L227">
        <f ca="1"/>
        <v>1</v>
      </c>
    </row>
    <row r="228" spans="1:12" x14ac:dyDescent="0.3">
      <c r="A228">
        <f ca="1"/>
        <v>538131964</v>
      </c>
      <c r="B228">
        <f ca="1"/>
        <v>14281</v>
      </c>
      <c r="C228">
        <f ca="1"/>
        <v>0</v>
      </c>
      <c r="D228">
        <f ca="1"/>
        <v>0</v>
      </c>
      <c r="E228">
        <f ca="1"/>
        <v>3141</v>
      </c>
      <c r="F228">
        <f ca="1"/>
        <v>2</v>
      </c>
      <c r="G228">
        <f ca="1"/>
        <v>1</v>
      </c>
      <c r="H228">
        <f ca="1"/>
        <v>0</v>
      </c>
      <c r="I228">
        <f ca="1"/>
        <v>0</v>
      </c>
      <c r="J228">
        <f ca="1"/>
        <v>1</v>
      </c>
      <c r="K228">
        <f ca="1"/>
        <v>0</v>
      </c>
      <c r="L228">
        <f ca="1"/>
        <v>1</v>
      </c>
    </row>
    <row r="229" spans="1:12" x14ac:dyDescent="0.3">
      <c r="A229">
        <f ca="1"/>
        <v>854380512</v>
      </c>
      <c r="B229">
        <f ca="1"/>
        <v>14281</v>
      </c>
      <c r="C229">
        <f ca="1"/>
        <v>0</v>
      </c>
      <c r="D229">
        <f ca="1"/>
        <v>0</v>
      </c>
      <c r="E229">
        <f ca="1"/>
        <v>3201</v>
      </c>
      <c r="F229">
        <f ca="1"/>
        <v>2</v>
      </c>
      <c r="G229">
        <f ca="1"/>
        <v>1</v>
      </c>
      <c r="H229">
        <f ca="1"/>
        <v>0</v>
      </c>
      <c r="I229">
        <f ca="1"/>
        <v>0</v>
      </c>
      <c r="J229">
        <f ca="1"/>
        <v>1</v>
      </c>
      <c r="K229">
        <f ca="1"/>
        <v>0</v>
      </c>
      <c r="L229">
        <f ca="1"/>
        <v>2</v>
      </c>
    </row>
    <row r="230" spans="1:12" x14ac:dyDescent="0.3">
      <c r="A230">
        <f ca="1"/>
        <v>701299686</v>
      </c>
      <c r="B230">
        <f ca="1"/>
        <v>14281</v>
      </c>
      <c r="C230">
        <f ca="1"/>
        <v>0</v>
      </c>
      <c r="D230">
        <f ca="1"/>
        <v>0</v>
      </c>
      <c r="E230">
        <f ca="1"/>
        <v>4281</v>
      </c>
      <c r="F230">
        <f ca="1"/>
        <v>1</v>
      </c>
      <c r="G230">
        <f ca="1"/>
        <v>1</v>
      </c>
      <c r="H230">
        <f ca="1"/>
        <v>0</v>
      </c>
      <c r="I230">
        <f ca="1"/>
        <v>0</v>
      </c>
      <c r="J230">
        <f ca="1"/>
        <v>0</v>
      </c>
      <c r="K230">
        <f ca="1"/>
        <v>0</v>
      </c>
      <c r="L230">
        <f ca="1"/>
        <v>1</v>
      </c>
    </row>
    <row r="231" spans="1:12" x14ac:dyDescent="0.3">
      <c r="A231">
        <f ca="1"/>
        <v>265827514</v>
      </c>
      <c r="B231">
        <f ca="1"/>
        <v>14311</v>
      </c>
      <c r="C231">
        <f ca="1"/>
        <v>0</v>
      </c>
      <c r="D231">
        <f ca="1"/>
        <v>0</v>
      </c>
      <c r="E231">
        <f ca="1"/>
        <v>3011</v>
      </c>
      <c r="F231">
        <f ca="1"/>
        <v>2</v>
      </c>
      <c r="G231">
        <f ca="1"/>
        <v>1</v>
      </c>
      <c r="H231">
        <f ca="1"/>
        <v>0</v>
      </c>
      <c r="I231">
        <f ca="1"/>
        <v>0</v>
      </c>
      <c r="J231">
        <f ca="1"/>
        <v>1</v>
      </c>
      <c r="K231">
        <f ca="1"/>
        <v>0</v>
      </c>
      <c r="L231">
        <f ca="1"/>
        <v>1</v>
      </c>
    </row>
    <row r="232" spans="1:12" x14ac:dyDescent="0.3">
      <c r="A232">
        <f ca="1"/>
        <v>434658882</v>
      </c>
      <c r="B232">
        <f ca="1"/>
        <v>14311</v>
      </c>
      <c r="C232">
        <f ca="1"/>
        <v>0</v>
      </c>
      <c r="D232">
        <f ca="1"/>
        <v>0</v>
      </c>
      <c r="E232">
        <f ca="1"/>
        <v>3301</v>
      </c>
      <c r="F232">
        <f ca="1"/>
        <v>2</v>
      </c>
      <c r="G232">
        <f ca="1"/>
        <v>1</v>
      </c>
      <c r="H232">
        <f ca="1"/>
        <v>0</v>
      </c>
      <c r="I232">
        <f ca="1"/>
        <v>0</v>
      </c>
      <c r="J232">
        <f ca="1"/>
        <v>1</v>
      </c>
      <c r="K232">
        <f ca="1"/>
        <v>0</v>
      </c>
      <c r="L232">
        <f ca="1"/>
        <v>1</v>
      </c>
    </row>
    <row r="233" spans="1:12" x14ac:dyDescent="0.3">
      <c r="A233">
        <f ca="1"/>
        <v>964399605</v>
      </c>
      <c r="B233">
        <f ca="1"/>
        <v>14311</v>
      </c>
      <c r="C233">
        <f ca="1"/>
        <v>0</v>
      </c>
      <c r="D233">
        <f ca="1"/>
        <v>0</v>
      </c>
      <c r="E233">
        <f ca="1"/>
        <v>4311</v>
      </c>
      <c r="F233">
        <f ca="1"/>
        <v>1</v>
      </c>
      <c r="G233">
        <f ca="1"/>
        <v>1</v>
      </c>
      <c r="H233">
        <f ca="1"/>
        <v>0</v>
      </c>
      <c r="I233">
        <f ca="1"/>
        <v>0</v>
      </c>
      <c r="J233">
        <f ca="1"/>
        <v>0</v>
      </c>
      <c r="K233">
        <f ca="1"/>
        <v>0</v>
      </c>
      <c r="L233">
        <f ca="1"/>
        <v>1</v>
      </c>
    </row>
    <row r="234" spans="1:12" x14ac:dyDescent="0.3">
      <c r="A234">
        <f ca="1"/>
        <v>170938988</v>
      </c>
      <c r="B234">
        <f ca="1"/>
        <v>14321</v>
      </c>
      <c r="C234">
        <f ca="1"/>
        <v>0</v>
      </c>
      <c r="D234">
        <f ca="1"/>
        <v>0</v>
      </c>
      <c r="E234">
        <f ca="1"/>
        <v>3011</v>
      </c>
      <c r="F234">
        <f ca="1"/>
        <v>2</v>
      </c>
      <c r="G234">
        <f ca="1"/>
        <v>1</v>
      </c>
      <c r="H234">
        <f ca="1"/>
        <v>0</v>
      </c>
      <c r="I234">
        <f ca="1"/>
        <v>0</v>
      </c>
      <c r="J234">
        <f ca="1"/>
        <v>1</v>
      </c>
      <c r="K234">
        <f ca="1"/>
        <v>0</v>
      </c>
      <c r="L234">
        <f ca="1"/>
        <v>1</v>
      </c>
    </row>
    <row r="235" spans="1:12" x14ac:dyDescent="0.3">
      <c r="A235">
        <f ca="1"/>
        <v>221641509</v>
      </c>
      <c r="B235">
        <f ca="1"/>
        <v>14321</v>
      </c>
      <c r="C235">
        <f ca="1"/>
        <v>0</v>
      </c>
      <c r="D235">
        <f ca="1"/>
        <v>0</v>
      </c>
      <c r="E235">
        <f ca="1"/>
        <v>3301</v>
      </c>
      <c r="F235">
        <f ca="1"/>
        <v>2</v>
      </c>
      <c r="G235">
        <f ca="1"/>
        <v>1</v>
      </c>
      <c r="H235">
        <f ca="1"/>
        <v>0</v>
      </c>
      <c r="I235">
        <f ca="1"/>
        <v>0</v>
      </c>
      <c r="J235">
        <f ca="1"/>
        <v>1</v>
      </c>
      <c r="K235">
        <f ca="1"/>
        <v>0</v>
      </c>
      <c r="L235">
        <f ca="1"/>
        <v>1</v>
      </c>
    </row>
    <row r="236" spans="1:12" x14ac:dyDescent="0.3">
      <c r="A236">
        <f ca="1"/>
        <v>384005035</v>
      </c>
      <c r="B236">
        <f ca="1"/>
        <v>14321</v>
      </c>
      <c r="C236">
        <f ca="1"/>
        <v>0</v>
      </c>
      <c r="D236">
        <f ca="1"/>
        <v>0</v>
      </c>
      <c r="E236">
        <f ca="1"/>
        <v>4321</v>
      </c>
      <c r="F236">
        <f ca="1"/>
        <v>1</v>
      </c>
      <c r="G236">
        <f ca="1"/>
        <v>1</v>
      </c>
      <c r="H236">
        <f ca="1"/>
        <v>0</v>
      </c>
      <c r="I236">
        <f ca="1"/>
        <v>0</v>
      </c>
      <c r="J236">
        <f ca="1"/>
        <v>0</v>
      </c>
      <c r="K236">
        <f ca="1"/>
        <v>0</v>
      </c>
      <c r="L236">
        <f ca="1"/>
        <v>1</v>
      </c>
    </row>
    <row r="237" spans="1:12" x14ac:dyDescent="0.3">
      <c r="A237">
        <f ca="1"/>
        <v>290096645</v>
      </c>
      <c r="B237">
        <f ca="1"/>
        <v>14401</v>
      </c>
      <c r="C237">
        <f ca="1"/>
        <v>0</v>
      </c>
      <c r="D237">
        <f ca="1"/>
        <v>0</v>
      </c>
      <c r="E237">
        <f ca="1"/>
        <v>3301</v>
      </c>
      <c r="F237">
        <f ca="1"/>
        <v>2</v>
      </c>
      <c r="G237">
        <f ca="1"/>
        <v>1</v>
      </c>
      <c r="H237">
        <f ca="1"/>
        <v>0</v>
      </c>
      <c r="I237">
        <f ca="1"/>
        <v>0</v>
      </c>
      <c r="J237">
        <f ca="1"/>
        <v>1</v>
      </c>
      <c r="K237">
        <f ca="1"/>
        <v>0</v>
      </c>
      <c r="L237">
        <f ca="1"/>
        <v>1</v>
      </c>
    </row>
    <row r="238" spans="1:12" x14ac:dyDescent="0.3">
      <c r="A238">
        <f ca="1"/>
        <v>591807573</v>
      </c>
      <c r="B238">
        <f ca="1"/>
        <v>14401</v>
      </c>
      <c r="C238">
        <f ca="1"/>
        <v>0</v>
      </c>
      <c r="D238">
        <f ca="1"/>
        <v>0</v>
      </c>
      <c r="E238">
        <f ca="1"/>
        <v>3311</v>
      </c>
      <c r="F238">
        <f ca="1"/>
        <v>2</v>
      </c>
      <c r="G238">
        <f ca="1"/>
        <v>1</v>
      </c>
      <c r="H238">
        <f ca="1"/>
        <v>0</v>
      </c>
      <c r="I238">
        <f ca="1"/>
        <v>0</v>
      </c>
      <c r="J238">
        <f ca="1"/>
        <v>1</v>
      </c>
      <c r="K238">
        <f ca="1"/>
        <v>0</v>
      </c>
      <c r="L238">
        <f ca="1"/>
        <v>1</v>
      </c>
    </row>
    <row r="239" spans="1:12" x14ac:dyDescent="0.3">
      <c r="A239">
        <f ca="1"/>
        <v>750282968</v>
      </c>
      <c r="B239">
        <f ca="1"/>
        <v>14401</v>
      </c>
      <c r="C239">
        <f ca="1"/>
        <v>0</v>
      </c>
      <c r="D239">
        <f ca="1"/>
        <v>0</v>
      </c>
      <c r="E239">
        <f ca="1"/>
        <v>3321</v>
      </c>
      <c r="F239">
        <f ca="1"/>
        <v>2</v>
      </c>
      <c r="G239">
        <f ca="1"/>
        <v>1</v>
      </c>
      <c r="H239">
        <f ca="1"/>
        <v>0</v>
      </c>
      <c r="I239">
        <f ca="1"/>
        <v>0</v>
      </c>
      <c r="J239">
        <f ca="1"/>
        <v>1</v>
      </c>
      <c r="K239">
        <f ca="1"/>
        <v>0</v>
      </c>
      <c r="L239">
        <f ca="1"/>
        <v>1</v>
      </c>
    </row>
    <row r="240" spans="1:12" x14ac:dyDescent="0.3">
      <c r="A240">
        <f ca="1"/>
        <v>563489824</v>
      </c>
      <c r="B240">
        <f ca="1"/>
        <v>14401</v>
      </c>
      <c r="C240">
        <f ca="1"/>
        <v>0</v>
      </c>
      <c r="D240">
        <f ca="1"/>
        <v>0</v>
      </c>
      <c r="E240">
        <f ca="1"/>
        <v>4401</v>
      </c>
      <c r="F240">
        <f ca="1"/>
        <v>1</v>
      </c>
      <c r="G240">
        <f ca="1"/>
        <v>1</v>
      </c>
      <c r="H240">
        <f ca="1"/>
        <v>0</v>
      </c>
      <c r="I240">
        <f ca="1"/>
        <v>0</v>
      </c>
      <c r="J240">
        <f ca="1"/>
        <v>0</v>
      </c>
      <c r="K240">
        <f ca="1"/>
        <v>0</v>
      </c>
      <c r="L240">
        <f ca="1"/>
        <v>1</v>
      </c>
    </row>
    <row r="241" spans="1:12" x14ac:dyDescent="0.3">
      <c r="A241">
        <f ca="1"/>
        <v>377663698</v>
      </c>
      <c r="B241">
        <f ca="1"/>
        <v>14411</v>
      </c>
      <c r="C241">
        <f ca="1"/>
        <v>0</v>
      </c>
      <c r="D241">
        <f ca="1"/>
        <v>0</v>
      </c>
      <c r="E241">
        <f ca="1"/>
        <v>3311</v>
      </c>
      <c r="F241">
        <f ca="1"/>
        <v>2</v>
      </c>
      <c r="G241">
        <f ca="1"/>
        <v>1</v>
      </c>
      <c r="H241">
        <f ca="1"/>
        <v>0</v>
      </c>
      <c r="I241">
        <f ca="1"/>
        <v>0</v>
      </c>
      <c r="J241">
        <f ca="1"/>
        <v>1</v>
      </c>
      <c r="K241">
        <f ca="1"/>
        <v>0</v>
      </c>
      <c r="L241">
        <f ca="1"/>
        <v>1</v>
      </c>
    </row>
    <row r="242" spans="1:12" x14ac:dyDescent="0.3">
      <c r="A242">
        <f ca="1"/>
        <v>825590684</v>
      </c>
      <c r="B242">
        <f ca="1"/>
        <v>14411</v>
      </c>
      <c r="C242">
        <f ca="1"/>
        <v>0</v>
      </c>
      <c r="D242">
        <f ca="1"/>
        <v>0</v>
      </c>
      <c r="E242">
        <f ca="1"/>
        <v>3321</v>
      </c>
      <c r="F242">
        <f ca="1"/>
        <v>2</v>
      </c>
      <c r="G242">
        <f ca="1"/>
        <v>1</v>
      </c>
      <c r="H242">
        <f ca="1"/>
        <v>0</v>
      </c>
      <c r="I242">
        <f ca="1"/>
        <v>0</v>
      </c>
      <c r="J242">
        <f ca="1"/>
        <v>1</v>
      </c>
      <c r="K242">
        <f ca="1"/>
        <v>0</v>
      </c>
      <c r="L242">
        <f ca="1"/>
        <v>1</v>
      </c>
    </row>
    <row r="243" spans="1:12" x14ac:dyDescent="0.3">
      <c r="A243">
        <f ca="1"/>
        <v>92806222</v>
      </c>
      <c r="B243">
        <f ca="1"/>
        <v>14411</v>
      </c>
      <c r="C243">
        <f ca="1"/>
        <v>0</v>
      </c>
      <c r="D243">
        <f ca="1"/>
        <v>0</v>
      </c>
      <c r="E243">
        <f ca="1"/>
        <v>3331</v>
      </c>
      <c r="F243">
        <f ca="1"/>
        <v>2</v>
      </c>
      <c r="G243">
        <f ca="1"/>
        <v>1</v>
      </c>
      <c r="H243">
        <f ca="1"/>
        <v>0</v>
      </c>
      <c r="I243">
        <f ca="1"/>
        <v>0</v>
      </c>
      <c r="J243">
        <f ca="1"/>
        <v>1</v>
      </c>
      <c r="K243">
        <f ca="1"/>
        <v>0</v>
      </c>
      <c r="L243">
        <f ca="1"/>
        <v>1</v>
      </c>
    </row>
    <row r="244" spans="1:12" x14ac:dyDescent="0.3">
      <c r="A244">
        <f ca="1"/>
        <v>148214418</v>
      </c>
      <c r="B244">
        <f ca="1"/>
        <v>14411</v>
      </c>
      <c r="C244">
        <f ca="1"/>
        <v>0</v>
      </c>
      <c r="D244">
        <f ca="1"/>
        <v>0</v>
      </c>
      <c r="E244">
        <f ca="1"/>
        <v>4411</v>
      </c>
      <c r="F244">
        <f ca="1"/>
        <v>1</v>
      </c>
      <c r="G244">
        <f ca="1"/>
        <v>1</v>
      </c>
      <c r="H244">
        <f ca="1"/>
        <v>0</v>
      </c>
      <c r="I244">
        <f ca="1"/>
        <v>0</v>
      </c>
      <c r="J244">
        <f ca="1"/>
        <v>0</v>
      </c>
      <c r="K244">
        <f ca="1"/>
        <v>0</v>
      </c>
      <c r="L244">
        <f ca="1"/>
        <v>1</v>
      </c>
    </row>
    <row r="245" spans="1:12" x14ac:dyDescent="0.3">
      <c r="A245">
        <f ca="1"/>
        <v>761239916</v>
      </c>
      <c r="B245">
        <f ca="1"/>
        <v>14421</v>
      </c>
      <c r="C245">
        <f ca="1"/>
        <v>0</v>
      </c>
      <c r="D245">
        <f ca="1"/>
        <v>0</v>
      </c>
      <c r="E245">
        <f ca="1"/>
        <v>3001</v>
      </c>
      <c r="F245">
        <f ca="1"/>
        <v>2</v>
      </c>
      <c r="G245">
        <f ca="1"/>
        <v>1</v>
      </c>
      <c r="H245">
        <f ca="1"/>
        <v>0</v>
      </c>
      <c r="I245">
        <f ca="1"/>
        <v>0</v>
      </c>
      <c r="J245">
        <f ca="1"/>
        <v>1</v>
      </c>
      <c r="K245">
        <f ca="1"/>
        <v>0</v>
      </c>
      <c r="L245">
        <f ca="1"/>
        <v>1</v>
      </c>
    </row>
    <row r="246" spans="1:12" x14ac:dyDescent="0.3">
      <c r="A246">
        <f ca="1"/>
        <v>755014311</v>
      </c>
      <c r="B246">
        <f ca="1"/>
        <v>14421</v>
      </c>
      <c r="C246">
        <f ca="1"/>
        <v>0</v>
      </c>
      <c r="D246">
        <f ca="1"/>
        <v>0</v>
      </c>
      <c r="E246">
        <f ca="1"/>
        <v>3201</v>
      </c>
      <c r="F246">
        <f ca="1"/>
        <v>2</v>
      </c>
      <c r="G246">
        <f ca="1"/>
        <v>1</v>
      </c>
      <c r="H246">
        <f ca="1"/>
        <v>0</v>
      </c>
      <c r="I246">
        <f ca="1"/>
        <v>0</v>
      </c>
      <c r="J246">
        <f ca="1"/>
        <v>1</v>
      </c>
      <c r="K246">
        <f ca="1"/>
        <v>0</v>
      </c>
      <c r="L246">
        <f ca="1"/>
        <v>1</v>
      </c>
    </row>
    <row r="247" spans="1:12" x14ac:dyDescent="0.3">
      <c r="A247">
        <f ca="1"/>
        <v>69458606</v>
      </c>
      <c r="B247">
        <f ca="1"/>
        <v>14421</v>
      </c>
      <c r="C247">
        <f ca="1"/>
        <v>0</v>
      </c>
      <c r="D247">
        <f ca="1"/>
        <v>0</v>
      </c>
      <c r="E247">
        <f ca="1"/>
        <v>3221</v>
      </c>
      <c r="F247">
        <f ca="1"/>
        <v>2</v>
      </c>
      <c r="G247">
        <f ca="1"/>
        <v>1</v>
      </c>
      <c r="H247">
        <f ca="1"/>
        <v>0</v>
      </c>
      <c r="I247">
        <f ca="1"/>
        <v>0</v>
      </c>
      <c r="J247">
        <f ca="1"/>
        <v>1</v>
      </c>
      <c r="K247">
        <f ca="1"/>
        <v>0</v>
      </c>
      <c r="L247">
        <f ca="1"/>
        <v>1</v>
      </c>
    </row>
    <row r="248" spans="1:12" x14ac:dyDescent="0.3">
      <c r="A248">
        <f ca="1"/>
        <v>220016807</v>
      </c>
      <c r="B248">
        <f ca="1"/>
        <v>14421</v>
      </c>
      <c r="C248">
        <f ca="1"/>
        <v>0</v>
      </c>
      <c r="D248">
        <f ca="1"/>
        <v>0</v>
      </c>
      <c r="E248">
        <f ca="1"/>
        <v>4421</v>
      </c>
      <c r="F248">
        <f ca="1"/>
        <v>1</v>
      </c>
      <c r="G248">
        <f ca="1"/>
        <v>1</v>
      </c>
      <c r="H248">
        <f ca="1"/>
        <v>0</v>
      </c>
      <c r="I248">
        <f ca="1"/>
        <v>0</v>
      </c>
      <c r="J248">
        <f ca="1"/>
        <v>0</v>
      </c>
      <c r="K248">
        <f ca="1"/>
        <v>0</v>
      </c>
      <c r="L248">
        <f ca="1"/>
        <v>1</v>
      </c>
    </row>
    <row r="249" spans="1:12" x14ac:dyDescent="0.3">
      <c r="A249">
        <f ca="1"/>
        <v>125306512</v>
      </c>
      <c r="B249">
        <f ca="1"/>
        <v>14431</v>
      </c>
      <c r="C249">
        <f ca="1"/>
        <v>0</v>
      </c>
      <c r="D249">
        <f ca="1"/>
        <v>0</v>
      </c>
      <c r="E249">
        <f ca="1"/>
        <v>3301</v>
      </c>
      <c r="F249">
        <f ca="1"/>
        <v>2</v>
      </c>
      <c r="G249">
        <f ca="1"/>
        <v>1</v>
      </c>
      <c r="H249">
        <f ca="1"/>
        <v>0</v>
      </c>
      <c r="I249">
        <f ca="1"/>
        <v>0</v>
      </c>
      <c r="J249">
        <f ca="1"/>
        <v>1</v>
      </c>
      <c r="K249">
        <f ca="1"/>
        <v>0</v>
      </c>
      <c r="L249">
        <f ca="1"/>
        <v>1</v>
      </c>
    </row>
    <row r="250" spans="1:12" x14ac:dyDescent="0.3">
      <c r="A250">
        <f ca="1"/>
        <v>297590995</v>
      </c>
      <c r="B250">
        <f ca="1"/>
        <v>14431</v>
      </c>
      <c r="C250">
        <f ca="1"/>
        <v>0</v>
      </c>
      <c r="D250">
        <f ca="1"/>
        <v>0</v>
      </c>
      <c r="E250">
        <f ca="1"/>
        <v>3321</v>
      </c>
      <c r="F250">
        <f ca="1"/>
        <v>2</v>
      </c>
      <c r="G250">
        <f ca="1"/>
        <v>1</v>
      </c>
      <c r="H250">
        <f ca="1"/>
        <v>0</v>
      </c>
      <c r="I250">
        <f ca="1"/>
        <v>0</v>
      </c>
      <c r="J250">
        <f ca="1"/>
        <v>1</v>
      </c>
      <c r="K250">
        <f ca="1"/>
        <v>0</v>
      </c>
      <c r="L250">
        <f ca="1"/>
        <v>1</v>
      </c>
    </row>
    <row r="251" spans="1:12" x14ac:dyDescent="0.3">
      <c r="A251">
        <f ca="1"/>
        <v>108290760</v>
      </c>
      <c r="B251">
        <f ca="1"/>
        <v>14431</v>
      </c>
      <c r="C251">
        <f ca="1"/>
        <v>0</v>
      </c>
      <c r="D251">
        <f ca="1"/>
        <v>0</v>
      </c>
      <c r="E251">
        <f ca="1"/>
        <v>3331</v>
      </c>
      <c r="F251">
        <f ca="1"/>
        <v>2</v>
      </c>
      <c r="G251">
        <f ca="1"/>
        <v>1</v>
      </c>
      <c r="H251">
        <f ca="1"/>
        <v>0</v>
      </c>
      <c r="I251">
        <f ca="1"/>
        <v>0</v>
      </c>
      <c r="J251">
        <f ca="1"/>
        <v>1</v>
      </c>
      <c r="K251">
        <f ca="1"/>
        <v>0</v>
      </c>
      <c r="L251">
        <f ca="1"/>
        <v>1</v>
      </c>
    </row>
    <row r="252" spans="1:12" x14ac:dyDescent="0.3">
      <c r="A252">
        <f ca="1"/>
        <v>409127840</v>
      </c>
      <c r="B252">
        <f ca="1"/>
        <v>14431</v>
      </c>
      <c r="C252">
        <f ca="1"/>
        <v>0</v>
      </c>
      <c r="D252">
        <f ca="1"/>
        <v>0</v>
      </c>
      <c r="E252">
        <f ca="1"/>
        <v>4431</v>
      </c>
      <c r="F252">
        <f ca="1"/>
        <v>1</v>
      </c>
      <c r="G252">
        <f ca="1"/>
        <v>1</v>
      </c>
      <c r="H252">
        <f ca="1"/>
        <v>0</v>
      </c>
      <c r="I252">
        <f ca="1"/>
        <v>0</v>
      </c>
      <c r="J252">
        <f ca="1"/>
        <v>0</v>
      </c>
      <c r="K252">
        <f ca="1"/>
        <v>0</v>
      </c>
      <c r="L252">
        <f ca="1"/>
        <v>1</v>
      </c>
    </row>
    <row r="253" spans="1:12" x14ac:dyDescent="0.3">
      <c r="A253">
        <f ca="1"/>
        <v>203688493</v>
      </c>
      <c r="B253">
        <f ca="1"/>
        <v>14501</v>
      </c>
      <c r="C253">
        <f ca="1"/>
        <v>0</v>
      </c>
      <c r="D253">
        <f ca="1"/>
        <v>0</v>
      </c>
      <c r="E253">
        <f ca="1"/>
        <v>3021</v>
      </c>
      <c r="F253">
        <f ca="1"/>
        <v>2</v>
      </c>
      <c r="G253">
        <f ca="1"/>
        <v>1</v>
      </c>
      <c r="H253">
        <f ca="1"/>
        <v>0</v>
      </c>
      <c r="I253">
        <f ca="1"/>
        <v>0</v>
      </c>
      <c r="J253">
        <f ca="1"/>
        <v>1</v>
      </c>
      <c r="K253">
        <f ca="1"/>
        <v>0</v>
      </c>
      <c r="L253">
        <f ca="1"/>
        <v>1</v>
      </c>
    </row>
    <row r="254" spans="1:12" x14ac:dyDescent="0.3">
      <c r="A254">
        <f ca="1"/>
        <v>774509276</v>
      </c>
      <c r="B254">
        <f ca="1"/>
        <v>14501</v>
      </c>
      <c r="C254">
        <f ca="1"/>
        <v>0</v>
      </c>
      <c r="D254">
        <f ca="1"/>
        <v>0</v>
      </c>
      <c r="E254">
        <f ca="1"/>
        <v>3221</v>
      </c>
      <c r="F254">
        <f ca="1"/>
        <v>2</v>
      </c>
      <c r="G254">
        <f ca="1"/>
        <v>1</v>
      </c>
      <c r="H254">
        <f ca="1"/>
        <v>0</v>
      </c>
      <c r="I254">
        <f ca="1"/>
        <v>0</v>
      </c>
      <c r="J254">
        <f ca="1"/>
        <v>1</v>
      </c>
      <c r="K254">
        <f ca="1"/>
        <v>0</v>
      </c>
      <c r="L254">
        <f ca="1"/>
        <v>1</v>
      </c>
    </row>
    <row r="255" spans="1:12" x14ac:dyDescent="0.3">
      <c r="A255">
        <f ca="1"/>
        <v>348385224</v>
      </c>
      <c r="B255">
        <f ca="1"/>
        <v>14501</v>
      </c>
      <c r="C255">
        <f ca="1"/>
        <v>0</v>
      </c>
      <c r="D255">
        <f ca="1"/>
        <v>0</v>
      </c>
      <c r="E255">
        <f ca="1"/>
        <v>3321</v>
      </c>
      <c r="F255">
        <f ca="1"/>
        <v>2</v>
      </c>
      <c r="G255">
        <f ca="1"/>
        <v>1</v>
      </c>
      <c r="H255">
        <f ca="1"/>
        <v>0</v>
      </c>
      <c r="I255">
        <f ca="1"/>
        <v>0</v>
      </c>
      <c r="J255">
        <f ca="1"/>
        <v>1</v>
      </c>
      <c r="K255">
        <f ca="1"/>
        <v>0</v>
      </c>
      <c r="L255">
        <f ca="1"/>
        <v>1</v>
      </c>
    </row>
    <row r="256" spans="1:12" x14ac:dyDescent="0.3">
      <c r="A256">
        <f ca="1"/>
        <v>82942611</v>
      </c>
      <c r="B256">
        <f ca="1"/>
        <v>14501</v>
      </c>
      <c r="C256">
        <f ca="1"/>
        <v>0</v>
      </c>
      <c r="D256">
        <f ca="1"/>
        <v>0</v>
      </c>
      <c r="E256">
        <f ca="1"/>
        <v>4501</v>
      </c>
      <c r="F256">
        <f ca="1"/>
        <v>1</v>
      </c>
      <c r="G256">
        <f ca="1"/>
        <v>1</v>
      </c>
      <c r="H256">
        <f ca="1"/>
        <v>0</v>
      </c>
      <c r="I256">
        <f ca="1"/>
        <v>0</v>
      </c>
      <c r="J256">
        <f ca="1"/>
        <v>0</v>
      </c>
      <c r="K256">
        <f ca="1"/>
        <v>0</v>
      </c>
      <c r="L256">
        <f ca="1"/>
        <v>1</v>
      </c>
    </row>
    <row r="257" spans="1:12" x14ac:dyDescent="0.3">
      <c r="A257">
        <f ca="1"/>
        <v>305280129</v>
      </c>
      <c r="B257">
        <f ca="1"/>
        <v>21000</v>
      </c>
      <c r="C257">
        <f ca="1"/>
        <v>0</v>
      </c>
      <c r="D257">
        <f ca="1"/>
        <v>0</v>
      </c>
      <c r="E257">
        <f ca="1"/>
        <v>5201</v>
      </c>
      <c r="F257">
        <f ca="1"/>
        <v>2</v>
      </c>
      <c r="G257">
        <f ca="1"/>
        <v>1</v>
      </c>
      <c r="H257">
        <f ca="1"/>
        <v>0</v>
      </c>
      <c r="I257">
        <f ca="1"/>
        <v>0</v>
      </c>
      <c r="J257">
        <f ca="1"/>
        <v>1</v>
      </c>
      <c r="K257">
        <f ca="1"/>
        <v>0</v>
      </c>
      <c r="L257">
        <f ca="1"/>
        <v>1</v>
      </c>
    </row>
    <row r="258" spans="1:12" x14ac:dyDescent="0.3">
      <c r="A258">
        <f ca="1"/>
        <v>113374139</v>
      </c>
      <c r="B258">
        <f ca="1"/>
        <v>21000</v>
      </c>
      <c r="C258">
        <f ca="1"/>
        <v>0</v>
      </c>
      <c r="D258">
        <f ca="1"/>
        <v>0</v>
      </c>
      <c r="E258">
        <f ca="1"/>
        <v>5201</v>
      </c>
      <c r="F258">
        <f ca="1"/>
        <v>1</v>
      </c>
      <c r="G258">
        <f ca="1"/>
        <v>1</v>
      </c>
      <c r="H258">
        <f ca="1"/>
        <v>0</v>
      </c>
      <c r="I258">
        <f ca="1"/>
        <v>0</v>
      </c>
      <c r="J258">
        <f ca="1"/>
        <v>0</v>
      </c>
      <c r="K258">
        <f ca="1"/>
        <v>0</v>
      </c>
      <c r="L258">
        <f ca="1"/>
        <v>1</v>
      </c>
    </row>
    <row r="259" spans="1:12" x14ac:dyDescent="0.3">
      <c r="A259">
        <f ca="1"/>
        <v>817758864</v>
      </c>
      <c r="B259">
        <f ca="1"/>
        <v>21000</v>
      </c>
      <c r="C259">
        <f ca="1"/>
        <v>1</v>
      </c>
      <c r="D259">
        <f ca="1"/>
        <v>0</v>
      </c>
      <c r="E259">
        <f ca="1"/>
        <v>1000</v>
      </c>
      <c r="F259">
        <f ca="1"/>
        <v>2</v>
      </c>
      <c r="G259">
        <f ca="1"/>
        <v>1</v>
      </c>
      <c r="H259">
        <f ca="1"/>
        <v>0</v>
      </c>
      <c r="I259">
        <f ca="1"/>
        <v>0</v>
      </c>
      <c r="J259">
        <f ca="1"/>
        <v>1</v>
      </c>
      <c r="K259">
        <f ca="1"/>
        <v>0</v>
      </c>
      <c r="L259">
        <f ca="1"/>
        <v>20</v>
      </c>
    </row>
    <row r="260" spans="1:12" x14ac:dyDescent="0.3">
      <c r="A260">
        <f ca="1"/>
        <v>439146536</v>
      </c>
      <c r="B260">
        <f ca="1"/>
        <v>21000</v>
      </c>
      <c r="C260">
        <f ca="1"/>
        <v>2</v>
      </c>
      <c r="D260">
        <f ca="1"/>
        <v>0</v>
      </c>
      <c r="E260">
        <f ca="1"/>
        <v>5201</v>
      </c>
      <c r="F260">
        <f ca="1"/>
        <v>2</v>
      </c>
      <c r="G260">
        <f ca="1"/>
        <v>1</v>
      </c>
      <c r="H260">
        <f ca="1"/>
        <v>0</v>
      </c>
      <c r="I260">
        <f ca="1"/>
        <v>0</v>
      </c>
      <c r="J260">
        <f ca="1"/>
        <v>1</v>
      </c>
      <c r="K260">
        <f ca="1"/>
        <v>0</v>
      </c>
      <c r="L260">
        <f ca="1"/>
        <v>1</v>
      </c>
    </row>
    <row r="261" spans="1:12" x14ac:dyDescent="0.3">
      <c r="A261">
        <f ca="1"/>
        <v>338424401</v>
      </c>
      <c r="B261">
        <f ca="1"/>
        <v>21000</v>
      </c>
      <c r="C261">
        <f ca="1"/>
        <v>2</v>
      </c>
      <c r="D261">
        <f ca="1"/>
        <v>0</v>
      </c>
      <c r="E261">
        <f ca="1"/>
        <v>5201</v>
      </c>
      <c r="F261">
        <f ca="1"/>
        <v>1</v>
      </c>
      <c r="G261">
        <f ca="1"/>
        <v>1</v>
      </c>
      <c r="H261">
        <f ca="1"/>
        <v>0</v>
      </c>
      <c r="I261">
        <f ca="1"/>
        <v>1</v>
      </c>
      <c r="J261">
        <f ca="1"/>
        <v>0</v>
      </c>
      <c r="K261">
        <f ca="1"/>
        <v>0</v>
      </c>
      <c r="L261">
        <f ca="1"/>
        <v>1</v>
      </c>
    </row>
    <row r="262" spans="1:12" x14ac:dyDescent="0.3">
      <c r="A262">
        <f ca="1"/>
        <v>783524000</v>
      </c>
      <c r="B262">
        <f ca="1"/>
        <v>21000</v>
      </c>
      <c r="C262">
        <f ca="1"/>
        <v>9</v>
      </c>
      <c r="D262">
        <f ca="1"/>
        <v>0</v>
      </c>
      <c r="E262">
        <f ca="1"/>
        <v>5201</v>
      </c>
      <c r="F262">
        <f ca="1"/>
        <v>2</v>
      </c>
      <c r="G262">
        <f ca="1"/>
        <v>1</v>
      </c>
      <c r="H262">
        <f ca="1"/>
        <v>0</v>
      </c>
      <c r="I262">
        <f ca="1"/>
        <v>1</v>
      </c>
      <c r="J262">
        <f ca="1"/>
        <v>1</v>
      </c>
      <c r="K262">
        <f ca="1"/>
        <v>0</v>
      </c>
      <c r="L262">
        <f ca="1"/>
        <v>1</v>
      </c>
    </row>
    <row r="263" spans="1:12" x14ac:dyDescent="0.3">
      <c r="A263">
        <f ca="1"/>
        <v>894604691</v>
      </c>
      <c r="B263">
        <f ca="1"/>
        <v>21000</v>
      </c>
      <c r="C263">
        <f ca="1"/>
        <v>9</v>
      </c>
      <c r="D263">
        <f ca="1"/>
        <v>0</v>
      </c>
      <c r="E263">
        <f ca="1"/>
        <v>5201</v>
      </c>
      <c r="F263">
        <f ca="1"/>
        <v>1</v>
      </c>
      <c r="G263">
        <f ca="1"/>
        <v>1</v>
      </c>
      <c r="H263">
        <f ca="1"/>
        <v>0</v>
      </c>
      <c r="I263">
        <f ca="1"/>
        <v>0</v>
      </c>
      <c r="J263">
        <f ca="1"/>
        <v>0</v>
      </c>
      <c r="K263">
        <f ca="1"/>
        <v>0</v>
      </c>
      <c r="L263">
        <f ca="1"/>
        <v>1</v>
      </c>
    </row>
    <row r="264" spans="1:12" x14ac:dyDescent="0.3">
      <c r="A264">
        <f ca="1"/>
        <v>264092357</v>
      </c>
      <c r="B264">
        <f ca="1"/>
        <v>21000</v>
      </c>
      <c r="C264">
        <f ca="1"/>
        <v>10</v>
      </c>
      <c r="D264">
        <f ca="1"/>
        <v>0</v>
      </c>
      <c r="E264">
        <f ca="1"/>
        <v>2011</v>
      </c>
      <c r="F264">
        <f ca="1"/>
        <v>1</v>
      </c>
      <c r="G264">
        <f ca="1"/>
        <v>1</v>
      </c>
      <c r="H264">
        <f ca="1"/>
        <v>0</v>
      </c>
      <c r="I264">
        <f ca="1"/>
        <v>0</v>
      </c>
      <c r="J264">
        <f ca="1"/>
        <v>0</v>
      </c>
      <c r="K264">
        <f ca="1"/>
        <v>0</v>
      </c>
      <c r="L264">
        <f ca="1"/>
        <v>1</v>
      </c>
    </row>
    <row r="265" spans="1:12" x14ac:dyDescent="0.3">
      <c r="A265">
        <f ca="1"/>
        <v>72057906</v>
      </c>
      <c r="B265">
        <f ca="1"/>
        <v>21000</v>
      </c>
      <c r="C265">
        <f ca="1"/>
        <v>10</v>
      </c>
      <c r="D265">
        <f ca="1"/>
        <v>0</v>
      </c>
      <c r="E265">
        <f ca="1"/>
        <v>2031</v>
      </c>
      <c r="F265">
        <f ca="1"/>
        <v>1</v>
      </c>
      <c r="G265">
        <f ca="1"/>
        <v>1</v>
      </c>
      <c r="H265">
        <f ca="1"/>
        <v>0</v>
      </c>
      <c r="I265">
        <f ca="1"/>
        <v>0</v>
      </c>
      <c r="J265">
        <f ca="1"/>
        <v>0</v>
      </c>
      <c r="K265">
        <f ca="1"/>
        <v>0</v>
      </c>
      <c r="L265">
        <f ca="1"/>
        <v>2</v>
      </c>
    </row>
    <row r="266" spans="1:12" x14ac:dyDescent="0.3">
      <c r="A266">
        <f ca="1"/>
        <v>216120915</v>
      </c>
      <c r="B266">
        <f ca="1"/>
        <v>21000</v>
      </c>
      <c r="C266">
        <f ca="1"/>
        <v>10</v>
      </c>
      <c r="D266">
        <f ca="1"/>
        <v>0</v>
      </c>
      <c r="E266">
        <f ca="1"/>
        <v>2041</v>
      </c>
      <c r="F266">
        <f ca="1"/>
        <v>1</v>
      </c>
      <c r="G266">
        <f ca="1"/>
        <v>1</v>
      </c>
      <c r="H266">
        <f ca="1"/>
        <v>0</v>
      </c>
      <c r="I266">
        <f ca="1"/>
        <v>0</v>
      </c>
      <c r="J266">
        <f ca="1"/>
        <v>0</v>
      </c>
      <c r="K266">
        <f ca="1"/>
        <v>0</v>
      </c>
      <c r="L266">
        <f ca="1"/>
        <v>1</v>
      </c>
    </row>
    <row r="267" spans="1:12" x14ac:dyDescent="0.3">
      <c r="A267">
        <f ca="1"/>
        <v>159315561</v>
      </c>
      <c r="B267">
        <f ca="1"/>
        <v>21010</v>
      </c>
      <c r="C267">
        <f ca="1"/>
        <v>0</v>
      </c>
      <c r="D267">
        <f ca="1"/>
        <v>0</v>
      </c>
      <c r="E267">
        <f ca="1"/>
        <v>5201</v>
      </c>
      <c r="F267">
        <f ca="1"/>
        <v>2</v>
      </c>
      <c r="G267">
        <f ca="1"/>
        <v>1</v>
      </c>
      <c r="H267">
        <f ca="1"/>
        <v>0</v>
      </c>
      <c r="I267">
        <f ca="1"/>
        <v>0</v>
      </c>
      <c r="J267">
        <f ca="1"/>
        <v>1</v>
      </c>
      <c r="K267">
        <f ca="1"/>
        <v>0</v>
      </c>
      <c r="L267">
        <f ca="1"/>
        <v>1</v>
      </c>
    </row>
    <row r="268" spans="1:12" x14ac:dyDescent="0.3">
      <c r="A268">
        <f ca="1"/>
        <v>516788275</v>
      </c>
      <c r="B268">
        <f ca="1"/>
        <v>21010</v>
      </c>
      <c r="C268">
        <f ca="1"/>
        <v>0</v>
      </c>
      <c r="D268">
        <f ca="1"/>
        <v>0</v>
      </c>
      <c r="E268">
        <f ca="1"/>
        <v>5201</v>
      </c>
      <c r="F268">
        <f ca="1"/>
        <v>1</v>
      </c>
      <c r="G268">
        <f ca="1"/>
        <v>1</v>
      </c>
      <c r="H268">
        <f ca="1"/>
        <v>0</v>
      </c>
      <c r="I268">
        <f ca="1"/>
        <v>0</v>
      </c>
      <c r="J268">
        <f ca="1"/>
        <v>0</v>
      </c>
      <c r="K268">
        <f ca="1"/>
        <v>0</v>
      </c>
      <c r="L268">
        <f ca="1"/>
        <v>1</v>
      </c>
    </row>
    <row r="269" spans="1:12" x14ac:dyDescent="0.3">
      <c r="A269">
        <f ca="1"/>
        <v>727407422</v>
      </c>
      <c r="B269">
        <f ca="1"/>
        <v>21010</v>
      </c>
      <c r="C269">
        <f ca="1"/>
        <v>1</v>
      </c>
      <c r="D269">
        <f ca="1"/>
        <v>0</v>
      </c>
      <c r="E269">
        <f ca="1"/>
        <v>1010</v>
      </c>
      <c r="F269">
        <f ca="1"/>
        <v>2</v>
      </c>
      <c r="G269">
        <f ca="1"/>
        <v>1</v>
      </c>
      <c r="H269">
        <f ca="1"/>
        <v>0</v>
      </c>
      <c r="I269">
        <f ca="1"/>
        <v>0</v>
      </c>
      <c r="J269">
        <f ca="1"/>
        <v>1</v>
      </c>
      <c r="K269">
        <f ca="1"/>
        <v>0</v>
      </c>
      <c r="L269">
        <f ca="1"/>
        <v>20</v>
      </c>
    </row>
    <row r="270" spans="1:12" x14ac:dyDescent="0.3">
      <c r="A270">
        <f ca="1"/>
        <v>27764920</v>
      </c>
      <c r="B270">
        <f ca="1"/>
        <v>21010</v>
      </c>
      <c r="C270">
        <f ca="1"/>
        <v>2</v>
      </c>
      <c r="D270">
        <f ca="1"/>
        <v>0</v>
      </c>
      <c r="E270">
        <f ca="1"/>
        <v>5201</v>
      </c>
      <c r="F270">
        <f ca="1"/>
        <v>2</v>
      </c>
      <c r="G270">
        <f ca="1"/>
        <v>1</v>
      </c>
      <c r="H270">
        <f ca="1"/>
        <v>0</v>
      </c>
      <c r="I270">
        <f ca="1"/>
        <v>0</v>
      </c>
      <c r="J270">
        <f ca="1"/>
        <v>1</v>
      </c>
      <c r="K270">
        <f ca="1"/>
        <v>0</v>
      </c>
      <c r="L270">
        <f ca="1"/>
        <v>1</v>
      </c>
    </row>
    <row r="271" spans="1:12" x14ac:dyDescent="0.3">
      <c r="A271">
        <f ca="1"/>
        <v>303349196</v>
      </c>
      <c r="B271">
        <f ca="1"/>
        <v>21010</v>
      </c>
      <c r="C271">
        <f ca="1"/>
        <v>2</v>
      </c>
      <c r="D271">
        <f ca="1"/>
        <v>0</v>
      </c>
      <c r="E271">
        <f ca="1"/>
        <v>5201</v>
      </c>
      <c r="F271">
        <f ca="1"/>
        <v>1</v>
      </c>
      <c r="G271">
        <f ca="1"/>
        <v>1</v>
      </c>
      <c r="H271">
        <f ca="1"/>
        <v>0</v>
      </c>
      <c r="I271">
        <f ca="1"/>
        <v>1</v>
      </c>
      <c r="J271">
        <f ca="1"/>
        <v>0</v>
      </c>
      <c r="K271">
        <f ca="1"/>
        <v>0</v>
      </c>
      <c r="L271">
        <f ca="1"/>
        <v>1</v>
      </c>
    </row>
    <row r="272" spans="1:12" x14ac:dyDescent="0.3">
      <c r="A272">
        <f ca="1"/>
        <v>727548150</v>
      </c>
      <c r="B272">
        <f ca="1"/>
        <v>21010</v>
      </c>
      <c r="C272">
        <f ca="1"/>
        <v>9</v>
      </c>
      <c r="D272">
        <f ca="1"/>
        <v>0</v>
      </c>
      <c r="E272">
        <f ca="1"/>
        <v>5201</v>
      </c>
      <c r="F272">
        <f ca="1"/>
        <v>2</v>
      </c>
      <c r="G272">
        <f ca="1"/>
        <v>1</v>
      </c>
      <c r="H272">
        <f ca="1"/>
        <v>0</v>
      </c>
      <c r="I272">
        <f ca="1"/>
        <v>1</v>
      </c>
      <c r="J272">
        <f ca="1"/>
        <v>1</v>
      </c>
      <c r="K272">
        <f ca="1"/>
        <v>0</v>
      </c>
      <c r="L272">
        <f ca="1"/>
        <v>1</v>
      </c>
    </row>
    <row r="273" spans="1:12" x14ac:dyDescent="0.3">
      <c r="A273">
        <f ca="1"/>
        <v>811910393</v>
      </c>
      <c r="B273">
        <f ca="1"/>
        <v>21010</v>
      </c>
      <c r="C273">
        <f ca="1"/>
        <v>9</v>
      </c>
      <c r="D273">
        <f ca="1"/>
        <v>0</v>
      </c>
      <c r="E273">
        <f ca="1"/>
        <v>5201</v>
      </c>
      <c r="F273">
        <f ca="1"/>
        <v>1</v>
      </c>
      <c r="G273">
        <f ca="1"/>
        <v>1</v>
      </c>
      <c r="H273">
        <f ca="1"/>
        <v>0</v>
      </c>
      <c r="I273">
        <f ca="1"/>
        <v>0</v>
      </c>
      <c r="J273">
        <f ca="1"/>
        <v>0</v>
      </c>
      <c r="K273">
        <f ca="1"/>
        <v>0</v>
      </c>
      <c r="L273">
        <f ca="1"/>
        <v>1</v>
      </c>
    </row>
    <row r="274" spans="1:12" x14ac:dyDescent="0.3">
      <c r="A274">
        <f ca="1"/>
        <v>387772863</v>
      </c>
      <c r="B274">
        <f ca="1"/>
        <v>21010</v>
      </c>
      <c r="C274">
        <f ca="1"/>
        <v>10</v>
      </c>
      <c r="D274">
        <f ca="1"/>
        <v>0</v>
      </c>
      <c r="E274">
        <f ca="1"/>
        <v>2011</v>
      </c>
      <c r="F274">
        <f ca="1"/>
        <v>1</v>
      </c>
      <c r="G274">
        <f ca="1"/>
        <v>1</v>
      </c>
      <c r="H274">
        <f ca="1"/>
        <v>0</v>
      </c>
      <c r="I274">
        <f ca="1"/>
        <v>0</v>
      </c>
      <c r="J274">
        <f ca="1"/>
        <v>0</v>
      </c>
      <c r="K274">
        <f ca="1"/>
        <v>0</v>
      </c>
      <c r="L274">
        <f ca="1"/>
        <v>3</v>
      </c>
    </row>
    <row r="275" spans="1:12" x14ac:dyDescent="0.3">
      <c r="A275">
        <f ca="1"/>
        <v>670202121</v>
      </c>
      <c r="B275">
        <f ca="1"/>
        <v>21010</v>
      </c>
      <c r="C275">
        <f ca="1"/>
        <v>10</v>
      </c>
      <c r="D275">
        <f ca="1"/>
        <v>0</v>
      </c>
      <c r="E275">
        <f ca="1"/>
        <v>2031</v>
      </c>
      <c r="F275">
        <f ca="1"/>
        <v>1</v>
      </c>
      <c r="G275">
        <f ca="1"/>
        <v>1</v>
      </c>
      <c r="H275">
        <f ca="1"/>
        <v>0</v>
      </c>
      <c r="I275">
        <f ca="1"/>
        <v>0</v>
      </c>
      <c r="J275">
        <f ca="1"/>
        <v>0</v>
      </c>
      <c r="K275">
        <f ca="1"/>
        <v>0</v>
      </c>
      <c r="L275">
        <f ca="1"/>
        <v>1</v>
      </c>
    </row>
    <row r="276" spans="1:12" x14ac:dyDescent="0.3">
      <c r="A276">
        <f ca="1"/>
        <v>506541811</v>
      </c>
      <c r="B276">
        <f ca="1"/>
        <v>21010</v>
      </c>
      <c r="C276">
        <f ca="1"/>
        <v>10</v>
      </c>
      <c r="D276">
        <f ca="1"/>
        <v>0</v>
      </c>
      <c r="E276">
        <f ca="1"/>
        <v>2033</v>
      </c>
      <c r="F276">
        <f ca="1"/>
        <v>1</v>
      </c>
      <c r="G276">
        <f ca="1"/>
        <v>1</v>
      </c>
      <c r="H276">
        <f ca="1"/>
        <v>0</v>
      </c>
      <c r="I276">
        <f ca="1"/>
        <v>0</v>
      </c>
      <c r="J276">
        <f ca="1"/>
        <v>0</v>
      </c>
      <c r="K276">
        <f ca="1"/>
        <v>0</v>
      </c>
      <c r="L276">
        <f ca="1"/>
        <v>1</v>
      </c>
    </row>
    <row r="277" spans="1:12" x14ac:dyDescent="0.3">
      <c r="A277">
        <f ca="1"/>
        <v>489279063</v>
      </c>
      <c r="B277">
        <f ca="1"/>
        <v>21020</v>
      </c>
      <c r="C277">
        <f ca="1"/>
        <v>0</v>
      </c>
      <c r="D277">
        <f ca="1"/>
        <v>0</v>
      </c>
      <c r="E277">
        <f ca="1"/>
        <v>5201</v>
      </c>
      <c r="F277">
        <f ca="1"/>
        <v>2</v>
      </c>
      <c r="G277">
        <f ca="1"/>
        <v>1</v>
      </c>
      <c r="H277">
        <f ca="1"/>
        <v>0</v>
      </c>
      <c r="I277">
        <f ca="1"/>
        <v>0</v>
      </c>
      <c r="J277">
        <f ca="1"/>
        <v>1</v>
      </c>
      <c r="K277">
        <f ca="1"/>
        <v>0</v>
      </c>
      <c r="L277">
        <f ca="1"/>
        <v>1</v>
      </c>
    </row>
    <row r="278" spans="1:12" x14ac:dyDescent="0.3">
      <c r="A278">
        <f ca="1"/>
        <v>166186645</v>
      </c>
      <c r="B278">
        <f ca="1"/>
        <v>21020</v>
      </c>
      <c r="C278">
        <f ca="1"/>
        <v>0</v>
      </c>
      <c r="D278">
        <f ca="1"/>
        <v>0</v>
      </c>
      <c r="E278">
        <f ca="1"/>
        <v>5201</v>
      </c>
      <c r="F278">
        <f ca="1"/>
        <v>1</v>
      </c>
      <c r="G278">
        <f ca="1"/>
        <v>1</v>
      </c>
      <c r="H278">
        <f ca="1"/>
        <v>0</v>
      </c>
      <c r="I278">
        <f ca="1"/>
        <v>0</v>
      </c>
      <c r="J278">
        <f ca="1"/>
        <v>0</v>
      </c>
      <c r="K278">
        <f ca="1"/>
        <v>0</v>
      </c>
      <c r="L278">
        <f ca="1"/>
        <v>1</v>
      </c>
    </row>
    <row r="279" spans="1:12" x14ac:dyDescent="0.3">
      <c r="A279">
        <f ca="1"/>
        <v>478013309</v>
      </c>
      <c r="B279">
        <f ca="1"/>
        <v>21020</v>
      </c>
      <c r="C279">
        <f ca="1"/>
        <v>1</v>
      </c>
      <c r="D279">
        <f ca="1"/>
        <v>0</v>
      </c>
      <c r="E279">
        <f ca="1"/>
        <v>1020</v>
      </c>
      <c r="F279">
        <f ca="1"/>
        <v>2</v>
      </c>
      <c r="G279">
        <f ca="1"/>
        <v>1</v>
      </c>
      <c r="H279">
        <f ca="1"/>
        <v>0</v>
      </c>
      <c r="I279">
        <f ca="1"/>
        <v>0</v>
      </c>
      <c r="J279">
        <f ca="1"/>
        <v>1</v>
      </c>
      <c r="K279">
        <f ca="1"/>
        <v>0</v>
      </c>
      <c r="L279">
        <f ca="1"/>
        <v>9</v>
      </c>
    </row>
    <row r="280" spans="1:12" x14ac:dyDescent="0.3">
      <c r="A280">
        <f ca="1"/>
        <v>227541381</v>
      </c>
      <c r="B280">
        <f ca="1"/>
        <v>21020</v>
      </c>
      <c r="C280">
        <f ca="1"/>
        <v>2</v>
      </c>
      <c r="D280">
        <f ca="1"/>
        <v>0</v>
      </c>
      <c r="E280">
        <f ca="1"/>
        <v>5201</v>
      </c>
      <c r="F280">
        <f ca="1"/>
        <v>2</v>
      </c>
      <c r="G280">
        <f ca="1"/>
        <v>1</v>
      </c>
      <c r="H280">
        <f ca="1"/>
        <v>0</v>
      </c>
      <c r="I280">
        <f ca="1"/>
        <v>0</v>
      </c>
      <c r="J280">
        <f ca="1"/>
        <v>1</v>
      </c>
      <c r="K280">
        <f ca="1"/>
        <v>0</v>
      </c>
      <c r="L280">
        <f ca="1"/>
        <v>1</v>
      </c>
    </row>
    <row r="281" spans="1:12" x14ac:dyDescent="0.3">
      <c r="A281">
        <f ca="1"/>
        <v>218407709</v>
      </c>
      <c r="B281">
        <f ca="1"/>
        <v>21020</v>
      </c>
      <c r="C281">
        <f ca="1"/>
        <v>2</v>
      </c>
      <c r="D281">
        <f ca="1"/>
        <v>0</v>
      </c>
      <c r="E281">
        <f ca="1"/>
        <v>5201</v>
      </c>
      <c r="F281">
        <f ca="1"/>
        <v>1</v>
      </c>
      <c r="G281">
        <f ca="1"/>
        <v>1</v>
      </c>
      <c r="H281">
        <f ca="1"/>
        <v>0</v>
      </c>
      <c r="I281">
        <f ca="1"/>
        <v>1</v>
      </c>
      <c r="J281">
        <f ca="1"/>
        <v>0</v>
      </c>
      <c r="K281">
        <f ca="1"/>
        <v>0</v>
      </c>
      <c r="L281">
        <f ca="1"/>
        <v>1</v>
      </c>
    </row>
    <row r="282" spans="1:12" x14ac:dyDescent="0.3">
      <c r="A282">
        <f ca="1"/>
        <v>663134657</v>
      </c>
      <c r="B282">
        <f ca="1"/>
        <v>21020</v>
      </c>
      <c r="C282">
        <f ca="1"/>
        <v>9</v>
      </c>
      <c r="D282">
        <f ca="1"/>
        <v>0</v>
      </c>
      <c r="E282">
        <f ca="1"/>
        <v>5201</v>
      </c>
      <c r="F282">
        <f ca="1"/>
        <v>2</v>
      </c>
      <c r="G282">
        <f ca="1"/>
        <v>1</v>
      </c>
      <c r="H282">
        <f ca="1"/>
        <v>0</v>
      </c>
      <c r="I282">
        <f ca="1"/>
        <v>1</v>
      </c>
      <c r="J282">
        <f ca="1"/>
        <v>1</v>
      </c>
      <c r="K282">
        <f ca="1"/>
        <v>0</v>
      </c>
      <c r="L282">
        <f ca="1"/>
        <v>1</v>
      </c>
    </row>
    <row r="283" spans="1:12" x14ac:dyDescent="0.3">
      <c r="A283">
        <f ca="1"/>
        <v>413079846</v>
      </c>
      <c r="B283">
        <f ca="1"/>
        <v>21020</v>
      </c>
      <c r="C283">
        <f ca="1"/>
        <v>9</v>
      </c>
      <c r="D283">
        <f ca="1"/>
        <v>0</v>
      </c>
      <c r="E283">
        <f ca="1"/>
        <v>5201</v>
      </c>
      <c r="F283">
        <f ca="1"/>
        <v>1</v>
      </c>
      <c r="G283">
        <f ca="1"/>
        <v>1</v>
      </c>
      <c r="H283">
        <f ca="1"/>
        <v>0</v>
      </c>
      <c r="I283">
        <f ca="1"/>
        <v>0</v>
      </c>
      <c r="J283">
        <f ca="1"/>
        <v>0</v>
      </c>
      <c r="K283">
        <f ca="1"/>
        <v>0</v>
      </c>
      <c r="L283">
        <f ca="1"/>
        <v>1</v>
      </c>
    </row>
    <row r="284" spans="1:12" x14ac:dyDescent="0.3">
      <c r="A284">
        <f ca="1"/>
        <v>974935656</v>
      </c>
      <c r="B284">
        <f ca="1"/>
        <v>21020</v>
      </c>
      <c r="C284">
        <f ca="1"/>
        <v>10</v>
      </c>
      <c r="D284">
        <f ca="1"/>
        <v>0</v>
      </c>
      <c r="E284">
        <f ca="1"/>
        <v>2012</v>
      </c>
      <c r="F284">
        <f ca="1"/>
        <v>1</v>
      </c>
      <c r="G284">
        <f ca="1"/>
        <v>1</v>
      </c>
      <c r="H284">
        <f ca="1"/>
        <v>0</v>
      </c>
      <c r="I284">
        <f ca="1"/>
        <v>0</v>
      </c>
      <c r="J284">
        <f ca="1"/>
        <v>0</v>
      </c>
      <c r="K284">
        <f ca="1"/>
        <v>0</v>
      </c>
      <c r="L284">
        <f ca="1"/>
        <v>1</v>
      </c>
    </row>
    <row r="285" spans="1:12" x14ac:dyDescent="0.3">
      <c r="A285">
        <f ca="1"/>
        <v>666995267</v>
      </c>
      <c r="B285">
        <f ca="1"/>
        <v>21020</v>
      </c>
      <c r="C285">
        <f ca="1"/>
        <v>10</v>
      </c>
      <c r="D285">
        <f ca="1"/>
        <v>0</v>
      </c>
      <c r="E285">
        <f ca="1"/>
        <v>2013</v>
      </c>
      <c r="F285">
        <f ca="1"/>
        <v>1</v>
      </c>
      <c r="G285">
        <f ca="1"/>
        <v>1</v>
      </c>
      <c r="H285">
        <f ca="1"/>
        <v>0</v>
      </c>
      <c r="I285">
        <f ca="1"/>
        <v>0</v>
      </c>
      <c r="J285">
        <f ca="1"/>
        <v>0</v>
      </c>
      <c r="K285">
        <f ca="1"/>
        <v>0</v>
      </c>
      <c r="L285">
        <f ca="1"/>
        <v>1</v>
      </c>
    </row>
    <row r="286" spans="1:12" x14ac:dyDescent="0.3">
      <c r="A286">
        <f ca="1"/>
        <v>457342055</v>
      </c>
      <c r="B286">
        <f ca="1"/>
        <v>21020</v>
      </c>
      <c r="C286">
        <f ca="1"/>
        <v>10</v>
      </c>
      <c r="D286">
        <f ca="1"/>
        <v>0</v>
      </c>
      <c r="E286">
        <f ca="1"/>
        <v>2041</v>
      </c>
      <c r="F286">
        <f ca="1"/>
        <v>1</v>
      </c>
      <c r="G286">
        <f ca="1"/>
        <v>1</v>
      </c>
      <c r="H286">
        <f ca="1"/>
        <v>0</v>
      </c>
      <c r="I286">
        <f ca="1"/>
        <v>0</v>
      </c>
      <c r="J286">
        <f ca="1"/>
        <v>0</v>
      </c>
      <c r="K286">
        <f ca="1"/>
        <v>0</v>
      </c>
      <c r="L286">
        <f ca="1"/>
        <v>1</v>
      </c>
    </row>
    <row r="287" spans="1:12" x14ac:dyDescent="0.3">
      <c r="A287">
        <f ca="1"/>
        <v>747352677</v>
      </c>
      <c r="B287">
        <f ca="1"/>
        <v>21030</v>
      </c>
      <c r="C287">
        <f ca="1"/>
        <v>0</v>
      </c>
      <c r="D287">
        <f ca="1"/>
        <v>0</v>
      </c>
      <c r="E287">
        <f ca="1"/>
        <v>5201</v>
      </c>
      <c r="F287">
        <f ca="1"/>
        <v>2</v>
      </c>
      <c r="G287">
        <f ca="1"/>
        <v>1</v>
      </c>
      <c r="H287">
        <f ca="1"/>
        <v>0</v>
      </c>
      <c r="I287">
        <f ca="1"/>
        <v>0</v>
      </c>
      <c r="J287">
        <f ca="1"/>
        <v>1</v>
      </c>
      <c r="K287">
        <f ca="1"/>
        <v>0</v>
      </c>
      <c r="L287">
        <f ca="1"/>
        <v>1</v>
      </c>
    </row>
    <row r="288" spans="1:12" x14ac:dyDescent="0.3">
      <c r="A288">
        <f ca="1"/>
        <v>689143273</v>
      </c>
      <c r="B288">
        <f ca="1"/>
        <v>21030</v>
      </c>
      <c r="C288">
        <f ca="1"/>
        <v>0</v>
      </c>
      <c r="D288">
        <f ca="1"/>
        <v>0</v>
      </c>
      <c r="E288">
        <f ca="1"/>
        <v>5201</v>
      </c>
      <c r="F288">
        <f ca="1"/>
        <v>1</v>
      </c>
      <c r="G288">
        <f ca="1"/>
        <v>1</v>
      </c>
      <c r="H288">
        <f ca="1"/>
        <v>0</v>
      </c>
      <c r="I288">
        <f ca="1"/>
        <v>0</v>
      </c>
      <c r="J288">
        <f ca="1"/>
        <v>0</v>
      </c>
      <c r="K288">
        <f ca="1"/>
        <v>0</v>
      </c>
      <c r="L288">
        <f ca="1"/>
        <v>1</v>
      </c>
    </row>
    <row r="289" spans="1:12" x14ac:dyDescent="0.3">
      <c r="A289">
        <f ca="1"/>
        <v>523005967</v>
      </c>
      <c r="B289">
        <f ca="1"/>
        <v>21030</v>
      </c>
      <c r="C289">
        <f ca="1"/>
        <v>1</v>
      </c>
      <c r="D289">
        <f ca="1"/>
        <v>0</v>
      </c>
      <c r="E289">
        <f ca="1"/>
        <v>1030</v>
      </c>
      <c r="F289">
        <f ca="1"/>
        <v>2</v>
      </c>
      <c r="G289">
        <f ca="1"/>
        <v>1</v>
      </c>
      <c r="H289">
        <f ca="1"/>
        <v>0</v>
      </c>
      <c r="I289">
        <f ca="1"/>
        <v>0</v>
      </c>
      <c r="J289">
        <f ca="1"/>
        <v>1</v>
      </c>
      <c r="K289">
        <f ca="1"/>
        <v>0</v>
      </c>
      <c r="L289">
        <f ca="1"/>
        <v>8</v>
      </c>
    </row>
    <row r="290" spans="1:12" x14ac:dyDescent="0.3">
      <c r="A290">
        <f ca="1"/>
        <v>890990004</v>
      </c>
      <c r="B290">
        <f ca="1"/>
        <v>21030</v>
      </c>
      <c r="C290">
        <f ca="1"/>
        <v>2</v>
      </c>
      <c r="D290">
        <f ca="1"/>
        <v>0</v>
      </c>
      <c r="E290">
        <f ca="1"/>
        <v>5201</v>
      </c>
      <c r="F290">
        <f ca="1"/>
        <v>2</v>
      </c>
      <c r="G290">
        <f ca="1"/>
        <v>1</v>
      </c>
      <c r="H290">
        <f ca="1"/>
        <v>0</v>
      </c>
      <c r="I290">
        <f ca="1"/>
        <v>0</v>
      </c>
      <c r="J290">
        <f ca="1"/>
        <v>1</v>
      </c>
      <c r="K290">
        <f ca="1"/>
        <v>0</v>
      </c>
      <c r="L290">
        <f ca="1"/>
        <v>1</v>
      </c>
    </row>
    <row r="291" spans="1:12" x14ac:dyDescent="0.3">
      <c r="A291">
        <f ca="1"/>
        <v>106484754</v>
      </c>
      <c r="B291">
        <f ca="1"/>
        <v>21030</v>
      </c>
      <c r="C291">
        <f ca="1"/>
        <v>2</v>
      </c>
      <c r="D291">
        <f ca="1"/>
        <v>0</v>
      </c>
      <c r="E291">
        <f ca="1"/>
        <v>5201</v>
      </c>
      <c r="F291">
        <f ca="1"/>
        <v>1</v>
      </c>
      <c r="G291">
        <f ca="1"/>
        <v>1</v>
      </c>
      <c r="H291">
        <f ca="1"/>
        <v>0</v>
      </c>
      <c r="I291">
        <f ca="1"/>
        <v>1</v>
      </c>
      <c r="J291">
        <f ca="1"/>
        <v>0</v>
      </c>
      <c r="K291">
        <f ca="1"/>
        <v>0</v>
      </c>
      <c r="L291">
        <f ca="1"/>
        <v>1</v>
      </c>
    </row>
    <row r="292" spans="1:12" x14ac:dyDescent="0.3">
      <c r="A292">
        <f ca="1"/>
        <v>985413672</v>
      </c>
      <c r="B292">
        <f ca="1"/>
        <v>21030</v>
      </c>
      <c r="C292">
        <f ca="1"/>
        <v>9</v>
      </c>
      <c r="D292">
        <f ca="1"/>
        <v>0</v>
      </c>
      <c r="E292">
        <f ca="1"/>
        <v>5201</v>
      </c>
      <c r="F292">
        <f ca="1"/>
        <v>2</v>
      </c>
      <c r="G292">
        <f ca="1"/>
        <v>1</v>
      </c>
      <c r="H292">
        <f ca="1"/>
        <v>0</v>
      </c>
      <c r="I292">
        <f ca="1"/>
        <v>1</v>
      </c>
      <c r="J292">
        <f ca="1"/>
        <v>1</v>
      </c>
      <c r="K292">
        <f ca="1"/>
        <v>0</v>
      </c>
      <c r="L292">
        <f ca="1"/>
        <v>1</v>
      </c>
    </row>
    <row r="293" spans="1:12" x14ac:dyDescent="0.3">
      <c r="A293">
        <f ca="1"/>
        <v>549407112</v>
      </c>
      <c r="B293">
        <f ca="1"/>
        <v>21030</v>
      </c>
      <c r="C293">
        <f ca="1"/>
        <v>9</v>
      </c>
      <c r="D293">
        <f ca="1"/>
        <v>0</v>
      </c>
      <c r="E293">
        <f ca="1"/>
        <v>5201</v>
      </c>
      <c r="F293">
        <f ca="1"/>
        <v>1</v>
      </c>
      <c r="G293">
        <f ca="1"/>
        <v>1</v>
      </c>
      <c r="H293">
        <f ca="1"/>
        <v>0</v>
      </c>
      <c r="I293">
        <f ca="1"/>
        <v>0</v>
      </c>
      <c r="J293">
        <f ca="1"/>
        <v>0</v>
      </c>
      <c r="K293">
        <f ca="1"/>
        <v>0</v>
      </c>
      <c r="L293">
        <f ca="1"/>
        <v>1</v>
      </c>
    </row>
    <row r="294" spans="1:12" x14ac:dyDescent="0.3">
      <c r="A294">
        <f ca="1"/>
        <v>225079925</v>
      </c>
      <c r="B294">
        <f ca="1"/>
        <v>21030</v>
      </c>
      <c r="C294">
        <f ca="1"/>
        <v>10</v>
      </c>
      <c r="D294">
        <f ca="1"/>
        <v>0</v>
      </c>
      <c r="E294">
        <f ca="1"/>
        <v>2011</v>
      </c>
      <c r="F294">
        <f ca="1"/>
        <v>1</v>
      </c>
      <c r="G294">
        <f ca="1"/>
        <v>1</v>
      </c>
      <c r="H294">
        <f ca="1"/>
        <v>0</v>
      </c>
      <c r="I294">
        <f ca="1"/>
        <v>0</v>
      </c>
      <c r="J294">
        <f ca="1"/>
        <v>0</v>
      </c>
      <c r="K294">
        <f ca="1"/>
        <v>0</v>
      </c>
      <c r="L294">
        <f ca="1"/>
        <v>2</v>
      </c>
    </row>
    <row r="295" spans="1:12" x14ac:dyDescent="0.3">
      <c r="A295">
        <f ca="1"/>
        <v>979658053</v>
      </c>
      <c r="B295">
        <f ca="1"/>
        <v>21030</v>
      </c>
      <c r="C295">
        <f ca="1"/>
        <v>10</v>
      </c>
      <c r="D295">
        <f ca="1"/>
        <v>0</v>
      </c>
      <c r="E295">
        <f ca="1"/>
        <v>2013</v>
      </c>
      <c r="F295">
        <f ca="1"/>
        <v>1</v>
      </c>
      <c r="G295">
        <f ca="1"/>
        <v>1</v>
      </c>
      <c r="H295">
        <f ca="1"/>
        <v>0</v>
      </c>
      <c r="I295">
        <f ca="1"/>
        <v>0</v>
      </c>
      <c r="J295">
        <f ca="1"/>
        <v>0</v>
      </c>
      <c r="K295">
        <f ca="1"/>
        <v>0</v>
      </c>
      <c r="L295">
        <f ca="1"/>
        <v>1</v>
      </c>
    </row>
    <row r="296" spans="1:12" x14ac:dyDescent="0.3">
      <c r="A296">
        <f ca="1"/>
        <v>680743763</v>
      </c>
      <c r="B296">
        <f ca="1"/>
        <v>21030</v>
      </c>
      <c r="C296">
        <f ca="1"/>
        <v>10</v>
      </c>
      <c r="D296">
        <f ca="1"/>
        <v>0</v>
      </c>
      <c r="E296">
        <f ca="1"/>
        <v>2041</v>
      </c>
      <c r="F296">
        <f ca="1"/>
        <v>1</v>
      </c>
      <c r="G296">
        <f ca="1"/>
        <v>1</v>
      </c>
      <c r="H296">
        <f ca="1"/>
        <v>0</v>
      </c>
      <c r="I296">
        <f ca="1"/>
        <v>0</v>
      </c>
      <c r="J296">
        <f ca="1"/>
        <v>0</v>
      </c>
      <c r="K296">
        <f ca="1"/>
        <v>0</v>
      </c>
      <c r="L296">
        <f ca="1"/>
        <v>1</v>
      </c>
    </row>
    <row r="297" spans="1:12" x14ac:dyDescent="0.3">
      <c r="A297">
        <f ca="1"/>
        <v>547400733</v>
      </c>
      <c r="B297">
        <f ca="1"/>
        <v>21100</v>
      </c>
      <c r="C297">
        <f ca="1"/>
        <v>0</v>
      </c>
      <c r="D297">
        <f ca="1"/>
        <v>0</v>
      </c>
      <c r="E297">
        <f ca="1"/>
        <v>5201</v>
      </c>
      <c r="F297">
        <f ca="1"/>
        <v>2</v>
      </c>
      <c r="G297">
        <f ca="1"/>
        <v>1</v>
      </c>
      <c r="H297">
        <f ca="1"/>
        <v>0</v>
      </c>
      <c r="I297">
        <f ca="1"/>
        <v>0</v>
      </c>
      <c r="J297">
        <f ca="1"/>
        <v>1</v>
      </c>
      <c r="K297">
        <f ca="1"/>
        <v>0</v>
      </c>
      <c r="L297">
        <f ca="1"/>
        <v>1</v>
      </c>
    </row>
    <row r="298" spans="1:12" x14ac:dyDescent="0.3">
      <c r="A298">
        <f ca="1"/>
        <v>436118819</v>
      </c>
      <c r="B298">
        <f ca="1"/>
        <v>21100</v>
      </c>
      <c r="C298">
        <f ca="1"/>
        <v>0</v>
      </c>
      <c r="D298">
        <f ca="1"/>
        <v>0</v>
      </c>
      <c r="E298">
        <f ca="1"/>
        <v>5201</v>
      </c>
      <c r="F298">
        <f ca="1"/>
        <v>1</v>
      </c>
      <c r="G298">
        <f ca="1"/>
        <v>1</v>
      </c>
      <c r="H298">
        <f ca="1"/>
        <v>0</v>
      </c>
      <c r="I298">
        <f ca="1"/>
        <v>0</v>
      </c>
      <c r="J298">
        <f ca="1"/>
        <v>0</v>
      </c>
      <c r="K298">
        <f ca="1"/>
        <v>0</v>
      </c>
      <c r="L298">
        <f ca="1"/>
        <v>1</v>
      </c>
    </row>
    <row r="299" spans="1:12" x14ac:dyDescent="0.3">
      <c r="A299">
        <f ca="1"/>
        <v>561222343</v>
      </c>
      <c r="B299">
        <f ca="1"/>
        <v>21100</v>
      </c>
      <c r="C299">
        <f ca="1"/>
        <v>1</v>
      </c>
      <c r="D299">
        <f ca="1"/>
        <v>0</v>
      </c>
      <c r="E299">
        <f ca="1"/>
        <v>1100</v>
      </c>
      <c r="F299">
        <f ca="1"/>
        <v>2</v>
      </c>
      <c r="G299">
        <f ca="1"/>
        <v>1</v>
      </c>
      <c r="H299">
        <f ca="1"/>
        <v>0</v>
      </c>
      <c r="I299">
        <f ca="1"/>
        <v>0</v>
      </c>
      <c r="J299">
        <f ca="1"/>
        <v>1</v>
      </c>
      <c r="K299">
        <f ca="1"/>
        <v>0</v>
      </c>
      <c r="L299">
        <f ca="1"/>
        <v>20</v>
      </c>
    </row>
    <row r="300" spans="1:12" x14ac:dyDescent="0.3">
      <c r="A300">
        <f ca="1"/>
        <v>400755017</v>
      </c>
      <c r="B300">
        <f ca="1"/>
        <v>21100</v>
      </c>
      <c r="C300">
        <f ca="1"/>
        <v>2</v>
      </c>
      <c r="D300">
        <f ca="1"/>
        <v>0</v>
      </c>
      <c r="E300">
        <f ca="1"/>
        <v>5201</v>
      </c>
      <c r="F300">
        <f ca="1"/>
        <v>2</v>
      </c>
      <c r="G300">
        <f ca="1"/>
        <v>1</v>
      </c>
      <c r="H300">
        <f ca="1"/>
        <v>0</v>
      </c>
      <c r="I300">
        <f ca="1"/>
        <v>0</v>
      </c>
      <c r="J300">
        <f ca="1"/>
        <v>1</v>
      </c>
      <c r="K300">
        <f ca="1"/>
        <v>0</v>
      </c>
      <c r="L300">
        <f ca="1"/>
        <v>1</v>
      </c>
    </row>
    <row r="301" spans="1:12" x14ac:dyDescent="0.3">
      <c r="A301">
        <f ca="1"/>
        <v>481403088</v>
      </c>
      <c r="B301">
        <f ca="1"/>
        <v>21100</v>
      </c>
      <c r="C301">
        <f ca="1"/>
        <v>2</v>
      </c>
      <c r="D301">
        <f ca="1"/>
        <v>0</v>
      </c>
      <c r="E301">
        <f ca="1"/>
        <v>5201</v>
      </c>
      <c r="F301">
        <f ca="1"/>
        <v>1</v>
      </c>
      <c r="G301">
        <f ca="1"/>
        <v>1</v>
      </c>
      <c r="H301">
        <f ca="1"/>
        <v>0</v>
      </c>
      <c r="I301">
        <f ca="1"/>
        <v>1</v>
      </c>
      <c r="J301">
        <f ca="1"/>
        <v>0</v>
      </c>
      <c r="K301">
        <f ca="1"/>
        <v>0</v>
      </c>
      <c r="L301">
        <f ca="1"/>
        <v>1</v>
      </c>
    </row>
    <row r="302" spans="1:12" x14ac:dyDescent="0.3">
      <c r="A302">
        <f ca="1"/>
        <v>957138420</v>
      </c>
      <c r="B302">
        <f ca="1"/>
        <v>21100</v>
      </c>
      <c r="C302">
        <f ca="1"/>
        <v>9</v>
      </c>
      <c r="D302">
        <f ca="1"/>
        <v>0</v>
      </c>
      <c r="E302">
        <f ca="1"/>
        <v>5201</v>
      </c>
      <c r="F302">
        <f ca="1"/>
        <v>2</v>
      </c>
      <c r="G302">
        <f ca="1"/>
        <v>1</v>
      </c>
      <c r="H302">
        <f ca="1"/>
        <v>0</v>
      </c>
      <c r="I302">
        <f ca="1"/>
        <v>1</v>
      </c>
      <c r="J302">
        <f ca="1"/>
        <v>1</v>
      </c>
      <c r="K302">
        <f ca="1"/>
        <v>0</v>
      </c>
      <c r="L302">
        <f ca="1"/>
        <v>1</v>
      </c>
    </row>
    <row r="303" spans="1:12" x14ac:dyDescent="0.3">
      <c r="A303">
        <f ca="1"/>
        <v>830270696</v>
      </c>
      <c r="B303">
        <f ca="1"/>
        <v>21100</v>
      </c>
      <c r="C303">
        <f ca="1"/>
        <v>9</v>
      </c>
      <c r="D303">
        <f ca="1"/>
        <v>0</v>
      </c>
      <c r="E303">
        <f ca="1"/>
        <v>5201</v>
      </c>
      <c r="F303">
        <f ca="1"/>
        <v>1</v>
      </c>
      <c r="G303">
        <f ca="1"/>
        <v>1</v>
      </c>
      <c r="H303">
        <f ca="1"/>
        <v>0</v>
      </c>
      <c r="I303">
        <f ca="1"/>
        <v>0</v>
      </c>
      <c r="J303">
        <f ca="1"/>
        <v>0</v>
      </c>
      <c r="K303">
        <f ca="1"/>
        <v>0</v>
      </c>
      <c r="L303">
        <f ca="1"/>
        <v>1</v>
      </c>
    </row>
    <row r="304" spans="1:12" x14ac:dyDescent="0.3">
      <c r="A304">
        <f ca="1"/>
        <v>589214283</v>
      </c>
      <c r="B304">
        <f ca="1"/>
        <v>21100</v>
      </c>
      <c r="C304">
        <f ca="1"/>
        <v>10</v>
      </c>
      <c r="D304">
        <f ca="1"/>
        <v>0</v>
      </c>
      <c r="E304">
        <f ca="1"/>
        <v>2011</v>
      </c>
      <c r="F304">
        <f ca="1"/>
        <v>1</v>
      </c>
      <c r="G304">
        <f ca="1"/>
        <v>1</v>
      </c>
      <c r="H304">
        <f ca="1"/>
        <v>0</v>
      </c>
      <c r="I304">
        <f ca="1"/>
        <v>0</v>
      </c>
      <c r="J304">
        <f ca="1"/>
        <v>0</v>
      </c>
      <c r="K304">
        <f ca="1"/>
        <v>0</v>
      </c>
      <c r="L304">
        <f ca="1"/>
        <v>1</v>
      </c>
    </row>
    <row r="305" spans="1:12" x14ac:dyDescent="0.3">
      <c r="A305">
        <f ca="1"/>
        <v>568534956</v>
      </c>
      <c r="B305">
        <f ca="1"/>
        <v>21100</v>
      </c>
      <c r="C305">
        <f ca="1"/>
        <v>10</v>
      </c>
      <c r="D305">
        <f ca="1"/>
        <v>0</v>
      </c>
      <c r="E305">
        <f ca="1"/>
        <v>2012</v>
      </c>
      <c r="F305">
        <f ca="1"/>
        <v>1</v>
      </c>
      <c r="G305">
        <f ca="1"/>
        <v>1</v>
      </c>
      <c r="H305">
        <f ca="1"/>
        <v>0</v>
      </c>
      <c r="I305">
        <f ca="1"/>
        <v>0</v>
      </c>
      <c r="J305">
        <f ca="1"/>
        <v>0</v>
      </c>
      <c r="K305">
        <f ca="1"/>
        <v>0</v>
      </c>
      <c r="L305">
        <f ca="1"/>
        <v>2</v>
      </c>
    </row>
    <row r="306" spans="1:12" x14ac:dyDescent="0.3">
      <c r="A306">
        <f ca="1"/>
        <v>797186809</v>
      </c>
      <c r="B306">
        <f ca="1"/>
        <v>21100</v>
      </c>
      <c r="C306">
        <f ca="1"/>
        <v>10</v>
      </c>
      <c r="D306">
        <f ca="1"/>
        <v>0</v>
      </c>
      <c r="E306">
        <f ca="1"/>
        <v>2013</v>
      </c>
      <c r="F306">
        <f ca="1"/>
        <v>1</v>
      </c>
      <c r="G306">
        <f ca="1"/>
        <v>1</v>
      </c>
      <c r="H306">
        <f ca="1"/>
        <v>0</v>
      </c>
      <c r="I306">
        <f ca="1"/>
        <v>0</v>
      </c>
      <c r="J306">
        <f ca="1"/>
        <v>0</v>
      </c>
      <c r="K306">
        <f ca="1"/>
        <v>0</v>
      </c>
      <c r="L306">
        <f ca="1"/>
        <v>1</v>
      </c>
    </row>
    <row r="307" spans="1:12" x14ac:dyDescent="0.3">
      <c r="A307">
        <f ca="1"/>
        <v>630022619</v>
      </c>
      <c r="B307">
        <f ca="1"/>
        <v>21110</v>
      </c>
      <c r="C307">
        <f ca="1"/>
        <v>0</v>
      </c>
      <c r="D307">
        <f ca="1"/>
        <v>0</v>
      </c>
      <c r="E307">
        <f ca="1"/>
        <v>5201</v>
      </c>
      <c r="F307">
        <f ca="1"/>
        <v>2</v>
      </c>
      <c r="G307">
        <f ca="1"/>
        <v>1</v>
      </c>
      <c r="H307">
        <f ca="1"/>
        <v>0</v>
      </c>
      <c r="I307">
        <f ca="1"/>
        <v>0</v>
      </c>
      <c r="J307">
        <f ca="1"/>
        <v>1</v>
      </c>
      <c r="K307">
        <f ca="1"/>
        <v>0</v>
      </c>
      <c r="L307">
        <f ca="1"/>
        <v>1</v>
      </c>
    </row>
    <row r="308" spans="1:12" x14ac:dyDescent="0.3">
      <c r="A308">
        <f ca="1"/>
        <v>352891032</v>
      </c>
      <c r="B308">
        <f ca="1"/>
        <v>21110</v>
      </c>
      <c r="C308">
        <f ca="1"/>
        <v>0</v>
      </c>
      <c r="D308">
        <f ca="1"/>
        <v>0</v>
      </c>
      <c r="E308">
        <f ca="1"/>
        <v>5201</v>
      </c>
      <c r="F308">
        <f ca="1"/>
        <v>1</v>
      </c>
      <c r="G308">
        <f ca="1"/>
        <v>1</v>
      </c>
      <c r="H308">
        <f ca="1"/>
        <v>0</v>
      </c>
      <c r="I308">
        <f ca="1"/>
        <v>0</v>
      </c>
      <c r="J308">
        <f ca="1"/>
        <v>0</v>
      </c>
      <c r="K308">
        <f ca="1"/>
        <v>0</v>
      </c>
      <c r="L308">
        <f ca="1"/>
        <v>1</v>
      </c>
    </row>
    <row r="309" spans="1:12" x14ac:dyDescent="0.3">
      <c r="A309">
        <f ca="1"/>
        <v>432889285</v>
      </c>
      <c r="B309">
        <f ca="1"/>
        <v>21110</v>
      </c>
      <c r="C309">
        <f ca="1"/>
        <v>1</v>
      </c>
      <c r="D309">
        <f ca="1"/>
        <v>0</v>
      </c>
      <c r="E309">
        <f ca="1"/>
        <v>1110</v>
      </c>
      <c r="F309">
        <f ca="1"/>
        <v>2</v>
      </c>
      <c r="G309">
        <f ca="1"/>
        <v>1</v>
      </c>
      <c r="H309">
        <f ca="1"/>
        <v>0</v>
      </c>
      <c r="I309">
        <f ca="1"/>
        <v>0</v>
      </c>
      <c r="J309">
        <f ca="1"/>
        <v>1</v>
      </c>
      <c r="K309">
        <f ca="1"/>
        <v>0</v>
      </c>
      <c r="L309">
        <f ca="1"/>
        <v>16</v>
      </c>
    </row>
    <row r="310" spans="1:12" x14ac:dyDescent="0.3">
      <c r="A310">
        <f ca="1"/>
        <v>614097323</v>
      </c>
      <c r="B310">
        <f ca="1"/>
        <v>21110</v>
      </c>
      <c r="C310">
        <f ca="1"/>
        <v>2</v>
      </c>
      <c r="D310">
        <f ca="1"/>
        <v>0</v>
      </c>
      <c r="E310">
        <f ca="1"/>
        <v>5201</v>
      </c>
      <c r="F310">
        <f ca="1"/>
        <v>2</v>
      </c>
      <c r="G310">
        <f ca="1"/>
        <v>1</v>
      </c>
      <c r="H310">
        <f ca="1"/>
        <v>0</v>
      </c>
      <c r="I310">
        <f ca="1"/>
        <v>0</v>
      </c>
      <c r="J310">
        <f ca="1"/>
        <v>1</v>
      </c>
      <c r="K310">
        <f ca="1"/>
        <v>0</v>
      </c>
      <c r="L310">
        <f ca="1"/>
        <v>1</v>
      </c>
    </row>
    <row r="311" spans="1:12" x14ac:dyDescent="0.3">
      <c r="A311">
        <f ca="1"/>
        <v>635179435</v>
      </c>
      <c r="B311">
        <f ca="1"/>
        <v>21110</v>
      </c>
      <c r="C311">
        <f ca="1"/>
        <v>2</v>
      </c>
      <c r="D311">
        <f ca="1"/>
        <v>0</v>
      </c>
      <c r="E311">
        <f ca="1"/>
        <v>5201</v>
      </c>
      <c r="F311">
        <f ca="1"/>
        <v>1</v>
      </c>
      <c r="G311">
        <f ca="1"/>
        <v>1</v>
      </c>
      <c r="H311">
        <f ca="1"/>
        <v>0</v>
      </c>
      <c r="I311">
        <f ca="1"/>
        <v>1</v>
      </c>
      <c r="J311">
        <f ca="1"/>
        <v>0</v>
      </c>
      <c r="K311">
        <f ca="1"/>
        <v>0</v>
      </c>
      <c r="L311">
        <f ca="1"/>
        <v>1</v>
      </c>
    </row>
    <row r="312" spans="1:12" x14ac:dyDescent="0.3">
      <c r="A312">
        <f ca="1"/>
        <v>115694848</v>
      </c>
      <c r="B312">
        <f ca="1"/>
        <v>21110</v>
      </c>
      <c r="C312">
        <f ca="1"/>
        <v>9</v>
      </c>
      <c r="D312">
        <f ca="1"/>
        <v>0</v>
      </c>
      <c r="E312">
        <f ca="1"/>
        <v>5201</v>
      </c>
      <c r="F312">
        <f ca="1"/>
        <v>2</v>
      </c>
      <c r="G312">
        <f ca="1"/>
        <v>1</v>
      </c>
      <c r="H312">
        <f ca="1"/>
        <v>0</v>
      </c>
      <c r="I312">
        <f ca="1"/>
        <v>1</v>
      </c>
      <c r="J312">
        <f ca="1"/>
        <v>1</v>
      </c>
      <c r="K312">
        <f ca="1"/>
        <v>0</v>
      </c>
      <c r="L312">
        <f ca="1"/>
        <v>1</v>
      </c>
    </row>
    <row r="313" spans="1:12" x14ac:dyDescent="0.3">
      <c r="A313">
        <f ca="1"/>
        <v>288465431</v>
      </c>
      <c r="B313">
        <f ca="1"/>
        <v>21110</v>
      </c>
      <c r="C313">
        <f ca="1"/>
        <v>9</v>
      </c>
      <c r="D313">
        <f ca="1"/>
        <v>0</v>
      </c>
      <c r="E313">
        <f ca="1"/>
        <v>5201</v>
      </c>
      <c r="F313">
        <f ca="1"/>
        <v>1</v>
      </c>
      <c r="G313">
        <f ca="1"/>
        <v>1</v>
      </c>
      <c r="H313">
        <f ca="1"/>
        <v>0</v>
      </c>
      <c r="I313">
        <f ca="1"/>
        <v>0</v>
      </c>
      <c r="J313">
        <f ca="1"/>
        <v>0</v>
      </c>
      <c r="K313">
        <f ca="1"/>
        <v>0</v>
      </c>
      <c r="L313">
        <f ca="1"/>
        <v>1</v>
      </c>
    </row>
    <row r="314" spans="1:12" x14ac:dyDescent="0.3">
      <c r="A314">
        <f ca="1"/>
        <v>244498321</v>
      </c>
      <c r="B314">
        <f ca="1"/>
        <v>21110</v>
      </c>
      <c r="C314">
        <f ca="1"/>
        <v>10</v>
      </c>
      <c r="D314">
        <f ca="1"/>
        <v>0</v>
      </c>
      <c r="E314">
        <f ca="1"/>
        <v>2011</v>
      </c>
      <c r="F314">
        <f ca="1"/>
        <v>1</v>
      </c>
      <c r="G314">
        <f ca="1"/>
        <v>1</v>
      </c>
      <c r="H314">
        <f ca="1"/>
        <v>0</v>
      </c>
      <c r="I314">
        <f ca="1"/>
        <v>0</v>
      </c>
      <c r="J314">
        <f ca="1"/>
        <v>0</v>
      </c>
      <c r="K314">
        <f ca="1"/>
        <v>0</v>
      </c>
      <c r="L314">
        <f ca="1"/>
        <v>3</v>
      </c>
    </row>
    <row r="315" spans="1:12" x14ac:dyDescent="0.3">
      <c r="A315">
        <f ca="1"/>
        <v>96658412</v>
      </c>
      <c r="B315">
        <f ca="1"/>
        <v>21110</v>
      </c>
      <c r="C315">
        <f ca="1"/>
        <v>10</v>
      </c>
      <c r="D315">
        <f ca="1"/>
        <v>0</v>
      </c>
      <c r="E315">
        <f ca="1"/>
        <v>2041</v>
      </c>
      <c r="F315">
        <f ca="1"/>
        <v>1</v>
      </c>
      <c r="G315">
        <f ca="1"/>
        <v>1</v>
      </c>
      <c r="H315">
        <f ca="1"/>
        <v>0</v>
      </c>
      <c r="I315">
        <f ca="1"/>
        <v>0</v>
      </c>
      <c r="J315">
        <f ca="1"/>
        <v>0</v>
      </c>
      <c r="K315">
        <f ca="1"/>
        <v>0</v>
      </c>
      <c r="L315">
        <f ca="1"/>
        <v>1</v>
      </c>
    </row>
    <row r="316" spans="1:12" x14ac:dyDescent="0.3">
      <c r="A316">
        <f ca="1"/>
        <v>955939426</v>
      </c>
      <c r="B316">
        <f ca="1"/>
        <v>21120</v>
      </c>
      <c r="C316">
        <f ca="1"/>
        <v>0</v>
      </c>
      <c r="D316">
        <f ca="1"/>
        <v>0</v>
      </c>
      <c r="E316">
        <f ca="1"/>
        <v>5201</v>
      </c>
      <c r="F316">
        <f ca="1"/>
        <v>2</v>
      </c>
      <c r="G316">
        <f ca="1"/>
        <v>1</v>
      </c>
      <c r="H316">
        <f ca="1"/>
        <v>0</v>
      </c>
      <c r="I316">
        <f ca="1"/>
        <v>0</v>
      </c>
      <c r="J316">
        <f ca="1"/>
        <v>1</v>
      </c>
      <c r="K316">
        <f ca="1"/>
        <v>0</v>
      </c>
      <c r="L316">
        <f ca="1"/>
        <v>1</v>
      </c>
    </row>
    <row r="317" spans="1:12" x14ac:dyDescent="0.3">
      <c r="A317">
        <f ca="1"/>
        <v>870215157</v>
      </c>
      <c r="B317">
        <f ca="1"/>
        <v>21120</v>
      </c>
      <c r="C317">
        <f ca="1"/>
        <v>0</v>
      </c>
      <c r="D317">
        <f ca="1"/>
        <v>0</v>
      </c>
      <c r="E317">
        <f ca="1"/>
        <v>5201</v>
      </c>
      <c r="F317">
        <f ca="1"/>
        <v>1</v>
      </c>
      <c r="G317">
        <f ca="1"/>
        <v>1</v>
      </c>
      <c r="H317">
        <f ca="1"/>
        <v>0</v>
      </c>
      <c r="I317">
        <f ca="1"/>
        <v>0</v>
      </c>
      <c r="J317">
        <f ca="1"/>
        <v>0</v>
      </c>
      <c r="K317">
        <f ca="1"/>
        <v>0</v>
      </c>
      <c r="L317">
        <f ca="1"/>
        <v>1</v>
      </c>
    </row>
    <row r="318" spans="1:12" x14ac:dyDescent="0.3">
      <c r="A318">
        <f ca="1"/>
        <v>506117436</v>
      </c>
      <c r="B318">
        <f ca="1"/>
        <v>21120</v>
      </c>
      <c r="C318">
        <f ca="1"/>
        <v>1</v>
      </c>
      <c r="D318">
        <f ca="1"/>
        <v>0</v>
      </c>
      <c r="E318">
        <f ca="1"/>
        <v>1120</v>
      </c>
      <c r="F318">
        <f ca="1"/>
        <v>2</v>
      </c>
      <c r="G318">
        <f ca="1"/>
        <v>1</v>
      </c>
      <c r="H318">
        <f ca="1"/>
        <v>0</v>
      </c>
      <c r="I318">
        <f ca="1"/>
        <v>0</v>
      </c>
      <c r="J318">
        <f ca="1"/>
        <v>1</v>
      </c>
      <c r="K318">
        <f ca="1"/>
        <v>0</v>
      </c>
      <c r="L318">
        <f ca="1"/>
        <v>12</v>
      </c>
    </row>
    <row r="319" spans="1:12" x14ac:dyDescent="0.3">
      <c r="A319">
        <f ca="1"/>
        <v>340727592</v>
      </c>
      <c r="B319">
        <f ca="1"/>
        <v>21120</v>
      </c>
      <c r="C319">
        <f ca="1"/>
        <v>2</v>
      </c>
      <c r="D319">
        <f ca="1"/>
        <v>0</v>
      </c>
      <c r="E319">
        <f ca="1"/>
        <v>5201</v>
      </c>
      <c r="F319">
        <f ca="1"/>
        <v>2</v>
      </c>
      <c r="G319">
        <f ca="1"/>
        <v>1</v>
      </c>
      <c r="H319">
        <f ca="1"/>
        <v>0</v>
      </c>
      <c r="I319">
        <f ca="1"/>
        <v>0</v>
      </c>
      <c r="J319">
        <f ca="1"/>
        <v>1</v>
      </c>
      <c r="K319">
        <f ca="1"/>
        <v>0</v>
      </c>
      <c r="L319">
        <f ca="1"/>
        <v>1</v>
      </c>
    </row>
    <row r="320" spans="1:12" x14ac:dyDescent="0.3">
      <c r="A320">
        <f ca="1"/>
        <v>968030084</v>
      </c>
      <c r="B320">
        <f ca="1"/>
        <v>21120</v>
      </c>
      <c r="C320">
        <f ca="1"/>
        <v>2</v>
      </c>
      <c r="D320">
        <f ca="1"/>
        <v>0</v>
      </c>
      <c r="E320">
        <f ca="1"/>
        <v>5201</v>
      </c>
      <c r="F320">
        <f ca="1"/>
        <v>1</v>
      </c>
      <c r="G320">
        <f ca="1"/>
        <v>1</v>
      </c>
      <c r="H320">
        <f ca="1"/>
        <v>0</v>
      </c>
      <c r="I320">
        <f ca="1"/>
        <v>1</v>
      </c>
      <c r="J320">
        <f ca="1"/>
        <v>0</v>
      </c>
      <c r="K320">
        <f ca="1"/>
        <v>0</v>
      </c>
      <c r="L320">
        <f ca="1"/>
        <v>1</v>
      </c>
    </row>
    <row r="321" spans="1:12" x14ac:dyDescent="0.3">
      <c r="A321">
        <f ca="1"/>
        <v>213161346</v>
      </c>
      <c r="B321">
        <f ca="1"/>
        <v>21120</v>
      </c>
      <c r="C321">
        <f ca="1"/>
        <v>9</v>
      </c>
      <c r="D321">
        <f ca="1"/>
        <v>0</v>
      </c>
      <c r="E321">
        <f ca="1"/>
        <v>5201</v>
      </c>
      <c r="F321">
        <f ca="1"/>
        <v>2</v>
      </c>
      <c r="G321">
        <f ca="1"/>
        <v>1</v>
      </c>
      <c r="H321">
        <f ca="1"/>
        <v>0</v>
      </c>
      <c r="I321">
        <f ca="1"/>
        <v>1</v>
      </c>
      <c r="J321">
        <f ca="1"/>
        <v>1</v>
      </c>
      <c r="K321">
        <f ca="1"/>
        <v>0</v>
      </c>
      <c r="L321">
        <f ca="1"/>
        <v>1</v>
      </c>
    </row>
    <row r="322" spans="1:12" x14ac:dyDescent="0.3">
      <c r="A322">
        <f ca="1"/>
        <v>983281530</v>
      </c>
      <c r="B322">
        <f ca="1"/>
        <v>21120</v>
      </c>
      <c r="C322">
        <f ca="1"/>
        <v>9</v>
      </c>
      <c r="D322">
        <f ca="1"/>
        <v>0</v>
      </c>
      <c r="E322">
        <f ca="1"/>
        <v>5201</v>
      </c>
      <c r="F322">
        <f ca="1"/>
        <v>1</v>
      </c>
      <c r="G322">
        <f ca="1"/>
        <v>1</v>
      </c>
      <c r="H322">
        <f ca="1"/>
        <v>0</v>
      </c>
      <c r="I322">
        <f ca="1"/>
        <v>0</v>
      </c>
      <c r="J322">
        <f ca="1"/>
        <v>0</v>
      </c>
      <c r="K322">
        <f ca="1"/>
        <v>0</v>
      </c>
      <c r="L322">
        <f ca="1"/>
        <v>1</v>
      </c>
    </row>
    <row r="323" spans="1:12" x14ac:dyDescent="0.3">
      <c r="A323">
        <f ca="1"/>
        <v>201826016</v>
      </c>
      <c r="B323">
        <f ca="1"/>
        <v>21120</v>
      </c>
      <c r="C323">
        <f ca="1"/>
        <v>10</v>
      </c>
      <c r="D323">
        <f ca="1"/>
        <v>0</v>
      </c>
      <c r="E323">
        <f ca="1"/>
        <v>2012</v>
      </c>
      <c r="F323">
        <f ca="1"/>
        <v>1</v>
      </c>
      <c r="G323">
        <f ca="1"/>
        <v>1</v>
      </c>
      <c r="H323">
        <f ca="1"/>
        <v>0</v>
      </c>
      <c r="I323">
        <f ca="1"/>
        <v>0</v>
      </c>
      <c r="J323">
        <f ca="1"/>
        <v>0</v>
      </c>
      <c r="K323">
        <f ca="1"/>
        <v>0</v>
      </c>
      <c r="L323">
        <f ca="1"/>
        <v>1</v>
      </c>
    </row>
    <row r="324" spans="1:12" x14ac:dyDescent="0.3">
      <c r="A324">
        <f ca="1"/>
        <v>8749548</v>
      </c>
      <c r="B324">
        <f ca="1"/>
        <v>21120</v>
      </c>
      <c r="C324">
        <f ca="1"/>
        <v>10</v>
      </c>
      <c r="D324">
        <f ca="1"/>
        <v>0</v>
      </c>
      <c r="E324">
        <f ca="1"/>
        <v>2031</v>
      </c>
      <c r="F324">
        <f ca="1"/>
        <v>1</v>
      </c>
      <c r="G324">
        <f ca="1"/>
        <v>1</v>
      </c>
      <c r="H324">
        <f ca="1"/>
        <v>0</v>
      </c>
      <c r="I324">
        <f ca="1"/>
        <v>0</v>
      </c>
      <c r="J324">
        <f ca="1"/>
        <v>0</v>
      </c>
      <c r="K324">
        <f ca="1"/>
        <v>0</v>
      </c>
      <c r="L324">
        <f ca="1"/>
        <v>2</v>
      </c>
    </row>
    <row r="325" spans="1:12" x14ac:dyDescent="0.3">
      <c r="A325">
        <f ca="1"/>
        <v>281194076</v>
      </c>
      <c r="B325">
        <f ca="1"/>
        <v>21120</v>
      </c>
      <c r="C325">
        <f ca="1"/>
        <v>10</v>
      </c>
      <c r="D325">
        <f ca="1"/>
        <v>0</v>
      </c>
      <c r="E325">
        <f ca="1"/>
        <v>2032</v>
      </c>
      <c r="F325">
        <f ca="1"/>
        <v>1</v>
      </c>
      <c r="G325">
        <f ca="1"/>
        <v>1</v>
      </c>
      <c r="H325">
        <f ca="1"/>
        <v>0</v>
      </c>
      <c r="I325">
        <f ca="1"/>
        <v>0</v>
      </c>
      <c r="J325">
        <f ca="1"/>
        <v>0</v>
      </c>
      <c r="K325">
        <f ca="1"/>
        <v>0</v>
      </c>
      <c r="L325">
        <f ca="1"/>
        <v>1</v>
      </c>
    </row>
    <row r="326" spans="1:12" x14ac:dyDescent="0.3">
      <c r="A326">
        <f ca="1"/>
        <v>437600175</v>
      </c>
      <c r="B326">
        <f ca="1"/>
        <v>21130</v>
      </c>
      <c r="C326">
        <f ca="1"/>
        <v>0</v>
      </c>
      <c r="D326">
        <f ca="1"/>
        <v>0</v>
      </c>
      <c r="E326">
        <f ca="1"/>
        <v>5201</v>
      </c>
      <c r="F326">
        <f ca="1"/>
        <v>2</v>
      </c>
      <c r="G326">
        <f ca="1"/>
        <v>1</v>
      </c>
      <c r="H326">
        <f ca="1"/>
        <v>0</v>
      </c>
      <c r="I326">
        <f ca="1"/>
        <v>0</v>
      </c>
      <c r="J326">
        <f ca="1"/>
        <v>1</v>
      </c>
      <c r="K326">
        <f ca="1"/>
        <v>0</v>
      </c>
      <c r="L326">
        <f ca="1"/>
        <v>1</v>
      </c>
    </row>
    <row r="327" spans="1:12" x14ac:dyDescent="0.3">
      <c r="A327">
        <f ca="1"/>
        <v>139382812</v>
      </c>
      <c r="B327">
        <f ca="1"/>
        <v>21130</v>
      </c>
      <c r="C327">
        <f ca="1"/>
        <v>0</v>
      </c>
      <c r="D327">
        <f ca="1"/>
        <v>0</v>
      </c>
      <c r="E327">
        <f ca="1"/>
        <v>5201</v>
      </c>
      <c r="F327">
        <f ca="1"/>
        <v>1</v>
      </c>
      <c r="G327">
        <f ca="1"/>
        <v>1</v>
      </c>
      <c r="H327">
        <f ca="1"/>
        <v>0</v>
      </c>
      <c r="I327">
        <f ca="1"/>
        <v>0</v>
      </c>
      <c r="J327">
        <f ca="1"/>
        <v>0</v>
      </c>
      <c r="K327">
        <f ca="1"/>
        <v>0</v>
      </c>
      <c r="L327">
        <f ca="1"/>
        <v>1</v>
      </c>
    </row>
    <row r="328" spans="1:12" x14ac:dyDescent="0.3">
      <c r="A328">
        <f ca="1"/>
        <v>994628688</v>
      </c>
      <c r="B328">
        <f ca="1"/>
        <v>21130</v>
      </c>
      <c r="C328">
        <f ca="1"/>
        <v>1</v>
      </c>
      <c r="D328">
        <f ca="1"/>
        <v>0</v>
      </c>
      <c r="E328">
        <f ca="1"/>
        <v>1130</v>
      </c>
      <c r="F328">
        <f ca="1"/>
        <v>2</v>
      </c>
      <c r="G328">
        <f ca="1"/>
        <v>1</v>
      </c>
      <c r="H328">
        <f ca="1"/>
        <v>0</v>
      </c>
      <c r="I328">
        <f ca="1"/>
        <v>0</v>
      </c>
      <c r="J328">
        <f ca="1"/>
        <v>1</v>
      </c>
      <c r="K328">
        <f ca="1"/>
        <v>0</v>
      </c>
      <c r="L328">
        <f ca="1"/>
        <v>18</v>
      </c>
    </row>
    <row r="329" spans="1:12" x14ac:dyDescent="0.3">
      <c r="A329">
        <f ca="1"/>
        <v>829669616</v>
      </c>
      <c r="B329">
        <f ca="1"/>
        <v>21130</v>
      </c>
      <c r="C329">
        <f ca="1"/>
        <v>2</v>
      </c>
      <c r="D329">
        <f ca="1"/>
        <v>0</v>
      </c>
      <c r="E329">
        <f ca="1"/>
        <v>5201</v>
      </c>
      <c r="F329">
        <f ca="1"/>
        <v>2</v>
      </c>
      <c r="G329">
        <f ca="1"/>
        <v>1</v>
      </c>
      <c r="H329">
        <f ca="1"/>
        <v>0</v>
      </c>
      <c r="I329">
        <f ca="1"/>
        <v>0</v>
      </c>
      <c r="J329">
        <f ca="1"/>
        <v>1</v>
      </c>
      <c r="K329">
        <f ca="1"/>
        <v>0</v>
      </c>
      <c r="L329">
        <f ca="1"/>
        <v>1</v>
      </c>
    </row>
    <row r="330" spans="1:12" x14ac:dyDescent="0.3">
      <c r="A330">
        <f ca="1"/>
        <v>719368450</v>
      </c>
      <c r="B330">
        <f ca="1"/>
        <v>21130</v>
      </c>
      <c r="C330">
        <f ca="1"/>
        <v>2</v>
      </c>
      <c r="D330">
        <f ca="1"/>
        <v>0</v>
      </c>
      <c r="E330">
        <f ca="1"/>
        <v>5201</v>
      </c>
      <c r="F330">
        <f ca="1"/>
        <v>1</v>
      </c>
      <c r="G330">
        <f ca="1"/>
        <v>1</v>
      </c>
      <c r="H330">
        <f ca="1"/>
        <v>0</v>
      </c>
      <c r="I330">
        <f ca="1"/>
        <v>1</v>
      </c>
      <c r="J330">
        <f ca="1"/>
        <v>0</v>
      </c>
      <c r="K330">
        <f ca="1"/>
        <v>0</v>
      </c>
      <c r="L330">
        <f ca="1"/>
        <v>1</v>
      </c>
    </row>
    <row r="331" spans="1:12" x14ac:dyDescent="0.3">
      <c r="A331">
        <f ca="1"/>
        <v>868225722</v>
      </c>
      <c r="B331">
        <f ca="1"/>
        <v>21130</v>
      </c>
      <c r="C331">
        <f ca="1"/>
        <v>9</v>
      </c>
      <c r="D331">
        <f ca="1"/>
        <v>0</v>
      </c>
      <c r="E331">
        <f ca="1"/>
        <v>5201</v>
      </c>
      <c r="F331">
        <f ca="1"/>
        <v>2</v>
      </c>
      <c r="G331">
        <f ca="1"/>
        <v>1</v>
      </c>
      <c r="H331">
        <f ca="1"/>
        <v>0</v>
      </c>
      <c r="I331">
        <f ca="1"/>
        <v>1</v>
      </c>
      <c r="J331">
        <f ca="1"/>
        <v>1</v>
      </c>
      <c r="K331">
        <f ca="1"/>
        <v>0</v>
      </c>
      <c r="L331">
        <f ca="1"/>
        <v>1</v>
      </c>
    </row>
    <row r="332" spans="1:12" x14ac:dyDescent="0.3">
      <c r="A332">
        <f ca="1"/>
        <v>125912872</v>
      </c>
      <c r="B332">
        <f ca="1"/>
        <v>21130</v>
      </c>
      <c r="C332">
        <f ca="1"/>
        <v>9</v>
      </c>
      <c r="D332">
        <f ca="1"/>
        <v>0</v>
      </c>
      <c r="E332">
        <f ca="1"/>
        <v>5201</v>
      </c>
      <c r="F332">
        <f ca="1"/>
        <v>1</v>
      </c>
      <c r="G332">
        <f ca="1"/>
        <v>1</v>
      </c>
      <c r="H332">
        <f ca="1"/>
        <v>0</v>
      </c>
      <c r="I332">
        <f ca="1"/>
        <v>0</v>
      </c>
      <c r="J332">
        <f ca="1"/>
        <v>0</v>
      </c>
      <c r="K332">
        <f ca="1"/>
        <v>0</v>
      </c>
      <c r="L332">
        <f ca="1"/>
        <v>1</v>
      </c>
    </row>
    <row r="333" spans="1:12" x14ac:dyDescent="0.3">
      <c r="A333">
        <f ca="1"/>
        <v>630756589</v>
      </c>
      <c r="B333">
        <f ca="1"/>
        <v>21130</v>
      </c>
      <c r="C333">
        <f ca="1"/>
        <v>10</v>
      </c>
      <c r="D333">
        <f ca="1"/>
        <v>0</v>
      </c>
      <c r="E333">
        <f ca="1"/>
        <v>2011</v>
      </c>
      <c r="F333">
        <f ca="1"/>
        <v>1</v>
      </c>
      <c r="G333">
        <f ca="1"/>
        <v>1</v>
      </c>
      <c r="H333">
        <f ca="1"/>
        <v>0</v>
      </c>
      <c r="I333">
        <f ca="1"/>
        <v>0</v>
      </c>
      <c r="J333">
        <f ca="1"/>
        <v>0</v>
      </c>
      <c r="K333">
        <f ca="1"/>
        <v>0</v>
      </c>
      <c r="L333">
        <f ca="1"/>
        <v>3</v>
      </c>
    </row>
    <row r="334" spans="1:12" x14ac:dyDescent="0.3">
      <c r="A334">
        <f ca="1"/>
        <v>464029986</v>
      </c>
      <c r="B334">
        <f ca="1"/>
        <v>21130</v>
      </c>
      <c r="C334">
        <f ca="1"/>
        <v>10</v>
      </c>
      <c r="D334">
        <f ca="1"/>
        <v>0</v>
      </c>
      <c r="E334">
        <f ca="1"/>
        <v>2012</v>
      </c>
      <c r="F334">
        <f ca="1"/>
        <v>1</v>
      </c>
      <c r="G334">
        <f ca="1"/>
        <v>1</v>
      </c>
      <c r="H334">
        <f ca="1"/>
        <v>0</v>
      </c>
      <c r="I334">
        <f ca="1"/>
        <v>0</v>
      </c>
      <c r="J334">
        <f ca="1"/>
        <v>0</v>
      </c>
      <c r="K334">
        <f ca="1"/>
        <v>0</v>
      </c>
      <c r="L334">
        <f ca="1"/>
        <v>2</v>
      </c>
    </row>
    <row r="335" spans="1:12" x14ac:dyDescent="0.3">
      <c r="A335">
        <f ca="1"/>
        <v>976023502</v>
      </c>
      <c r="B335">
        <f ca="1"/>
        <v>21130</v>
      </c>
      <c r="C335">
        <f ca="1"/>
        <v>10</v>
      </c>
      <c r="D335">
        <f ca="1"/>
        <v>0</v>
      </c>
      <c r="E335">
        <f ca="1"/>
        <v>2032</v>
      </c>
      <c r="F335">
        <f ca="1"/>
        <v>1</v>
      </c>
      <c r="G335">
        <f ca="1"/>
        <v>1</v>
      </c>
      <c r="H335">
        <f ca="1"/>
        <v>0</v>
      </c>
      <c r="I335">
        <f ca="1"/>
        <v>0</v>
      </c>
      <c r="J335">
        <f ca="1"/>
        <v>0</v>
      </c>
      <c r="K335">
        <f ca="1"/>
        <v>0</v>
      </c>
      <c r="L335">
        <f ca="1"/>
        <v>1</v>
      </c>
    </row>
    <row r="336" spans="1:12" x14ac:dyDescent="0.3">
      <c r="A336">
        <f ca="1"/>
        <v>504042749</v>
      </c>
      <c r="B336">
        <f ca="1"/>
        <v>21200</v>
      </c>
      <c r="C336">
        <f ca="1"/>
        <v>0</v>
      </c>
      <c r="D336">
        <f ca="1"/>
        <v>0</v>
      </c>
      <c r="E336">
        <f ca="1"/>
        <v>5201</v>
      </c>
      <c r="F336">
        <f ca="1"/>
        <v>2</v>
      </c>
      <c r="G336">
        <f ca="1"/>
        <v>1</v>
      </c>
      <c r="H336">
        <f ca="1"/>
        <v>0</v>
      </c>
      <c r="I336">
        <f ca="1"/>
        <v>0</v>
      </c>
      <c r="J336">
        <f ca="1"/>
        <v>1</v>
      </c>
      <c r="K336">
        <f ca="1"/>
        <v>0</v>
      </c>
      <c r="L336">
        <f ca="1"/>
        <v>1</v>
      </c>
    </row>
    <row r="337" spans="1:12" x14ac:dyDescent="0.3">
      <c r="A337">
        <f ca="1"/>
        <v>860074937</v>
      </c>
      <c r="B337">
        <f ca="1"/>
        <v>21200</v>
      </c>
      <c r="C337">
        <f ca="1"/>
        <v>0</v>
      </c>
      <c r="D337">
        <f ca="1"/>
        <v>0</v>
      </c>
      <c r="E337">
        <f ca="1"/>
        <v>5201</v>
      </c>
      <c r="F337">
        <f ca="1"/>
        <v>1</v>
      </c>
      <c r="G337">
        <f ca="1"/>
        <v>1</v>
      </c>
      <c r="H337">
        <f ca="1"/>
        <v>0</v>
      </c>
      <c r="I337">
        <f ca="1"/>
        <v>0</v>
      </c>
      <c r="J337">
        <f ca="1"/>
        <v>0</v>
      </c>
      <c r="K337">
        <f ca="1"/>
        <v>0</v>
      </c>
      <c r="L337">
        <f ca="1"/>
        <v>1</v>
      </c>
    </row>
    <row r="338" spans="1:12" x14ac:dyDescent="0.3">
      <c r="A338">
        <f ca="1"/>
        <v>371414022</v>
      </c>
      <c r="B338">
        <f ca="1"/>
        <v>21200</v>
      </c>
      <c r="C338">
        <f ca="1"/>
        <v>1</v>
      </c>
      <c r="D338">
        <f ca="1"/>
        <v>0</v>
      </c>
      <c r="E338">
        <f ca="1"/>
        <v>1200</v>
      </c>
      <c r="F338">
        <f ca="1"/>
        <v>2</v>
      </c>
      <c r="G338">
        <f ca="1"/>
        <v>1</v>
      </c>
      <c r="H338">
        <f ca="1"/>
        <v>0</v>
      </c>
      <c r="I338">
        <f ca="1"/>
        <v>0</v>
      </c>
      <c r="J338">
        <f ca="1"/>
        <v>1</v>
      </c>
      <c r="K338">
        <f ca="1"/>
        <v>0</v>
      </c>
      <c r="L338">
        <f ca="1"/>
        <v>20</v>
      </c>
    </row>
    <row r="339" spans="1:12" x14ac:dyDescent="0.3">
      <c r="A339">
        <f ca="1"/>
        <v>148307602</v>
      </c>
      <c r="B339">
        <f ca="1"/>
        <v>21200</v>
      </c>
      <c r="C339">
        <f ca="1"/>
        <v>2</v>
      </c>
      <c r="D339">
        <f ca="1"/>
        <v>0</v>
      </c>
      <c r="E339">
        <f ca="1"/>
        <v>5201</v>
      </c>
      <c r="F339">
        <f ca="1"/>
        <v>2</v>
      </c>
      <c r="G339">
        <f ca="1"/>
        <v>1</v>
      </c>
      <c r="H339">
        <f ca="1"/>
        <v>0</v>
      </c>
      <c r="I339">
        <f ca="1"/>
        <v>0</v>
      </c>
      <c r="J339">
        <f ca="1"/>
        <v>1</v>
      </c>
      <c r="K339">
        <f ca="1"/>
        <v>0</v>
      </c>
      <c r="L339">
        <f ca="1"/>
        <v>1</v>
      </c>
    </row>
    <row r="340" spans="1:12" x14ac:dyDescent="0.3">
      <c r="A340">
        <f ca="1"/>
        <v>33461612</v>
      </c>
      <c r="B340">
        <f ca="1"/>
        <v>21200</v>
      </c>
      <c r="C340">
        <f ca="1"/>
        <v>2</v>
      </c>
      <c r="D340">
        <f ca="1"/>
        <v>0</v>
      </c>
      <c r="E340">
        <f ca="1"/>
        <v>5201</v>
      </c>
      <c r="F340">
        <f ca="1"/>
        <v>1</v>
      </c>
      <c r="G340">
        <f ca="1"/>
        <v>1</v>
      </c>
      <c r="H340">
        <f ca="1"/>
        <v>0</v>
      </c>
      <c r="I340">
        <f ca="1"/>
        <v>1</v>
      </c>
      <c r="J340">
        <f ca="1"/>
        <v>0</v>
      </c>
      <c r="K340">
        <f ca="1"/>
        <v>0</v>
      </c>
      <c r="L340">
        <f ca="1"/>
        <v>1</v>
      </c>
    </row>
    <row r="341" spans="1:12" x14ac:dyDescent="0.3">
      <c r="A341">
        <f ca="1"/>
        <v>894960578</v>
      </c>
      <c r="B341">
        <f ca="1"/>
        <v>21200</v>
      </c>
      <c r="C341">
        <f ca="1"/>
        <v>9</v>
      </c>
      <c r="D341">
        <f ca="1"/>
        <v>0</v>
      </c>
      <c r="E341">
        <f ca="1"/>
        <v>5201</v>
      </c>
      <c r="F341">
        <f ca="1"/>
        <v>2</v>
      </c>
      <c r="G341">
        <f ca="1"/>
        <v>1</v>
      </c>
      <c r="H341">
        <f ca="1"/>
        <v>0</v>
      </c>
      <c r="I341">
        <f ca="1"/>
        <v>1</v>
      </c>
      <c r="J341">
        <f ca="1"/>
        <v>1</v>
      </c>
      <c r="K341">
        <f ca="1"/>
        <v>0</v>
      </c>
      <c r="L341">
        <f ca="1"/>
        <v>1</v>
      </c>
    </row>
    <row r="342" spans="1:12" x14ac:dyDescent="0.3">
      <c r="A342">
        <f ca="1"/>
        <v>975782052</v>
      </c>
      <c r="B342">
        <f ca="1"/>
        <v>21200</v>
      </c>
      <c r="C342">
        <f ca="1"/>
        <v>9</v>
      </c>
      <c r="D342">
        <f ca="1"/>
        <v>0</v>
      </c>
      <c r="E342">
        <f ca="1"/>
        <v>5201</v>
      </c>
      <c r="F342">
        <f ca="1"/>
        <v>1</v>
      </c>
      <c r="G342">
        <f ca="1"/>
        <v>1</v>
      </c>
      <c r="H342">
        <f ca="1"/>
        <v>0</v>
      </c>
      <c r="I342">
        <f ca="1"/>
        <v>0</v>
      </c>
      <c r="J342">
        <f ca="1"/>
        <v>0</v>
      </c>
      <c r="K342">
        <f ca="1"/>
        <v>0</v>
      </c>
      <c r="L342">
        <f ca="1"/>
        <v>1</v>
      </c>
    </row>
    <row r="343" spans="1:12" x14ac:dyDescent="0.3">
      <c r="A343">
        <f ca="1"/>
        <v>25088910</v>
      </c>
      <c r="B343">
        <f ca="1"/>
        <v>21200</v>
      </c>
      <c r="C343">
        <f ca="1"/>
        <v>10</v>
      </c>
      <c r="D343">
        <f ca="1"/>
        <v>0</v>
      </c>
      <c r="E343">
        <f ca="1"/>
        <v>2011</v>
      </c>
      <c r="F343">
        <f ca="1"/>
        <v>1</v>
      </c>
      <c r="G343">
        <f ca="1"/>
        <v>1</v>
      </c>
      <c r="H343">
        <f ca="1"/>
        <v>0</v>
      </c>
      <c r="I343">
        <f ca="1"/>
        <v>0</v>
      </c>
      <c r="J343">
        <f ca="1"/>
        <v>0</v>
      </c>
      <c r="K343">
        <f ca="1"/>
        <v>0</v>
      </c>
      <c r="L343">
        <f ca="1"/>
        <v>2</v>
      </c>
    </row>
    <row r="344" spans="1:12" x14ac:dyDescent="0.3">
      <c r="A344">
        <f ca="1"/>
        <v>241587894</v>
      </c>
      <c r="B344">
        <f ca="1"/>
        <v>21200</v>
      </c>
      <c r="C344">
        <f ca="1"/>
        <v>10</v>
      </c>
      <c r="D344">
        <f ca="1"/>
        <v>0</v>
      </c>
      <c r="E344">
        <f ca="1"/>
        <v>2012</v>
      </c>
      <c r="F344">
        <f ca="1"/>
        <v>1</v>
      </c>
      <c r="G344">
        <f ca="1"/>
        <v>1</v>
      </c>
      <c r="H344">
        <f ca="1"/>
        <v>0</v>
      </c>
      <c r="I344">
        <f ca="1"/>
        <v>0</v>
      </c>
      <c r="J344">
        <f ca="1"/>
        <v>0</v>
      </c>
      <c r="K344">
        <f ca="1"/>
        <v>0</v>
      </c>
      <c r="L344">
        <f ca="1"/>
        <v>1</v>
      </c>
    </row>
    <row r="345" spans="1:12" x14ac:dyDescent="0.3">
      <c r="A345">
        <f ca="1"/>
        <v>2813438</v>
      </c>
      <c r="B345">
        <f ca="1"/>
        <v>21200</v>
      </c>
      <c r="C345">
        <f ca="1"/>
        <v>10</v>
      </c>
      <c r="D345">
        <f ca="1"/>
        <v>0</v>
      </c>
      <c r="E345">
        <f ca="1"/>
        <v>2031</v>
      </c>
      <c r="F345">
        <f ca="1"/>
        <v>1</v>
      </c>
      <c r="G345">
        <f ca="1"/>
        <v>1</v>
      </c>
      <c r="H345">
        <f ca="1"/>
        <v>0</v>
      </c>
      <c r="I345">
        <f ca="1"/>
        <v>0</v>
      </c>
      <c r="J345">
        <f ca="1"/>
        <v>0</v>
      </c>
      <c r="K345">
        <f ca="1"/>
        <v>0</v>
      </c>
      <c r="L345">
        <f ca="1"/>
        <v>1</v>
      </c>
    </row>
    <row r="346" spans="1:12" x14ac:dyDescent="0.3">
      <c r="A346">
        <f ca="1"/>
        <v>144567723</v>
      </c>
      <c r="B346">
        <f ca="1"/>
        <v>21210</v>
      </c>
      <c r="C346">
        <f ca="1"/>
        <v>0</v>
      </c>
      <c r="D346">
        <f ca="1"/>
        <v>0</v>
      </c>
      <c r="E346">
        <f ca="1"/>
        <v>5201</v>
      </c>
      <c r="F346">
        <f ca="1"/>
        <v>2</v>
      </c>
      <c r="G346">
        <f ca="1"/>
        <v>1</v>
      </c>
      <c r="H346">
        <f ca="1"/>
        <v>0</v>
      </c>
      <c r="I346">
        <f ca="1"/>
        <v>0</v>
      </c>
      <c r="J346">
        <f ca="1"/>
        <v>1</v>
      </c>
      <c r="K346">
        <f ca="1"/>
        <v>0</v>
      </c>
      <c r="L346">
        <f ca="1"/>
        <v>1</v>
      </c>
    </row>
    <row r="347" spans="1:12" x14ac:dyDescent="0.3">
      <c r="A347">
        <f ca="1"/>
        <v>756044826</v>
      </c>
      <c r="B347">
        <f ca="1"/>
        <v>21210</v>
      </c>
      <c r="C347">
        <f ca="1"/>
        <v>0</v>
      </c>
      <c r="D347">
        <f ca="1"/>
        <v>0</v>
      </c>
      <c r="E347">
        <f ca="1"/>
        <v>5201</v>
      </c>
      <c r="F347">
        <f ca="1"/>
        <v>1</v>
      </c>
      <c r="G347">
        <f ca="1"/>
        <v>1</v>
      </c>
      <c r="H347">
        <f ca="1"/>
        <v>0</v>
      </c>
      <c r="I347">
        <f ca="1"/>
        <v>0</v>
      </c>
      <c r="J347">
        <f ca="1"/>
        <v>0</v>
      </c>
      <c r="K347">
        <f ca="1"/>
        <v>0</v>
      </c>
      <c r="L347">
        <f ca="1"/>
        <v>1</v>
      </c>
    </row>
    <row r="348" spans="1:12" x14ac:dyDescent="0.3">
      <c r="A348">
        <f ca="1"/>
        <v>64204634</v>
      </c>
      <c r="B348">
        <f ca="1"/>
        <v>21210</v>
      </c>
      <c r="C348">
        <f ca="1"/>
        <v>1</v>
      </c>
      <c r="D348">
        <f ca="1"/>
        <v>0</v>
      </c>
      <c r="E348">
        <f ca="1"/>
        <v>1210</v>
      </c>
      <c r="F348">
        <f ca="1"/>
        <v>2</v>
      </c>
      <c r="G348">
        <f ca="1"/>
        <v>1</v>
      </c>
      <c r="H348">
        <f ca="1"/>
        <v>0</v>
      </c>
      <c r="I348">
        <f ca="1"/>
        <v>0</v>
      </c>
      <c r="J348">
        <f ca="1"/>
        <v>1</v>
      </c>
      <c r="K348">
        <f ca="1"/>
        <v>0</v>
      </c>
      <c r="L348">
        <f ca="1"/>
        <v>12</v>
      </c>
    </row>
    <row r="349" spans="1:12" x14ac:dyDescent="0.3">
      <c r="A349">
        <f ca="1"/>
        <v>452267033</v>
      </c>
      <c r="B349">
        <f ca="1"/>
        <v>21210</v>
      </c>
      <c r="C349">
        <f ca="1"/>
        <v>2</v>
      </c>
      <c r="D349">
        <f ca="1"/>
        <v>0</v>
      </c>
      <c r="E349">
        <f ca="1"/>
        <v>5201</v>
      </c>
      <c r="F349">
        <f ca="1"/>
        <v>2</v>
      </c>
      <c r="G349">
        <f ca="1"/>
        <v>1</v>
      </c>
      <c r="H349">
        <f ca="1"/>
        <v>0</v>
      </c>
      <c r="I349">
        <f ca="1"/>
        <v>0</v>
      </c>
      <c r="J349">
        <f ca="1"/>
        <v>1</v>
      </c>
      <c r="K349">
        <f ca="1"/>
        <v>0</v>
      </c>
      <c r="L349">
        <f ca="1"/>
        <v>1</v>
      </c>
    </row>
    <row r="350" spans="1:12" x14ac:dyDescent="0.3">
      <c r="A350">
        <f ca="1"/>
        <v>297799880</v>
      </c>
      <c r="B350">
        <f ca="1"/>
        <v>21210</v>
      </c>
      <c r="C350">
        <f ca="1"/>
        <v>2</v>
      </c>
      <c r="D350">
        <f ca="1"/>
        <v>0</v>
      </c>
      <c r="E350">
        <f ca="1"/>
        <v>5201</v>
      </c>
      <c r="F350">
        <f ca="1"/>
        <v>1</v>
      </c>
      <c r="G350">
        <f ca="1"/>
        <v>1</v>
      </c>
      <c r="H350">
        <f ca="1"/>
        <v>0</v>
      </c>
      <c r="I350">
        <f ca="1"/>
        <v>1</v>
      </c>
      <c r="J350">
        <f ca="1"/>
        <v>0</v>
      </c>
      <c r="K350">
        <f ca="1"/>
        <v>0</v>
      </c>
      <c r="L350">
        <f ca="1"/>
        <v>1</v>
      </c>
    </row>
    <row r="351" spans="1:12" x14ac:dyDescent="0.3">
      <c r="A351">
        <f ca="1"/>
        <v>924831532</v>
      </c>
      <c r="B351">
        <f ca="1"/>
        <v>21210</v>
      </c>
      <c r="C351">
        <f ca="1"/>
        <v>9</v>
      </c>
      <c r="D351">
        <f ca="1"/>
        <v>0</v>
      </c>
      <c r="E351">
        <f ca="1"/>
        <v>5201</v>
      </c>
      <c r="F351">
        <f ca="1"/>
        <v>2</v>
      </c>
      <c r="G351">
        <f ca="1"/>
        <v>1</v>
      </c>
      <c r="H351">
        <f ca="1"/>
        <v>0</v>
      </c>
      <c r="I351">
        <f ca="1"/>
        <v>1</v>
      </c>
      <c r="J351">
        <f ca="1"/>
        <v>1</v>
      </c>
      <c r="K351">
        <f ca="1"/>
        <v>0</v>
      </c>
      <c r="L351">
        <f ca="1"/>
        <v>1</v>
      </c>
    </row>
    <row r="352" spans="1:12" x14ac:dyDescent="0.3">
      <c r="A352">
        <f ca="1"/>
        <v>515340639</v>
      </c>
      <c r="B352">
        <f ca="1"/>
        <v>21210</v>
      </c>
      <c r="C352">
        <f ca="1"/>
        <v>9</v>
      </c>
      <c r="D352">
        <f ca="1"/>
        <v>0</v>
      </c>
      <c r="E352">
        <f ca="1"/>
        <v>5201</v>
      </c>
      <c r="F352">
        <f ca="1"/>
        <v>1</v>
      </c>
      <c r="G352">
        <f ca="1"/>
        <v>1</v>
      </c>
      <c r="H352">
        <f ca="1"/>
        <v>0</v>
      </c>
      <c r="I352">
        <f ca="1"/>
        <v>0</v>
      </c>
      <c r="J352">
        <f ca="1"/>
        <v>0</v>
      </c>
      <c r="K352">
        <f ca="1"/>
        <v>0</v>
      </c>
      <c r="L352">
        <f ca="1"/>
        <v>1</v>
      </c>
    </row>
    <row r="353" spans="1:12" x14ac:dyDescent="0.3">
      <c r="A353">
        <f ca="1"/>
        <v>983715475</v>
      </c>
      <c r="B353">
        <f ca="1"/>
        <v>21210</v>
      </c>
      <c r="C353">
        <f ca="1"/>
        <v>10</v>
      </c>
      <c r="D353">
        <f ca="1"/>
        <v>0</v>
      </c>
      <c r="E353">
        <f ca="1"/>
        <v>2012</v>
      </c>
      <c r="F353">
        <f ca="1"/>
        <v>1</v>
      </c>
      <c r="G353">
        <f ca="1"/>
        <v>1</v>
      </c>
      <c r="H353">
        <f ca="1"/>
        <v>0</v>
      </c>
      <c r="I353">
        <f ca="1"/>
        <v>0</v>
      </c>
      <c r="J353">
        <f ca="1"/>
        <v>0</v>
      </c>
      <c r="K353">
        <f ca="1"/>
        <v>0</v>
      </c>
      <c r="L353">
        <f ca="1"/>
        <v>1</v>
      </c>
    </row>
    <row r="354" spans="1:12" x14ac:dyDescent="0.3">
      <c r="A354">
        <f ca="1"/>
        <v>260894655</v>
      </c>
      <c r="B354">
        <f ca="1"/>
        <v>21210</v>
      </c>
      <c r="C354">
        <f ca="1"/>
        <v>10</v>
      </c>
      <c r="D354">
        <f ca="1"/>
        <v>0</v>
      </c>
      <c r="E354">
        <f ca="1"/>
        <v>2032</v>
      </c>
      <c r="F354">
        <f ca="1"/>
        <v>1</v>
      </c>
      <c r="G354">
        <f ca="1"/>
        <v>1</v>
      </c>
      <c r="H354">
        <f ca="1"/>
        <v>0</v>
      </c>
      <c r="I354">
        <f ca="1"/>
        <v>0</v>
      </c>
      <c r="J354">
        <f ca="1"/>
        <v>0</v>
      </c>
      <c r="K354">
        <f ca="1"/>
        <v>0</v>
      </c>
      <c r="L354">
        <f ca="1"/>
        <v>1</v>
      </c>
    </row>
    <row r="355" spans="1:12" x14ac:dyDescent="0.3">
      <c r="A355">
        <f ca="1"/>
        <v>593539868</v>
      </c>
      <c r="B355">
        <f ca="1"/>
        <v>21210</v>
      </c>
      <c r="C355">
        <f ca="1"/>
        <v>10</v>
      </c>
      <c r="D355">
        <f ca="1"/>
        <v>0</v>
      </c>
      <c r="E355">
        <f ca="1"/>
        <v>2041</v>
      </c>
      <c r="F355">
        <f ca="1"/>
        <v>1</v>
      </c>
      <c r="G355">
        <f ca="1"/>
        <v>1</v>
      </c>
      <c r="H355">
        <f ca="1"/>
        <v>0</v>
      </c>
      <c r="I355">
        <f ca="1"/>
        <v>0</v>
      </c>
      <c r="J355">
        <f ca="1"/>
        <v>0</v>
      </c>
      <c r="K355">
        <f ca="1"/>
        <v>0</v>
      </c>
      <c r="L355">
        <f ca="1"/>
        <v>1</v>
      </c>
    </row>
    <row r="356" spans="1:12" x14ac:dyDescent="0.3">
      <c r="A356">
        <f ca="1"/>
        <v>274984917</v>
      </c>
      <c r="B356">
        <f ca="1"/>
        <v>21220</v>
      </c>
      <c r="C356">
        <f ca="1"/>
        <v>0</v>
      </c>
      <c r="D356">
        <f ca="1"/>
        <v>0</v>
      </c>
      <c r="E356">
        <f ca="1"/>
        <v>5201</v>
      </c>
      <c r="F356">
        <f ca="1"/>
        <v>2</v>
      </c>
      <c r="G356">
        <f ca="1"/>
        <v>1</v>
      </c>
      <c r="H356">
        <f ca="1"/>
        <v>0</v>
      </c>
      <c r="I356">
        <f ca="1"/>
        <v>0</v>
      </c>
      <c r="J356">
        <f ca="1"/>
        <v>1</v>
      </c>
      <c r="K356">
        <f ca="1"/>
        <v>0</v>
      </c>
      <c r="L356">
        <f ca="1"/>
        <v>1</v>
      </c>
    </row>
    <row r="357" spans="1:12" x14ac:dyDescent="0.3">
      <c r="A357">
        <f ca="1"/>
        <v>219244136</v>
      </c>
      <c r="B357">
        <f ca="1"/>
        <v>21220</v>
      </c>
      <c r="C357">
        <f ca="1"/>
        <v>0</v>
      </c>
      <c r="D357">
        <f ca="1"/>
        <v>0</v>
      </c>
      <c r="E357">
        <f ca="1"/>
        <v>5201</v>
      </c>
      <c r="F357">
        <f ca="1"/>
        <v>1</v>
      </c>
      <c r="G357">
        <f ca="1"/>
        <v>1</v>
      </c>
      <c r="H357">
        <f ca="1"/>
        <v>0</v>
      </c>
      <c r="I357">
        <f ca="1"/>
        <v>0</v>
      </c>
      <c r="J357">
        <f ca="1"/>
        <v>0</v>
      </c>
      <c r="K357">
        <f ca="1"/>
        <v>0</v>
      </c>
      <c r="L357">
        <f ca="1"/>
        <v>1</v>
      </c>
    </row>
    <row r="358" spans="1:12" x14ac:dyDescent="0.3">
      <c r="A358">
        <f ca="1"/>
        <v>839490640</v>
      </c>
      <c r="B358">
        <f ca="1"/>
        <v>21220</v>
      </c>
      <c r="C358">
        <f ca="1"/>
        <v>1</v>
      </c>
      <c r="D358">
        <f ca="1"/>
        <v>0</v>
      </c>
      <c r="E358">
        <f ca="1"/>
        <v>1220</v>
      </c>
      <c r="F358">
        <f ca="1"/>
        <v>2</v>
      </c>
      <c r="G358">
        <f ca="1"/>
        <v>1</v>
      </c>
      <c r="H358">
        <f ca="1"/>
        <v>0</v>
      </c>
      <c r="I358">
        <f ca="1"/>
        <v>0</v>
      </c>
      <c r="J358">
        <f ca="1"/>
        <v>1</v>
      </c>
      <c r="K358">
        <f ca="1"/>
        <v>0</v>
      </c>
      <c r="L358">
        <f ca="1"/>
        <v>12</v>
      </c>
    </row>
    <row r="359" spans="1:12" x14ac:dyDescent="0.3">
      <c r="A359">
        <f ca="1"/>
        <v>621701884</v>
      </c>
      <c r="B359">
        <f ca="1"/>
        <v>21220</v>
      </c>
      <c r="C359">
        <f ca="1"/>
        <v>2</v>
      </c>
      <c r="D359">
        <f ca="1"/>
        <v>0</v>
      </c>
      <c r="E359">
        <f ca="1"/>
        <v>5201</v>
      </c>
      <c r="F359">
        <f ca="1"/>
        <v>2</v>
      </c>
      <c r="G359">
        <f ca="1"/>
        <v>1</v>
      </c>
      <c r="H359">
        <f ca="1"/>
        <v>0</v>
      </c>
      <c r="I359">
        <f ca="1"/>
        <v>0</v>
      </c>
      <c r="J359">
        <f ca="1"/>
        <v>1</v>
      </c>
      <c r="K359">
        <f ca="1"/>
        <v>0</v>
      </c>
      <c r="L359">
        <f ca="1"/>
        <v>1</v>
      </c>
    </row>
    <row r="360" spans="1:12" x14ac:dyDescent="0.3">
      <c r="A360">
        <f ca="1"/>
        <v>943753944</v>
      </c>
      <c r="B360">
        <f ca="1"/>
        <v>21220</v>
      </c>
      <c r="C360">
        <f ca="1"/>
        <v>2</v>
      </c>
      <c r="D360">
        <f ca="1"/>
        <v>0</v>
      </c>
      <c r="E360">
        <f ca="1"/>
        <v>5201</v>
      </c>
      <c r="F360">
        <f ca="1"/>
        <v>1</v>
      </c>
      <c r="G360">
        <f ca="1"/>
        <v>1</v>
      </c>
      <c r="H360">
        <f ca="1"/>
        <v>0</v>
      </c>
      <c r="I360">
        <f ca="1"/>
        <v>1</v>
      </c>
      <c r="J360">
        <f ca="1"/>
        <v>0</v>
      </c>
      <c r="K360">
        <f ca="1"/>
        <v>0</v>
      </c>
      <c r="L360">
        <f ca="1"/>
        <v>1</v>
      </c>
    </row>
    <row r="361" spans="1:12" x14ac:dyDescent="0.3">
      <c r="A361">
        <f ca="1"/>
        <v>665786784</v>
      </c>
      <c r="B361">
        <f ca="1"/>
        <v>21220</v>
      </c>
      <c r="C361">
        <f ca="1"/>
        <v>9</v>
      </c>
      <c r="D361">
        <f ca="1"/>
        <v>0</v>
      </c>
      <c r="E361">
        <f ca="1"/>
        <v>5201</v>
      </c>
      <c r="F361">
        <f ca="1"/>
        <v>2</v>
      </c>
      <c r="G361">
        <f ca="1"/>
        <v>1</v>
      </c>
      <c r="H361">
        <f ca="1"/>
        <v>0</v>
      </c>
      <c r="I361">
        <f ca="1"/>
        <v>1</v>
      </c>
      <c r="J361">
        <f ca="1"/>
        <v>1</v>
      </c>
      <c r="K361">
        <f ca="1"/>
        <v>0</v>
      </c>
      <c r="L361">
        <f ca="1"/>
        <v>1</v>
      </c>
    </row>
    <row r="362" spans="1:12" x14ac:dyDescent="0.3">
      <c r="A362">
        <f ca="1"/>
        <v>19369647</v>
      </c>
      <c r="B362">
        <f ca="1"/>
        <v>21220</v>
      </c>
      <c r="C362">
        <f ca="1"/>
        <v>9</v>
      </c>
      <c r="D362">
        <f ca="1"/>
        <v>0</v>
      </c>
      <c r="E362">
        <f ca="1"/>
        <v>5201</v>
      </c>
      <c r="F362">
        <f ca="1"/>
        <v>1</v>
      </c>
      <c r="G362">
        <f ca="1"/>
        <v>1</v>
      </c>
      <c r="H362">
        <f ca="1"/>
        <v>0</v>
      </c>
      <c r="I362">
        <f ca="1"/>
        <v>0</v>
      </c>
      <c r="J362">
        <f ca="1"/>
        <v>0</v>
      </c>
      <c r="K362">
        <f ca="1"/>
        <v>0</v>
      </c>
      <c r="L362">
        <f ca="1"/>
        <v>1</v>
      </c>
    </row>
    <row r="363" spans="1:12" x14ac:dyDescent="0.3">
      <c r="A363">
        <f ca="1"/>
        <v>211637445</v>
      </c>
      <c r="B363">
        <f ca="1"/>
        <v>21220</v>
      </c>
      <c r="C363">
        <f ca="1"/>
        <v>10</v>
      </c>
      <c r="D363">
        <f ca="1"/>
        <v>0</v>
      </c>
      <c r="E363">
        <f ca="1"/>
        <v>2011</v>
      </c>
      <c r="F363">
        <f ca="1"/>
        <v>1</v>
      </c>
      <c r="G363">
        <f ca="1"/>
        <v>1</v>
      </c>
      <c r="H363">
        <f ca="1"/>
        <v>0</v>
      </c>
      <c r="I363">
        <f ca="1"/>
        <v>0</v>
      </c>
      <c r="J363">
        <f ca="1"/>
        <v>0</v>
      </c>
      <c r="K363">
        <f ca="1"/>
        <v>0</v>
      </c>
      <c r="L363">
        <f ca="1"/>
        <v>3</v>
      </c>
    </row>
    <row r="364" spans="1:12" x14ac:dyDescent="0.3">
      <c r="A364">
        <f ca="1"/>
        <v>99593713</v>
      </c>
      <c r="B364">
        <f ca="1"/>
        <v>21220</v>
      </c>
      <c r="C364">
        <f ca="1"/>
        <v>10</v>
      </c>
      <c r="D364">
        <f ca="1"/>
        <v>0</v>
      </c>
      <c r="E364">
        <f ca="1"/>
        <v>2041</v>
      </c>
      <c r="F364">
        <f ca="1"/>
        <v>1</v>
      </c>
      <c r="G364">
        <f ca="1"/>
        <v>1</v>
      </c>
      <c r="H364">
        <f ca="1"/>
        <v>0</v>
      </c>
      <c r="I364">
        <f ca="1"/>
        <v>0</v>
      </c>
      <c r="J364">
        <f ca="1"/>
        <v>0</v>
      </c>
      <c r="K364">
        <f ca="1"/>
        <v>0</v>
      </c>
      <c r="L364">
        <f ca="1"/>
        <v>1</v>
      </c>
    </row>
    <row r="365" spans="1:12" x14ac:dyDescent="0.3">
      <c r="A365">
        <f ca="1"/>
        <v>54214308</v>
      </c>
      <c r="B365">
        <f ca="1"/>
        <v>21230</v>
      </c>
      <c r="C365">
        <f ca="1"/>
        <v>0</v>
      </c>
      <c r="D365">
        <f ca="1"/>
        <v>0</v>
      </c>
      <c r="E365">
        <f ca="1"/>
        <v>5201</v>
      </c>
      <c r="F365">
        <f ca="1"/>
        <v>2</v>
      </c>
      <c r="G365">
        <f ca="1"/>
        <v>1</v>
      </c>
      <c r="H365">
        <f ca="1"/>
        <v>0</v>
      </c>
      <c r="I365">
        <f ca="1"/>
        <v>0</v>
      </c>
      <c r="J365">
        <f ca="1"/>
        <v>1</v>
      </c>
      <c r="K365">
        <f ca="1"/>
        <v>0</v>
      </c>
      <c r="L365">
        <f ca="1"/>
        <v>1</v>
      </c>
    </row>
    <row r="366" spans="1:12" x14ac:dyDescent="0.3">
      <c r="A366">
        <f ca="1"/>
        <v>91326609</v>
      </c>
      <c r="B366">
        <f ca="1"/>
        <v>21230</v>
      </c>
      <c r="C366">
        <f ca="1"/>
        <v>0</v>
      </c>
      <c r="D366">
        <f ca="1"/>
        <v>0</v>
      </c>
      <c r="E366">
        <f ca="1"/>
        <v>5201</v>
      </c>
      <c r="F366">
        <f ca="1"/>
        <v>1</v>
      </c>
      <c r="G366">
        <f ca="1"/>
        <v>1</v>
      </c>
      <c r="H366">
        <f ca="1"/>
        <v>0</v>
      </c>
      <c r="I366">
        <f ca="1"/>
        <v>0</v>
      </c>
      <c r="J366">
        <f ca="1"/>
        <v>0</v>
      </c>
      <c r="K366">
        <f ca="1"/>
        <v>0</v>
      </c>
      <c r="L366">
        <f ca="1"/>
        <v>1</v>
      </c>
    </row>
    <row r="367" spans="1:12" x14ac:dyDescent="0.3">
      <c r="A367">
        <f ca="1"/>
        <v>403670990</v>
      </c>
      <c r="B367">
        <f ca="1"/>
        <v>21230</v>
      </c>
      <c r="C367">
        <f ca="1"/>
        <v>1</v>
      </c>
      <c r="D367">
        <f ca="1"/>
        <v>0</v>
      </c>
      <c r="E367">
        <f ca="1"/>
        <v>1230</v>
      </c>
      <c r="F367">
        <f ca="1"/>
        <v>2</v>
      </c>
      <c r="G367">
        <f ca="1"/>
        <v>1</v>
      </c>
      <c r="H367">
        <f ca="1"/>
        <v>0</v>
      </c>
      <c r="I367">
        <f ca="1"/>
        <v>0</v>
      </c>
      <c r="J367">
        <f ca="1"/>
        <v>1</v>
      </c>
      <c r="K367">
        <f ca="1"/>
        <v>0</v>
      </c>
      <c r="L367">
        <f ca="1"/>
        <v>12</v>
      </c>
    </row>
    <row r="368" spans="1:12" x14ac:dyDescent="0.3">
      <c r="A368">
        <f ca="1"/>
        <v>162973777</v>
      </c>
      <c r="B368">
        <f ca="1"/>
        <v>21230</v>
      </c>
      <c r="C368">
        <f ca="1"/>
        <v>2</v>
      </c>
      <c r="D368">
        <f ca="1"/>
        <v>0</v>
      </c>
      <c r="E368">
        <f ca="1"/>
        <v>5201</v>
      </c>
      <c r="F368">
        <f ca="1"/>
        <v>2</v>
      </c>
      <c r="G368">
        <f ca="1"/>
        <v>1</v>
      </c>
      <c r="H368">
        <f ca="1"/>
        <v>0</v>
      </c>
      <c r="I368">
        <f ca="1"/>
        <v>0</v>
      </c>
      <c r="J368">
        <f ca="1"/>
        <v>1</v>
      </c>
      <c r="K368">
        <f ca="1"/>
        <v>0</v>
      </c>
      <c r="L368">
        <f ca="1"/>
        <v>1</v>
      </c>
    </row>
    <row r="369" spans="1:12" x14ac:dyDescent="0.3">
      <c r="A369">
        <f ca="1"/>
        <v>656870776</v>
      </c>
      <c r="B369">
        <f ca="1"/>
        <v>21230</v>
      </c>
      <c r="C369">
        <f ca="1"/>
        <v>2</v>
      </c>
      <c r="D369">
        <f ca="1"/>
        <v>0</v>
      </c>
      <c r="E369">
        <f ca="1"/>
        <v>5201</v>
      </c>
      <c r="F369">
        <f ca="1"/>
        <v>1</v>
      </c>
      <c r="G369">
        <f ca="1"/>
        <v>1</v>
      </c>
      <c r="H369">
        <f ca="1"/>
        <v>0</v>
      </c>
      <c r="I369">
        <f ca="1"/>
        <v>1</v>
      </c>
      <c r="J369">
        <f ca="1"/>
        <v>0</v>
      </c>
      <c r="K369">
        <f ca="1"/>
        <v>0</v>
      </c>
      <c r="L369">
        <f ca="1"/>
        <v>1</v>
      </c>
    </row>
    <row r="370" spans="1:12" x14ac:dyDescent="0.3">
      <c r="A370">
        <f ca="1"/>
        <v>354718867</v>
      </c>
      <c r="B370">
        <f ca="1"/>
        <v>21230</v>
      </c>
      <c r="C370">
        <f ca="1"/>
        <v>9</v>
      </c>
      <c r="D370">
        <f ca="1"/>
        <v>0</v>
      </c>
      <c r="E370">
        <f ca="1"/>
        <v>5201</v>
      </c>
      <c r="F370">
        <f ca="1"/>
        <v>2</v>
      </c>
      <c r="G370">
        <f ca="1"/>
        <v>1</v>
      </c>
      <c r="H370">
        <f ca="1"/>
        <v>0</v>
      </c>
      <c r="I370">
        <f ca="1"/>
        <v>1</v>
      </c>
      <c r="J370">
        <f ca="1"/>
        <v>1</v>
      </c>
      <c r="K370">
        <f ca="1"/>
        <v>0</v>
      </c>
      <c r="L370">
        <f ca="1"/>
        <v>1</v>
      </c>
    </row>
    <row r="371" spans="1:12" x14ac:dyDescent="0.3">
      <c r="A371">
        <f ca="1"/>
        <v>108138117</v>
      </c>
      <c r="B371">
        <f ca="1"/>
        <v>21230</v>
      </c>
      <c r="C371">
        <f ca="1"/>
        <v>9</v>
      </c>
      <c r="D371">
        <f ca="1"/>
        <v>0</v>
      </c>
      <c r="E371">
        <f ca="1"/>
        <v>5201</v>
      </c>
      <c r="F371">
        <f ca="1"/>
        <v>1</v>
      </c>
      <c r="G371">
        <f ca="1"/>
        <v>1</v>
      </c>
      <c r="H371">
        <f ca="1"/>
        <v>0</v>
      </c>
      <c r="I371">
        <f ca="1"/>
        <v>0</v>
      </c>
      <c r="J371">
        <f ca="1"/>
        <v>0</v>
      </c>
      <c r="K371">
        <f ca="1"/>
        <v>0</v>
      </c>
      <c r="L371">
        <f ca="1"/>
        <v>1</v>
      </c>
    </row>
    <row r="372" spans="1:12" x14ac:dyDescent="0.3">
      <c r="A372">
        <f ca="1"/>
        <v>562589828</v>
      </c>
      <c r="B372">
        <f ca="1"/>
        <v>21230</v>
      </c>
      <c r="C372">
        <f ca="1"/>
        <v>10</v>
      </c>
      <c r="D372">
        <f ca="1"/>
        <v>0</v>
      </c>
      <c r="E372">
        <f ca="1"/>
        <v>2011</v>
      </c>
      <c r="F372">
        <f ca="1"/>
        <v>1</v>
      </c>
      <c r="G372">
        <f ca="1"/>
        <v>1</v>
      </c>
      <c r="H372">
        <f ca="1"/>
        <v>0</v>
      </c>
      <c r="I372">
        <f ca="1"/>
        <v>0</v>
      </c>
      <c r="J372">
        <f ca="1"/>
        <v>0</v>
      </c>
      <c r="K372">
        <f ca="1"/>
        <v>0</v>
      </c>
      <c r="L372">
        <f ca="1"/>
        <v>2</v>
      </c>
    </row>
    <row r="373" spans="1:12" x14ac:dyDescent="0.3">
      <c r="A373">
        <f ca="1"/>
        <v>993573017</v>
      </c>
      <c r="B373">
        <f ca="1"/>
        <v>21230</v>
      </c>
      <c r="C373">
        <f ca="1"/>
        <v>10</v>
      </c>
      <c r="D373">
        <f ca="1"/>
        <v>0</v>
      </c>
      <c r="E373">
        <f ca="1"/>
        <v>2032</v>
      </c>
      <c r="F373">
        <f ca="1"/>
        <v>1</v>
      </c>
      <c r="G373">
        <f ca="1"/>
        <v>1</v>
      </c>
      <c r="H373">
        <f ca="1"/>
        <v>0</v>
      </c>
      <c r="I373">
        <f ca="1"/>
        <v>0</v>
      </c>
      <c r="J373">
        <f ca="1"/>
        <v>0</v>
      </c>
      <c r="K373">
        <f ca="1"/>
        <v>0</v>
      </c>
      <c r="L373">
        <f ca="1"/>
        <v>1</v>
      </c>
    </row>
    <row r="374" spans="1:12" x14ac:dyDescent="0.3">
      <c r="A374">
        <f ca="1"/>
        <v>176975981</v>
      </c>
      <c r="B374">
        <f ca="1"/>
        <v>21230</v>
      </c>
      <c r="C374">
        <f ca="1"/>
        <v>10</v>
      </c>
      <c r="D374">
        <f ca="1"/>
        <v>0</v>
      </c>
      <c r="E374">
        <f ca="1"/>
        <v>2041</v>
      </c>
      <c r="F374">
        <f ca="1"/>
        <v>1</v>
      </c>
      <c r="G374">
        <f ca="1"/>
        <v>1</v>
      </c>
      <c r="H374">
        <f ca="1"/>
        <v>0</v>
      </c>
      <c r="I374">
        <f ca="1"/>
        <v>0</v>
      </c>
      <c r="J374">
        <f ca="1"/>
        <v>0</v>
      </c>
      <c r="K374">
        <f ca="1"/>
        <v>0</v>
      </c>
      <c r="L374">
        <f ca="1"/>
        <v>1</v>
      </c>
    </row>
    <row r="375" spans="1:12" x14ac:dyDescent="0.3">
      <c r="A375">
        <f ca="1"/>
        <v>167683564</v>
      </c>
      <c r="B375">
        <f ca="1"/>
        <v>21300</v>
      </c>
      <c r="C375">
        <f ca="1"/>
        <v>0</v>
      </c>
      <c r="D375">
        <f ca="1"/>
        <v>0</v>
      </c>
      <c r="E375">
        <f ca="1"/>
        <v>5201</v>
      </c>
      <c r="F375">
        <f ca="1"/>
        <v>2</v>
      </c>
      <c r="G375">
        <f ca="1"/>
        <v>1</v>
      </c>
      <c r="H375">
        <f ca="1"/>
        <v>0</v>
      </c>
      <c r="I375">
        <f ca="1"/>
        <v>0</v>
      </c>
      <c r="J375">
        <f ca="1"/>
        <v>1</v>
      </c>
      <c r="K375">
        <f ca="1"/>
        <v>0</v>
      </c>
      <c r="L375">
        <f ca="1"/>
        <v>1</v>
      </c>
    </row>
    <row r="376" spans="1:12" x14ac:dyDescent="0.3">
      <c r="A376">
        <f ca="1"/>
        <v>337416393</v>
      </c>
      <c r="B376">
        <f ca="1"/>
        <v>21300</v>
      </c>
      <c r="C376">
        <f ca="1"/>
        <v>0</v>
      </c>
      <c r="D376">
        <f ca="1"/>
        <v>0</v>
      </c>
      <c r="E376">
        <f ca="1"/>
        <v>5201</v>
      </c>
      <c r="F376">
        <f ca="1"/>
        <v>1</v>
      </c>
      <c r="G376">
        <f ca="1"/>
        <v>1</v>
      </c>
      <c r="H376">
        <f ca="1"/>
        <v>0</v>
      </c>
      <c r="I376">
        <f ca="1"/>
        <v>0</v>
      </c>
      <c r="J376">
        <f ca="1"/>
        <v>0</v>
      </c>
      <c r="K376">
        <f ca="1"/>
        <v>0</v>
      </c>
      <c r="L376">
        <f ca="1"/>
        <v>1</v>
      </c>
    </row>
    <row r="377" spans="1:12" x14ac:dyDescent="0.3">
      <c r="A377">
        <f ca="1"/>
        <v>944692828</v>
      </c>
      <c r="B377">
        <f ca="1"/>
        <v>21300</v>
      </c>
      <c r="C377">
        <f ca="1"/>
        <v>1</v>
      </c>
      <c r="D377">
        <f ca="1"/>
        <v>0</v>
      </c>
      <c r="E377">
        <f ca="1"/>
        <v>1300</v>
      </c>
      <c r="F377">
        <f ca="1"/>
        <v>2</v>
      </c>
      <c r="G377">
        <f ca="1"/>
        <v>1</v>
      </c>
      <c r="H377">
        <f ca="1"/>
        <v>0</v>
      </c>
      <c r="I377">
        <f ca="1"/>
        <v>0</v>
      </c>
      <c r="J377">
        <f ca="1"/>
        <v>1</v>
      </c>
      <c r="K377">
        <f ca="1"/>
        <v>0</v>
      </c>
      <c r="L377">
        <f ca="1"/>
        <v>15</v>
      </c>
    </row>
    <row r="378" spans="1:12" x14ac:dyDescent="0.3">
      <c r="A378">
        <f ca="1"/>
        <v>497308992</v>
      </c>
      <c r="B378">
        <f ca="1"/>
        <v>21300</v>
      </c>
      <c r="C378">
        <f ca="1"/>
        <v>2</v>
      </c>
      <c r="D378">
        <f ca="1"/>
        <v>0</v>
      </c>
      <c r="E378">
        <f ca="1"/>
        <v>5201</v>
      </c>
      <c r="F378">
        <f ca="1"/>
        <v>2</v>
      </c>
      <c r="G378">
        <f ca="1"/>
        <v>1</v>
      </c>
      <c r="H378">
        <f ca="1"/>
        <v>0</v>
      </c>
      <c r="I378">
        <f ca="1"/>
        <v>0</v>
      </c>
      <c r="J378">
        <f ca="1"/>
        <v>1</v>
      </c>
      <c r="K378">
        <f ca="1"/>
        <v>0</v>
      </c>
      <c r="L378">
        <f ca="1"/>
        <v>1</v>
      </c>
    </row>
    <row r="379" spans="1:12" x14ac:dyDescent="0.3">
      <c r="A379">
        <f ca="1"/>
        <v>26946028</v>
      </c>
      <c r="B379">
        <f ca="1"/>
        <v>21300</v>
      </c>
      <c r="C379">
        <f ca="1"/>
        <v>2</v>
      </c>
      <c r="D379">
        <f ca="1"/>
        <v>0</v>
      </c>
      <c r="E379">
        <f ca="1"/>
        <v>5201</v>
      </c>
      <c r="F379">
        <f ca="1"/>
        <v>1</v>
      </c>
      <c r="G379">
        <f ca="1"/>
        <v>1</v>
      </c>
      <c r="H379">
        <f ca="1"/>
        <v>0</v>
      </c>
      <c r="I379">
        <f ca="1"/>
        <v>1</v>
      </c>
      <c r="J379">
        <f ca="1"/>
        <v>0</v>
      </c>
      <c r="K379">
        <f ca="1"/>
        <v>0</v>
      </c>
      <c r="L379">
        <f ca="1"/>
        <v>1</v>
      </c>
    </row>
    <row r="380" spans="1:12" x14ac:dyDescent="0.3">
      <c r="A380">
        <f ca="1"/>
        <v>143367788</v>
      </c>
      <c r="B380">
        <f ca="1"/>
        <v>21300</v>
      </c>
      <c r="C380">
        <f ca="1"/>
        <v>9</v>
      </c>
      <c r="D380">
        <f ca="1"/>
        <v>0</v>
      </c>
      <c r="E380">
        <f ca="1"/>
        <v>5201</v>
      </c>
      <c r="F380">
        <f ca="1"/>
        <v>2</v>
      </c>
      <c r="G380">
        <f ca="1"/>
        <v>1</v>
      </c>
      <c r="H380">
        <f ca="1"/>
        <v>0</v>
      </c>
      <c r="I380">
        <f ca="1"/>
        <v>1</v>
      </c>
      <c r="J380">
        <f ca="1"/>
        <v>1</v>
      </c>
      <c r="K380">
        <f ca="1"/>
        <v>0</v>
      </c>
      <c r="L380">
        <f ca="1"/>
        <v>1</v>
      </c>
    </row>
    <row r="381" spans="1:12" x14ac:dyDescent="0.3">
      <c r="A381">
        <f ca="1"/>
        <v>128922033</v>
      </c>
      <c r="B381">
        <f ca="1"/>
        <v>21300</v>
      </c>
      <c r="C381">
        <f ca="1"/>
        <v>9</v>
      </c>
      <c r="D381">
        <f ca="1"/>
        <v>0</v>
      </c>
      <c r="E381">
        <f ca="1"/>
        <v>5201</v>
      </c>
      <c r="F381">
        <f ca="1"/>
        <v>1</v>
      </c>
      <c r="G381">
        <f ca="1"/>
        <v>1</v>
      </c>
      <c r="H381">
        <f ca="1"/>
        <v>0</v>
      </c>
      <c r="I381">
        <f ca="1"/>
        <v>0</v>
      </c>
      <c r="J381">
        <f ca="1"/>
        <v>0</v>
      </c>
      <c r="K381">
        <f ca="1"/>
        <v>0</v>
      </c>
      <c r="L381">
        <f ca="1"/>
        <v>1</v>
      </c>
    </row>
    <row r="382" spans="1:12" x14ac:dyDescent="0.3">
      <c r="A382">
        <f ca="1"/>
        <v>968070249</v>
      </c>
      <c r="B382">
        <f ca="1"/>
        <v>21300</v>
      </c>
      <c r="C382">
        <f ca="1"/>
        <v>10</v>
      </c>
      <c r="D382">
        <f ca="1"/>
        <v>0</v>
      </c>
      <c r="E382">
        <f ca="1"/>
        <v>2013</v>
      </c>
      <c r="F382">
        <f ca="1"/>
        <v>1</v>
      </c>
      <c r="G382">
        <f ca="1"/>
        <v>1</v>
      </c>
      <c r="H382">
        <f ca="1"/>
        <v>0</v>
      </c>
      <c r="I382">
        <f ca="1"/>
        <v>0</v>
      </c>
      <c r="J382">
        <f ca="1"/>
        <v>0</v>
      </c>
      <c r="K382">
        <f ca="1"/>
        <v>0</v>
      </c>
      <c r="L382">
        <f ca="1"/>
        <v>1</v>
      </c>
    </row>
    <row r="383" spans="1:12" x14ac:dyDescent="0.3">
      <c r="A383">
        <f ca="1"/>
        <v>866655893</v>
      </c>
      <c r="B383">
        <f ca="1"/>
        <v>21300</v>
      </c>
      <c r="C383">
        <f ca="1"/>
        <v>10</v>
      </c>
      <c r="D383">
        <f ca="1"/>
        <v>0</v>
      </c>
      <c r="E383">
        <f ca="1"/>
        <v>2031</v>
      </c>
      <c r="F383">
        <f ca="1"/>
        <v>1</v>
      </c>
      <c r="G383">
        <f ca="1"/>
        <v>1</v>
      </c>
      <c r="H383">
        <f ca="1"/>
        <v>0</v>
      </c>
      <c r="I383">
        <f ca="1"/>
        <v>0</v>
      </c>
      <c r="J383">
        <f ca="1"/>
        <v>0</v>
      </c>
      <c r="K383">
        <f ca="1"/>
        <v>0</v>
      </c>
      <c r="L383">
        <f ca="1"/>
        <v>2</v>
      </c>
    </row>
    <row r="384" spans="1:12" x14ac:dyDescent="0.3">
      <c r="A384">
        <f ca="1"/>
        <v>813168678</v>
      </c>
      <c r="B384">
        <f ca="1"/>
        <v>21310</v>
      </c>
      <c r="C384">
        <f ca="1"/>
        <v>0</v>
      </c>
      <c r="D384">
        <f ca="1"/>
        <v>0</v>
      </c>
      <c r="E384">
        <f ca="1"/>
        <v>5201</v>
      </c>
      <c r="F384">
        <f ca="1"/>
        <v>2</v>
      </c>
      <c r="G384">
        <f ca="1"/>
        <v>1</v>
      </c>
      <c r="H384">
        <f ca="1"/>
        <v>0</v>
      </c>
      <c r="I384">
        <f ca="1"/>
        <v>0</v>
      </c>
      <c r="J384">
        <f ca="1"/>
        <v>1</v>
      </c>
      <c r="K384">
        <f ca="1"/>
        <v>0</v>
      </c>
      <c r="L384">
        <f ca="1"/>
        <v>1</v>
      </c>
    </row>
    <row r="385" spans="1:12" x14ac:dyDescent="0.3">
      <c r="A385">
        <f ca="1"/>
        <v>905905081</v>
      </c>
      <c r="B385">
        <f ca="1"/>
        <v>21310</v>
      </c>
      <c r="C385">
        <f ca="1"/>
        <v>0</v>
      </c>
      <c r="D385">
        <f ca="1"/>
        <v>0</v>
      </c>
      <c r="E385">
        <f ca="1"/>
        <v>5201</v>
      </c>
      <c r="F385">
        <f ca="1"/>
        <v>1</v>
      </c>
      <c r="G385">
        <f ca="1"/>
        <v>1</v>
      </c>
      <c r="H385">
        <f ca="1"/>
        <v>0</v>
      </c>
      <c r="I385">
        <f ca="1"/>
        <v>0</v>
      </c>
      <c r="J385">
        <f ca="1"/>
        <v>0</v>
      </c>
      <c r="K385">
        <f ca="1"/>
        <v>0</v>
      </c>
      <c r="L385">
        <f ca="1"/>
        <v>1</v>
      </c>
    </row>
    <row r="386" spans="1:12" x14ac:dyDescent="0.3">
      <c r="A386">
        <f ca="1"/>
        <v>434041214</v>
      </c>
      <c r="B386">
        <f ca="1"/>
        <v>21310</v>
      </c>
      <c r="C386">
        <f ca="1"/>
        <v>1</v>
      </c>
      <c r="D386">
        <f ca="1"/>
        <v>0</v>
      </c>
      <c r="E386">
        <f ca="1"/>
        <v>1310</v>
      </c>
      <c r="F386">
        <f ca="1"/>
        <v>2</v>
      </c>
      <c r="G386">
        <f ca="1"/>
        <v>1</v>
      </c>
      <c r="H386">
        <f ca="1"/>
        <v>0</v>
      </c>
      <c r="I386">
        <f ca="1"/>
        <v>0</v>
      </c>
      <c r="J386">
        <f ca="1"/>
        <v>1</v>
      </c>
      <c r="K386">
        <f ca="1"/>
        <v>0</v>
      </c>
      <c r="L386">
        <f ca="1"/>
        <v>16</v>
      </c>
    </row>
    <row r="387" spans="1:12" x14ac:dyDescent="0.3">
      <c r="A387">
        <f ca="1"/>
        <v>132049226</v>
      </c>
      <c r="B387">
        <f ca="1"/>
        <v>21310</v>
      </c>
      <c r="C387">
        <f ca="1"/>
        <v>2</v>
      </c>
      <c r="D387">
        <f ca="1"/>
        <v>0</v>
      </c>
      <c r="E387">
        <f ca="1"/>
        <v>5201</v>
      </c>
      <c r="F387">
        <f ca="1"/>
        <v>2</v>
      </c>
      <c r="G387">
        <f ca="1"/>
        <v>1</v>
      </c>
      <c r="H387">
        <f ca="1"/>
        <v>0</v>
      </c>
      <c r="I387">
        <f ca="1"/>
        <v>0</v>
      </c>
      <c r="J387">
        <f ca="1"/>
        <v>1</v>
      </c>
      <c r="K387">
        <f ca="1"/>
        <v>0</v>
      </c>
      <c r="L387">
        <f ca="1"/>
        <v>1</v>
      </c>
    </row>
    <row r="388" spans="1:12" x14ac:dyDescent="0.3">
      <c r="A388">
        <f ca="1"/>
        <v>273774097</v>
      </c>
      <c r="B388">
        <f ca="1"/>
        <v>21310</v>
      </c>
      <c r="C388">
        <f ca="1"/>
        <v>2</v>
      </c>
      <c r="D388">
        <f ca="1"/>
        <v>0</v>
      </c>
      <c r="E388">
        <f ca="1"/>
        <v>5201</v>
      </c>
      <c r="F388">
        <f ca="1"/>
        <v>1</v>
      </c>
      <c r="G388">
        <f ca="1"/>
        <v>1</v>
      </c>
      <c r="H388">
        <f ca="1"/>
        <v>0</v>
      </c>
      <c r="I388">
        <f ca="1"/>
        <v>1</v>
      </c>
      <c r="J388">
        <f ca="1"/>
        <v>0</v>
      </c>
      <c r="K388">
        <f ca="1"/>
        <v>0</v>
      </c>
      <c r="L388">
        <f ca="1"/>
        <v>1</v>
      </c>
    </row>
    <row r="389" spans="1:12" x14ac:dyDescent="0.3">
      <c r="A389">
        <f ca="1"/>
        <v>304276695</v>
      </c>
      <c r="B389">
        <f ca="1"/>
        <v>21310</v>
      </c>
      <c r="C389">
        <f ca="1"/>
        <v>9</v>
      </c>
      <c r="D389">
        <f ca="1"/>
        <v>0</v>
      </c>
      <c r="E389">
        <f ca="1"/>
        <v>5201</v>
      </c>
      <c r="F389">
        <f ca="1"/>
        <v>2</v>
      </c>
      <c r="G389">
        <f ca="1"/>
        <v>1</v>
      </c>
      <c r="H389">
        <f ca="1"/>
        <v>0</v>
      </c>
      <c r="I389">
        <f ca="1"/>
        <v>1</v>
      </c>
      <c r="J389">
        <f ca="1"/>
        <v>1</v>
      </c>
      <c r="K389">
        <f ca="1"/>
        <v>0</v>
      </c>
      <c r="L389">
        <f ca="1"/>
        <v>1</v>
      </c>
    </row>
    <row r="390" spans="1:12" x14ac:dyDescent="0.3">
      <c r="A390">
        <f ca="1"/>
        <v>426659850</v>
      </c>
      <c r="B390">
        <f ca="1"/>
        <v>21310</v>
      </c>
      <c r="C390">
        <f ca="1"/>
        <v>9</v>
      </c>
      <c r="D390">
        <f ca="1"/>
        <v>0</v>
      </c>
      <c r="E390">
        <f ca="1"/>
        <v>5201</v>
      </c>
      <c r="F390">
        <f ca="1"/>
        <v>1</v>
      </c>
      <c r="G390">
        <f ca="1"/>
        <v>1</v>
      </c>
      <c r="H390">
        <f ca="1"/>
        <v>0</v>
      </c>
      <c r="I390">
        <f ca="1"/>
        <v>0</v>
      </c>
      <c r="J390">
        <f ca="1"/>
        <v>0</v>
      </c>
      <c r="K390">
        <f ca="1"/>
        <v>0</v>
      </c>
      <c r="L390">
        <f ca="1"/>
        <v>1</v>
      </c>
    </row>
    <row r="391" spans="1:12" x14ac:dyDescent="0.3">
      <c r="A391">
        <f ca="1"/>
        <v>503704760</v>
      </c>
      <c r="B391">
        <f ca="1"/>
        <v>21310</v>
      </c>
      <c r="C391">
        <f ca="1"/>
        <v>10</v>
      </c>
      <c r="D391">
        <f ca="1"/>
        <v>0</v>
      </c>
      <c r="E391">
        <f ca="1"/>
        <v>2011</v>
      </c>
      <c r="F391">
        <f ca="1"/>
        <v>1</v>
      </c>
      <c r="G391">
        <f ca="1"/>
        <v>1</v>
      </c>
      <c r="H391">
        <f ca="1"/>
        <v>0</v>
      </c>
      <c r="I391">
        <f ca="1"/>
        <v>0</v>
      </c>
      <c r="J391">
        <f ca="1"/>
        <v>0</v>
      </c>
      <c r="K391">
        <f ca="1"/>
        <v>0</v>
      </c>
      <c r="L391">
        <f ca="1"/>
        <v>3</v>
      </c>
    </row>
    <row r="392" spans="1:12" x14ac:dyDescent="0.3">
      <c r="A392">
        <f ca="1"/>
        <v>102805069</v>
      </c>
      <c r="B392">
        <f ca="1"/>
        <v>21310</v>
      </c>
      <c r="C392">
        <f ca="1"/>
        <v>10</v>
      </c>
      <c r="D392">
        <f ca="1"/>
        <v>0</v>
      </c>
      <c r="E392">
        <f ca="1"/>
        <v>2012</v>
      </c>
      <c r="F392">
        <f ca="1"/>
        <v>1</v>
      </c>
      <c r="G392">
        <f ca="1"/>
        <v>1</v>
      </c>
      <c r="H392">
        <f ca="1"/>
        <v>0</v>
      </c>
      <c r="I392">
        <f ca="1"/>
        <v>0</v>
      </c>
      <c r="J392">
        <f ca="1"/>
        <v>0</v>
      </c>
      <c r="K392">
        <f ca="1"/>
        <v>0</v>
      </c>
      <c r="L392">
        <f ca="1"/>
        <v>1</v>
      </c>
    </row>
    <row r="393" spans="1:12" x14ac:dyDescent="0.3">
      <c r="A393">
        <f ca="1"/>
        <v>640780790</v>
      </c>
      <c r="B393">
        <f ca="1"/>
        <v>21320</v>
      </c>
      <c r="C393">
        <f ca="1"/>
        <v>0</v>
      </c>
      <c r="D393">
        <f ca="1"/>
        <v>0</v>
      </c>
      <c r="E393">
        <f ca="1"/>
        <v>5201</v>
      </c>
      <c r="F393">
        <f ca="1"/>
        <v>2</v>
      </c>
      <c r="G393">
        <f ca="1"/>
        <v>1</v>
      </c>
      <c r="H393">
        <f ca="1"/>
        <v>0</v>
      </c>
      <c r="I393">
        <f ca="1"/>
        <v>0</v>
      </c>
      <c r="J393">
        <f ca="1"/>
        <v>1</v>
      </c>
      <c r="K393">
        <f ca="1"/>
        <v>0</v>
      </c>
      <c r="L393">
        <f ca="1"/>
        <v>1</v>
      </c>
    </row>
    <row r="394" spans="1:12" x14ac:dyDescent="0.3">
      <c r="A394">
        <f ca="1"/>
        <v>969533453</v>
      </c>
      <c r="B394">
        <f ca="1"/>
        <v>21320</v>
      </c>
      <c r="C394">
        <f ca="1"/>
        <v>0</v>
      </c>
      <c r="D394">
        <f ca="1"/>
        <v>0</v>
      </c>
      <c r="E394">
        <f ca="1"/>
        <v>5201</v>
      </c>
      <c r="F394">
        <f ca="1"/>
        <v>1</v>
      </c>
      <c r="G394">
        <f ca="1"/>
        <v>1</v>
      </c>
      <c r="H394">
        <f ca="1"/>
        <v>0</v>
      </c>
      <c r="I394">
        <f ca="1"/>
        <v>0</v>
      </c>
      <c r="J394">
        <f ca="1"/>
        <v>0</v>
      </c>
      <c r="K394">
        <f ca="1"/>
        <v>0</v>
      </c>
      <c r="L394">
        <f ca="1"/>
        <v>1</v>
      </c>
    </row>
    <row r="395" spans="1:12" x14ac:dyDescent="0.3">
      <c r="A395">
        <f ca="1"/>
        <v>705822983</v>
      </c>
      <c r="B395">
        <f ca="1"/>
        <v>21320</v>
      </c>
      <c r="C395">
        <f ca="1"/>
        <v>1</v>
      </c>
      <c r="D395">
        <f ca="1"/>
        <v>0</v>
      </c>
      <c r="E395">
        <f ca="1"/>
        <v>1320</v>
      </c>
      <c r="F395">
        <f ca="1"/>
        <v>2</v>
      </c>
      <c r="G395">
        <f ca="1"/>
        <v>1</v>
      </c>
      <c r="H395">
        <f ca="1"/>
        <v>0</v>
      </c>
      <c r="I395">
        <f ca="1"/>
        <v>0</v>
      </c>
      <c r="J395">
        <f ca="1"/>
        <v>1</v>
      </c>
      <c r="K395">
        <f ca="1"/>
        <v>0</v>
      </c>
      <c r="L395">
        <f ca="1"/>
        <v>15</v>
      </c>
    </row>
    <row r="396" spans="1:12" x14ac:dyDescent="0.3">
      <c r="A396">
        <f ca="1"/>
        <v>430382347</v>
      </c>
      <c r="B396">
        <f ca="1"/>
        <v>21320</v>
      </c>
      <c r="C396">
        <f ca="1"/>
        <v>2</v>
      </c>
      <c r="D396">
        <f ca="1"/>
        <v>0</v>
      </c>
      <c r="E396">
        <f ca="1"/>
        <v>5201</v>
      </c>
      <c r="F396">
        <f ca="1"/>
        <v>2</v>
      </c>
      <c r="G396">
        <f ca="1"/>
        <v>1</v>
      </c>
      <c r="H396">
        <f ca="1"/>
        <v>0</v>
      </c>
      <c r="I396">
        <f ca="1"/>
        <v>0</v>
      </c>
      <c r="J396">
        <f ca="1"/>
        <v>1</v>
      </c>
      <c r="K396">
        <f ca="1"/>
        <v>0</v>
      </c>
      <c r="L396">
        <f ca="1"/>
        <v>1</v>
      </c>
    </row>
    <row r="397" spans="1:12" x14ac:dyDescent="0.3">
      <c r="A397">
        <f ca="1"/>
        <v>859159380</v>
      </c>
      <c r="B397">
        <f ca="1"/>
        <v>21320</v>
      </c>
      <c r="C397">
        <f ca="1"/>
        <v>2</v>
      </c>
      <c r="D397">
        <f ca="1"/>
        <v>0</v>
      </c>
      <c r="E397">
        <f ca="1"/>
        <v>5201</v>
      </c>
      <c r="F397">
        <f ca="1"/>
        <v>1</v>
      </c>
      <c r="G397">
        <f ca="1"/>
        <v>1</v>
      </c>
      <c r="H397">
        <f ca="1"/>
        <v>0</v>
      </c>
      <c r="I397">
        <f ca="1"/>
        <v>1</v>
      </c>
      <c r="J397">
        <f ca="1"/>
        <v>0</v>
      </c>
      <c r="K397">
        <f ca="1"/>
        <v>0</v>
      </c>
      <c r="L397">
        <f ca="1"/>
        <v>1</v>
      </c>
    </row>
    <row r="398" spans="1:12" x14ac:dyDescent="0.3">
      <c r="A398">
        <f ca="1"/>
        <v>597663896</v>
      </c>
      <c r="B398">
        <f ca="1"/>
        <v>21320</v>
      </c>
      <c r="C398">
        <f ca="1"/>
        <v>9</v>
      </c>
      <c r="D398">
        <f ca="1"/>
        <v>0</v>
      </c>
      <c r="E398">
        <f ca="1"/>
        <v>5201</v>
      </c>
      <c r="F398">
        <f ca="1"/>
        <v>2</v>
      </c>
      <c r="G398">
        <f ca="1"/>
        <v>1</v>
      </c>
      <c r="H398">
        <f ca="1"/>
        <v>0</v>
      </c>
      <c r="I398">
        <f ca="1"/>
        <v>1</v>
      </c>
      <c r="J398">
        <f ca="1"/>
        <v>1</v>
      </c>
      <c r="K398">
        <f ca="1"/>
        <v>0</v>
      </c>
      <c r="L398">
        <f ca="1"/>
        <v>1</v>
      </c>
    </row>
    <row r="399" spans="1:12" x14ac:dyDescent="0.3">
      <c r="A399">
        <f ca="1"/>
        <v>423908456</v>
      </c>
      <c r="B399">
        <f ca="1"/>
        <v>21320</v>
      </c>
      <c r="C399">
        <f ca="1"/>
        <v>9</v>
      </c>
      <c r="D399">
        <f ca="1"/>
        <v>0</v>
      </c>
      <c r="E399">
        <f ca="1"/>
        <v>5201</v>
      </c>
      <c r="F399">
        <f ca="1"/>
        <v>1</v>
      </c>
      <c r="G399">
        <f ca="1"/>
        <v>1</v>
      </c>
      <c r="H399">
        <f ca="1"/>
        <v>0</v>
      </c>
      <c r="I399">
        <f ca="1"/>
        <v>0</v>
      </c>
      <c r="J399">
        <f ca="1"/>
        <v>0</v>
      </c>
      <c r="K399">
        <f ca="1"/>
        <v>0</v>
      </c>
      <c r="L399">
        <f ca="1"/>
        <v>1</v>
      </c>
    </row>
    <row r="400" spans="1:12" x14ac:dyDescent="0.3">
      <c r="A400">
        <f ca="1"/>
        <v>559742460</v>
      </c>
      <c r="B400">
        <f ca="1"/>
        <v>21320</v>
      </c>
      <c r="C400">
        <f ca="1"/>
        <v>10</v>
      </c>
      <c r="D400">
        <f ca="1"/>
        <v>0</v>
      </c>
      <c r="E400">
        <f ca="1"/>
        <v>2011</v>
      </c>
      <c r="F400">
        <f ca="1"/>
        <v>1</v>
      </c>
      <c r="G400">
        <f ca="1"/>
        <v>1</v>
      </c>
      <c r="H400">
        <f ca="1"/>
        <v>0</v>
      </c>
      <c r="I400">
        <f ca="1"/>
        <v>0</v>
      </c>
      <c r="J400">
        <f ca="1"/>
        <v>0</v>
      </c>
      <c r="K400">
        <f ca="1"/>
        <v>0</v>
      </c>
      <c r="L400">
        <f ca="1"/>
        <v>2</v>
      </c>
    </row>
    <row r="401" spans="1:12" x14ac:dyDescent="0.3">
      <c r="A401">
        <f ca="1"/>
        <v>930907871</v>
      </c>
      <c r="B401">
        <f ca="1"/>
        <v>21320</v>
      </c>
      <c r="C401">
        <f ca="1"/>
        <v>10</v>
      </c>
      <c r="D401">
        <f ca="1"/>
        <v>0</v>
      </c>
      <c r="E401">
        <f ca="1"/>
        <v>2031</v>
      </c>
      <c r="F401">
        <f ca="1"/>
        <v>1</v>
      </c>
      <c r="G401">
        <f ca="1"/>
        <v>1</v>
      </c>
      <c r="H401">
        <f ca="1"/>
        <v>0</v>
      </c>
      <c r="I401">
        <f ca="1"/>
        <v>0</v>
      </c>
      <c r="J401">
        <f ca="1"/>
        <v>0</v>
      </c>
      <c r="K401">
        <f ca="1"/>
        <v>0</v>
      </c>
      <c r="L401">
        <f ca="1"/>
        <v>2</v>
      </c>
    </row>
    <row r="402" spans="1:12" x14ac:dyDescent="0.3">
      <c r="A402">
        <f ca="1"/>
        <v>663763505</v>
      </c>
      <c r="B402">
        <f ca="1"/>
        <v>21320</v>
      </c>
      <c r="C402">
        <f ca="1"/>
        <v>10</v>
      </c>
      <c r="D402">
        <f ca="1"/>
        <v>0</v>
      </c>
      <c r="E402">
        <f ca="1"/>
        <v>2032</v>
      </c>
      <c r="F402">
        <f ca="1"/>
        <v>1</v>
      </c>
      <c r="G402">
        <f ca="1"/>
        <v>1</v>
      </c>
      <c r="H402">
        <f ca="1"/>
        <v>0</v>
      </c>
      <c r="I402">
        <f ca="1"/>
        <v>0</v>
      </c>
      <c r="J402">
        <f ca="1"/>
        <v>0</v>
      </c>
      <c r="K402">
        <f ca="1"/>
        <v>0</v>
      </c>
      <c r="L402">
        <f ca="1"/>
        <v>1</v>
      </c>
    </row>
    <row r="403" spans="1:12" x14ac:dyDescent="0.3">
      <c r="A403">
        <f ca="1"/>
        <v>256695053</v>
      </c>
      <c r="B403">
        <f ca="1"/>
        <v>21330</v>
      </c>
      <c r="C403">
        <f ca="1"/>
        <v>0</v>
      </c>
      <c r="D403">
        <f ca="1"/>
        <v>0</v>
      </c>
      <c r="E403">
        <f ca="1"/>
        <v>5201</v>
      </c>
      <c r="F403">
        <f ca="1"/>
        <v>2</v>
      </c>
      <c r="G403">
        <f ca="1"/>
        <v>1</v>
      </c>
      <c r="H403">
        <f ca="1"/>
        <v>0</v>
      </c>
      <c r="I403">
        <f ca="1"/>
        <v>0</v>
      </c>
      <c r="J403">
        <f ca="1"/>
        <v>1</v>
      </c>
      <c r="K403">
        <f ca="1"/>
        <v>0</v>
      </c>
      <c r="L403">
        <f ca="1"/>
        <v>1</v>
      </c>
    </row>
    <row r="404" spans="1:12" x14ac:dyDescent="0.3">
      <c r="A404">
        <f ca="1"/>
        <v>352836176</v>
      </c>
      <c r="B404">
        <f ca="1"/>
        <v>21330</v>
      </c>
      <c r="C404">
        <f ca="1"/>
        <v>0</v>
      </c>
      <c r="D404">
        <f ca="1"/>
        <v>0</v>
      </c>
      <c r="E404">
        <f ca="1"/>
        <v>5201</v>
      </c>
      <c r="F404">
        <f ca="1"/>
        <v>1</v>
      </c>
      <c r="G404">
        <f ca="1"/>
        <v>1</v>
      </c>
      <c r="H404">
        <f ca="1"/>
        <v>0</v>
      </c>
      <c r="I404">
        <f ca="1"/>
        <v>0</v>
      </c>
      <c r="J404">
        <f ca="1"/>
        <v>0</v>
      </c>
      <c r="K404">
        <f ca="1"/>
        <v>0</v>
      </c>
      <c r="L404">
        <f ca="1"/>
        <v>1</v>
      </c>
    </row>
    <row r="405" spans="1:12" x14ac:dyDescent="0.3">
      <c r="A405">
        <f ca="1"/>
        <v>228665053</v>
      </c>
      <c r="B405">
        <f ca="1"/>
        <v>21330</v>
      </c>
      <c r="C405">
        <f ca="1"/>
        <v>1</v>
      </c>
      <c r="D405">
        <f ca="1"/>
        <v>0</v>
      </c>
      <c r="E405">
        <f ca="1"/>
        <v>1330</v>
      </c>
      <c r="F405">
        <f ca="1"/>
        <v>2</v>
      </c>
      <c r="G405">
        <f ca="1"/>
        <v>1</v>
      </c>
      <c r="H405">
        <f ca="1"/>
        <v>0</v>
      </c>
      <c r="I405">
        <f ca="1"/>
        <v>0</v>
      </c>
      <c r="J405">
        <f ca="1"/>
        <v>1</v>
      </c>
      <c r="K405">
        <f ca="1"/>
        <v>0</v>
      </c>
      <c r="L405">
        <f ca="1"/>
        <v>9</v>
      </c>
    </row>
    <row r="406" spans="1:12" x14ac:dyDescent="0.3">
      <c r="A406">
        <f ca="1"/>
        <v>771395852</v>
      </c>
      <c r="B406">
        <f ca="1"/>
        <v>21330</v>
      </c>
      <c r="C406">
        <f ca="1"/>
        <v>2</v>
      </c>
      <c r="D406">
        <f ca="1"/>
        <v>0</v>
      </c>
      <c r="E406">
        <f ca="1"/>
        <v>5201</v>
      </c>
      <c r="F406">
        <f ca="1"/>
        <v>2</v>
      </c>
      <c r="G406">
        <f ca="1"/>
        <v>1</v>
      </c>
      <c r="H406">
        <f ca="1"/>
        <v>0</v>
      </c>
      <c r="I406">
        <f ca="1"/>
        <v>0</v>
      </c>
      <c r="J406">
        <f ca="1"/>
        <v>1</v>
      </c>
      <c r="K406">
        <f ca="1"/>
        <v>0</v>
      </c>
      <c r="L406">
        <f ca="1"/>
        <v>1</v>
      </c>
    </row>
    <row r="407" spans="1:12" x14ac:dyDescent="0.3">
      <c r="A407">
        <f ca="1"/>
        <v>934913247</v>
      </c>
      <c r="B407">
        <f ca="1"/>
        <v>21330</v>
      </c>
      <c r="C407">
        <f ca="1"/>
        <v>2</v>
      </c>
      <c r="D407">
        <f ca="1"/>
        <v>0</v>
      </c>
      <c r="E407">
        <f ca="1"/>
        <v>5201</v>
      </c>
      <c r="F407">
        <f ca="1"/>
        <v>1</v>
      </c>
      <c r="G407">
        <f ca="1"/>
        <v>1</v>
      </c>
      <c r="H407">
        <f ca="1"/>
        <v>0</v>
      </c>
      <c r="I407">
        <f ca="1"/>
        <v>1</v>
      </c>
      <c r="J407">
        <f ca="1"/>
        <v>0</v>
      </c>
      <c r="K407">
        <f ca="1"/>
        <v>0</v>
      </c>
      <c r="L407">
        <f ca="1"/>
        <v>1</v>
      </c>
    </row>
    <row r="408" spans="1:12" x14ac:dyDescent="0.3">
      <c r="A408">
        <f ca="1"/>
        <v>915358651</v>
      </c>
      <c r="B408">
        <f ca="1"/>
        <v>21330</v>
      </c>
      <c r="C408">
        <f ca="1"/>
        <v>9</v>
      </c>
      <c r="D408">
        <f ca="1"/>
        <v>0</v>
      </c>
      <c r="E408">
        <f ca="1"/>
        <v>5201</v>
      </c>
      <c r="F408">
        <f ca="1"/>
        <v>2</v>
      </c>
      <c r="G408">
        <f ca="1"/>
        <v>1</v>
      </c>
      <c r="H408">
        <f ca="1"/>
        <v>0</v>
      </c>
      <c r="I408">
        <f ca="1"/>
        <v>1</v>
      </c>
      <c r="J408">
        <f ca="1"/>
        <v>1</v>
      </c>
      <c r="K408">
        <f ca="1"/>
        <v>0</v>
      </c>
      <c r="L408">
        <f ca="1"/>
        <v>1</v>
      </c>
    </row>
    <row r="409" spans="1:12" x14ac:dyDescent="0.3">
      <c r="A409">
        <f ca="1"/>
        <v>708154515</v>
      </c>
      <c r="B409">
        <f ca="1"/>
        <v>21330</v>
      </c>
      <c r="C409">
        <f ca="1"/>
        <v>9</v>
      </c>
      <c r="D409">
        <f ca="1"/>
        <v>0</v>
      </c>
      <c r="E409">
        <f ca="1"/>
        <v>5201</v>
      </c>
      <c r="F409">
        <f ca="1"/>
        <v>1</v>
      </c>
      <c r="G409">
        <f ca="1"/>
        <v>1</v>
      </c>
      <c r="H409">
        <f ca="1"/>
        <v>0</v>
      </c>
      <c r="I409">
        <f ca="1"/>
        <v>0</v>
      </c>
      <c r="J409">
        <f ca="1"/>
        <v>0</v>
      </c>
      <c r="K409">
        <f ca="1"/>
        <v>0</v>
      </c>
      <c r="L409">
        <f ca="1"/>
        <v>1</v>
      </c>
    </row>
    <row r="410" spans="1:12" x14ac:dyDescent="0.3">
      <c r="A410">
        <f ca="1"/>
        <v>621643512</v>
      </c>
      <c r="B410">
        <f ca="1"/>
        <v>21330</v>
      </c>
      <c r="C410">
        <f ca="1"/>
        <v>10</v>
      </c>
      <c r="D410">
        <f ca="1"/>
        <v>0</v>
      </c>
      <c r="E410">
        <f ca="1"/>
        <v>2012</v>
      </c>
      <c r="F410">
        <f ca="1"/>
        <v>1</v>
      </c>
      <c r="G410">
        <f ca="1"/>
        <v>1</v>
      </c>
      <c r="H410">
        <f ca="1"/>
        <v>0</v>
      </c>
      <c r="I410">
        <f ca="1"/>
        <v>0</v>
      </c>
      <c r="J410">
        <f ca="1"/>
        <v>0</v>
      </c>
      <c r="K410">
        <f ca="1"/>
        <v>0</v>
      </c>
      <c r="L410">
        <f ca="1"/>
        <v>2</v>
      </c>
    </row>
    <row r="411" spans="1:12" x14ac:dyDescent="0.3">
      <c r="A411">
        <f ca="1"/>
        <v>383018556</v>
      </c>
      <c r="B411">
        <f ca="1"/>
        <v>21330</v>
      </c>
      <c r="C411">
        <f ca="1"/>
        <v>10</v>
      </c>
      <c r="D411">
        <f ca="1"/>
        <v>0</v>
      </c>
      <c r="E411">
        <f ca="1"/>
        <v>2033</v>
      </c>
      <c r="F411">
        <f ca="1"/>
        <v>1</v>
      </c>
      <c r="G411">
        <f ca="1"/>
        <v>1</v>
      </c>
      <c r="H411">
        <f ca="1"/>
        <v>0</v>
      </c>
      <c r="I411">
        <f ca="1"/>
        <v>0</v>
      </c>
      <c r="J411">
        <f ca="1"/>
        <v>0</v>
      </c>
      <c r="K411">
        <f ca="1"/>
        <v>0</v>
      </c>
      <c r="L411">
        <f ca="1"/>
        <v>1</v>
      </c>
    </row>
    <row r="412" spans="1:12" x14ac:dyDescent="0.3">
      <c r="A412">
        <f ca="1"/>
        <v>142726573</v>
      </c>
      <c r="B412">
        <f ca="1"/>
        <v>21400</v>
      </c>
      <c r="C412">
        <f ca="1"/>
        <v>0</v>
      </c>
      <c r="D412">
        <f ca="1"/>
        <v>0</v>
      </c>
      <c r="E412">
        <f ca="1"/>
        <v>5201</v>
      </c>
      <c r="F412">
        <f ca="1"/>
        <v>2</v>
      </c>
      <c r="G412">
        <f ca="1"/>
        <v>1</v>
      </c>
      <c r="H412">
        <f ca="1"/>
        <v>0</v>
      </c>
      <c r="I412">
        <f ca="1"/>
        <v>0</v>
      </c>
      <c r="J412">
        <f ca="1"/>
        <v>1</v>
      </c>
      <c r="K412">
        <f ca="1"/>
        <v>0</v>
      </c>
      <c r="L412">
        <f ca="1"/>
        <v>1</v>
      </c>
    </row>
    <row r="413" spans="1:12" x14ac:dyDescent="0.3">
      <c r="A413">
        <f ca="1"/>
        <v>250971762</v>
      </c>
      <c r="B413">
        <f ca="1"/>
        <v>21400</v>
      </c>
      <c r="C413">
        <f ca="1"/>
        <v>0</v>
      </c>
      <c r="D413">
        <f ca="1"/>
        <v>0</v>
      </c>
      <c r="E413">
        <f ca="1"/>
        <v>5201</v>
      </c>
      <c r="F413">
        <f ca="1"/>
        <v>1</v>
      </c>
      <c r="G413">
        <f ca="1"/>
        <v>1</v>
      </c>
      <c r="H413">
        <f ca="1"/>
        <v>0</v>
      </c>
      <c r="I413">
        <f ca="1"/>
        <v>0</v>
      </c>
      <c r="J413">
        <f ca="1"/>
        <v>0</v>
      </c>
      <c r="K413">
        <f ca="1"/>
        <v>0</v>
      </c>
      <c r="L413">
        <f ca="1"/>
        <v>1</v>
      </c>
    </row>
    <row r="414" spans="1:12" x14ac:dyDescent="0.3">
      <c r="A414">
        <f ca="1"/>
        <v>327444407</v>
      </c>
      <c r="B414">
        <f ca="1"/>
        <v>21400</v>
      </c>
      <c r="C414">
        <f ca="1"/>
        <v>1</v>
      </c>
      <c r="D414">
        <f ca="1"/>
        <v>0</v>
      </c>
      <c r="E414">
        <f ca="1"/>
        <v>1400</v>
      </c>
      <c r="F414">
        <f ca="1"/>
        <v>2</v>
      </c>
      <c r="G414">
        <f ca="1"/>
        <v>1</v>
      </c>
      <c r="H414">
        <f ca="1"/>
        <v>0</v>
      </c>
      <c r="I414">
        <f ca="1"/>
        <v>0</v>
      </c>
      <c r="J414">
        <f ca="1"/>
        <v>1</v>
      </c>
      <c r="K414">
        <f ca="1"/>
        <v>0</v>
      </c>
      <c r="L414">
        <f ca="1"/>
        <v>15</v>
      </c>
    </row>
    <row r="415" spans="1:12" x14ac:dyDescent="0.3">
      <c r="A415">
        <f ca="1"/>
        <v>979950186</v>
      </c>
      <c r="B415">
        <f ca="1"/>
        <v>21400</v>
      </c>
      <c r="C415">
        <f ca="1"/>
        <v>2</v>
      </c>
      <c r="D415">
        <f ca="1"/>
        <v>0</v>
      </c>
      <c r="E415">
        <f ca="1"/>
        <v>5201</v>
      </c>
      <c r="F415">
        <f ca="1"/>
        <v>2</v>
      </c>
      <c r="G415">
        <f ca="1"/>
        <v>1</v>
      </c>
      <c r="H415">
        <f ca="1"/>
        <v>0</v>
      </c>
      <c r="I415">
        <f ca="1"/>
        <v>0</v>
      </c>
      <c r="J415">
        <f ca="1"/>
        <v>1</v>
      </c>
      <c r="K415">
        <f ca="1"/>
        <v>0</v>
      </c>
      <c r="L415">
        <f ca="1"/>
        <v>1</v>
      </c>
    </row>
    <row r="416" spans="1:12" x14ac:dyDescent="0.3">
      <c r="A416">
        <f ca="1"/>
        <v>629443874</v>
      </c>
      <c r="B416">
        <f ca="1"/>
        <v>21400</v>
      </c>
      <c r="C416">
        <f ca="1"/>
        <v>2</v>
      </c>
      <c r="D416">
        <f ca="1"/>
        <v>0</v>
      </c>
      <c r="E416">
        <f ca="1"/>
        <v>5201</v>
      </c>
      <c r="F416">
        <f ca="1"/>
        <v>1</v>
      </c>
      <c r="G416">
        <f ca="1"/>
        <v>1</v>
      </c>
      <c r="H416">
        <f ca="1"/>
        <v>0</v>
      </c>
      <c r="I416">
        <f ca="1"/>
        <v>1</v>
      </c>
      <c r="J416">
        <f ca="1"/>
        <v>0</v>
      </c>
      <c r="K416">
        <f ca="1"/>
        <v>0</v>
      </c>
      <c r="L416">
        <f ca="1"/>
        <v>1</v>
      </c>
    </row>
    <row r="417" spans="1:12" x14ac:dyDescent="0.3">
      <c r="A417">
        <f ca="1"/>
        <v>601575220</v>
      </c>
      <c r="B417">
        <f ca="1"/>
        <v>21400</v>
      </c>
      <c r="C417">
        <f ca="1"/>
        <v>9</v>
      </c>
      <c r="D417">
        <f ca="1"/>
        <v>0</v>
      </c>
      <c r="E417">
        <f ca="1"/>
        <v>5201</v>
      </c>
      <c r="F417">
        <f ca="1"/>
        <v>2</v>
      </c>
      <c r="G417">
        <f ca="1"/>
        <v>1</v>
      </c>
      <c r="H417">
        <f ca="1"/>
        <v>0</v>
      </c>
      <c r="I417">
        <f ca="1"/>
        <v>1</v>
      </c>
      <c r="J417">
        <f ca="1"/>
        <v>1</v>
      </c>
      <c r="K417">
        <f ca="1"/>
        <v>0</v>
      </c>
      <c r="L417">
        <f ca="1"/>
        <v>1</v>
      </c>
    </row>
    <row r="418" spans="1:12" x14ac:dyDescent="0.3">
      <c r="A418">
        <f ca="1"/>
        <v>699302832</v>
      </c>
      <c r="B418">
        <f ca="1"/>
        <v>21400</v>
      </c>
      <c r="C418">
        <f ca="1"/>
        <v>9</v>
      </c>
      <c r="D418">
        <f ca="1"/>
        <v>0</v>
      </c>
      <c r="E418">
        <f ca="1"/>
        <v>5201</v>
      </c>
      <c r="F418">
        <f ca="1"/>
        <v>1</v>
      </c>
      <c r="G418">
        <f ca="1"/>
        <v>1</v>
      </c>
      <c r="H418">
        <f ca="1"/>
        <v>0</v>
      </c>
      <c r="I418">
        <f ca="1"/>
        <v>0</v>
      </c>
      <c r="J418">
        <f ca="1"/>
        <v>0</v>
      </c>
      <c r="K418">
        <f ca="1"/>
        <v>0</v>
      </c>
      <c r="L418">
        <f ca="1"/>
        <v>1</v>
      </c>
    </row>
    <row r="419" spans="1:12" x14ac:dyDescent="0.3">
      <c r="A419">
        <f ca="1"/>
        <v>922992385</v>
      </c>
      <c r="B419">
        <f ca="1"/>
        <v>21400</v>
      </c>
      <c r="C419">
        <f ca="1"/>
        <v>10</v>
      </c>
      <c r="D419">
        <f ca="1"/>
        <v>0</v>
      </c>
      <c r="E419">
        <f ca="1"/>
        <v>2031</v>
      </c>
      <c r="F419">
        <f ca="1"/>
        <v>1</v>
      </c>
      <c r="G419">
        <f ca="1"/>
        <v>1</v>
      </c>
      <c r="H419">
        <f ca="1"/>
        <v>0</v>
      </c>
      <c r="I419">
        <f ca="1"/>
        <v>0</v>
      </c>
      <c r="J419">
        <f ca="1"/>
        <v>0</v>
      </c>
      <c r="K419">
        <f ca="1"/>
        <v>0</v>
      </c>
      <c r="L419">
        <f ca="1"/>
        <v>1</v>
      </c>
    </row>
    <row r="420" spans="1:12" x14ac:dyDescent="0.3">
      <c r="A420">
        <f ca="1"/>
        <v>802685343</v>
      </c>
      <c r="B420">
        <f ca="1"/>
        <v>21400</v>
      </c>
      <c r="C420">
        <f ca="1"/>
        <v>10</v>
      </c>
      <c r="D420">
        <f ca="1"/>
        <v>0</v>
      </c>
      <c r="E420">
        <f ca="1"/>
        <v>2032</v>
      </c>
      <c r="F420">
        <f ca="1"/>
        <v>1</v>
      </c>
      <c r="G420">
        <f ca="1"/>
        <v>1</v>
      </c>
      <c r="H420">
        <f ca="1"/>
        <v>0</v>
      </c>
      <c r="I420">
        <f ca="1"/>
        <v>0</v>
      </c>
      <c r="J420">
        <f ca="1"/>
        <v>0</v>
      </c>
      <c r="K420">
        <f ca="1"/>
        <v>0</v>
      </c>
      <c r="L420">
        <f ca="1"/>
        <v>1</v>
      </c>
    </row>
    <row r="421" spans="1:12" x14ac:dyDescent="0.3">
      <c r="A421">
        <f ca="1"/>
        <v>906817296</v>
      </c>
      <c r="B421">
        <f ca="1"/>
        <v>21400</v>
      </c>
      <c r="C421">
        <f ca="1"/>
        <v>10</v>
      </c>
      <c r="D421">
        <f ca="1"/>
        <v>0</v>
      </c>
      <c r="E421">
        <f ca="1"/>
        <v>2033</v>
      </c>
      <c r="F421">
        <f ca="1"/>
        <v>1</v>
      </c>
      <c r="G421">
        <f ca="1"/>
        <v>1</v>
      </c>
      <c r="H421">
        <f ca="1"/>
        <v>0</v>
      </c>
      <c r="I421">
        <f ca="1"/>
        <v>0</v>
      </c>
      <c r="J421">
        <f ca="1"/>
        <v>0</v>
      </c>
      <c r="K421">
        <f ca="1"/>
        <v>0</v>
      </c>
      <c r="L421">
        <f ca="1"/>
        <v>1</v>
      </c>
    </row>
    <row r="422" spans="1:12" x14ac:dyDescent="0.3">
      <c r="A422">
        <f ca="1"/>
        <v>918234212</v>
      </c>
      <c r="B422">
        <f ca="1"/>
        <v>21410</v>
      </c>
      <c r="C422">
        <f ca="1"/>
        <v>0</v>
      </c>
      <c r="D422">
        <f ca="1"/>
        <v>0</v>
      </c>
      <c r="E422">
        <f ca="1"/>
        <v>5201</v>
      </c>
      <c r="F422">
        <f ca="1"/>
        <v>2</v>
      </c>
      <c r="G422">
        <f ca="1"/>
        <v>1</v>
      </c>
      <c r="H422">
        <f ca="1"/>
        <v>0</v>
      </c>
      <c r="I422">
        <f ca="1"/>
        <v>0</v>
      </c>
      <c r="J422">
        <f ca="1"/>
        <v>1</v>
      </c>
      <c r="K422">
        <f ca="1"/>
        <v>0</v>
      </c>
      <c r="L422">
        <f ca="1"/>
        <v>1</v>
      </c>
    </row>
    <row r="423" spans="1:12" x14ac:dyDescent="0.3">
      <c r="A423">
        <f ca="1"/>
        <v>681912374</v>
      </c>
      <c r="B423">
        <f ca="1"/>
        <v>21410</v>
      </c>
      <c r="C423">
        <f ca="1"/>
        <v>0</v>
      </c>
      <c r="D423">
        <f ca="1"/>
        <v>0</v>
      </c>
      <c r="E423">
        <f ca="1"/>
        <v>5201</v>
      </c>
      <c r="F423">
        <f ca="1"/>
        <v>1</v>
      </c>
      <c r="G423">
        <f ca="1"/>
        <v>1</v>
      </c>
      <c r="H423">
        <f ca="1"/>
        <v>0</v>
      </c>
      <c r="I423">
        <f ca="1"/>
        <v>0</v>
      </c>
      <c r="J423">
        <f ca="1"/>
        <v>0</v>
      </c>
      <c r="K423">
        <f ca="1"/>
        <v>0</v>
      </c>
      <c r="L423">
        <f ca="1"/>
        <v>1</v>
      </c>
    </row>
    <row r="424" spans="1:12" x14ac:dyDescent="0.3">
      <c r="A424">
        <f ca="1"/>
        <v>609247973</v>
      </c>
      <c r="B424">
        <f ca="1"/>
        <v>21410</v>
      </c>
      <c r="C424">
        <f ca="1"/>
        <v>1</v>
      </c>
      <c r="D424">
        <f ca="1"/>
        <v>0</v>
      </c>
      <c r="E424">
        <f ca="1"/>
        <v>1410</v>
      </c>
      <c r="F424">
        <f ca="1"/>
        <v>2</v>
      </c>
      <c r="G424">
        <f ca="1"/>
        <v>1</v>
      </c>
      <c r="H424">
        <f ca="1"/>
        <v>0</v>
      </c>
      <c r="I424">
        <f ca="1"/>
        <v>0</v>
      </c>
      <c r="J424">
        <f ca="1"/>
        <v>1</v>
      </c>
      <c r="K424">
        <f ca="1"/>
        <v>0</v>
      </c>
      <c r="L424">
        <f ca="1"/>
        <v>16</v>
      </c>
    </row>
    <row r="425" spans="1:12" x14ac:dyDescent="0.3">
      <c r="A425">
        <f ca="1"/>
        <v>208374043</v>
      </c>
      <c r="B425">
        <f ca="1"/>
        <v>21410</v>
      </c>
      <c r="C425">
        <f ca="1"/>
        <v>2</v>
      </c>
      <c r="D425">
        <f ca="1"/>
        <v>0</v>
      </c>
      <c r="E425">
        <f ca="1"/>
        <v>5201</v>
      </c>
      <c r="F425">
        <f ca="1"/>
        <v>2</v>
      </c>
      <c r="G425">
        <f ca="1"/>
        <v>1</v>
      </c>
      <c r="H425">
        <f ca="1"/>
        <v>0</v>
      </c>
      <c r="I425">
        <f ca="1"/>
        <v>0</v>
      </c>
      <c r="J425">
        <f ca="1"/>
        <v>1</v>
      </c>
      <c r="K425">
        <f ca="1"/>
        <v>0</v>
      </c>
      <c r="L425">
        <f ca="1"/>
        <v>1</v>
      </c>
    </row>
    <row r="426" spans="1:12" x14ac:dyDescent="0.3">
      <c r="A426">
        <f ca="1"/>
        <v>349137655</v>
      </c>
      <c r="B426">
        <f ca="1"/>
        <v>21410</v>
      </c>
      <c r="C426">
        <f ca="1"/>
        <v>2</v>
      </c>
      <c r="D426">
        <f ca="1"/>
        <v>0</v>
      </c>
      <c r="E426">
        <f ca="1"/>
        <v>5201</v>
      </c>
      <c r="F426">
        <f ca="1"/>
        <v>1</v>
      </c>
      <c r="G426">
        <f ca="1"/>
        <v>1</v>
      </c>
      <c r="H426">
        <f ca="1"/>
        <v>0</v>
      </c>
      <c r="I426">
        <f ca="1"/>
        <v>1</v>
      </c>
      <c r="J426">
        <f ca="1"/>
        <v>0</v>
      </c>
      <c r="K426">
        <f ca="1"/>
        <v>0</v>
      </c>
      <c r="L426">
        <f ca="1"/>
        <v>1</v>
      </c>
    </row>
    <row r="427" spans="1:12" x14ac:dyDescent="0.3">
      <c r="A427">
        <f ca="1"/>
        <v>909180366</v>
      </c>
      <c r="B427">
        <f ca="1"/>
        <v>21410</v>
      </c>
      <c r="C427">
        <f ca="1"/>
        <v>9</v>
      </c>
      <c r="D427">
        <f ca="1"/>
        <v>0</v>
      </c>
      <c r="E427">
        <f ca="1"/>
        <v>5201</v>
      </c>
      <c r="F427">
        <f ca="1"/>
        <v>2</v>
      </c>
      <c r="G427">
        <f ca="1"/>
        <v>1</v>
      </c>
      <c r="H427">
        <f ca="1"/>
        <v>0</v>
      </c>
      <c r="I427">
        <f ca="1"/>
        <v>1</v>
      </c>
      <c r="J427">
        <f ca="1"/>
        <v>1</v>
      </c>
      <c r="K427">
        <f ca="1"/>
        <v>0</v>
      </c>
      <c r="L427">
        <f ca="1"/>
        <v>1</v>
      </c>
    </row>
    <row r="428" spans="1:12" x14ac:dyDescent="0.3">
      <c r="A428">
        <f ca="1"/>
        <v>993671501</v>
      </c>
      <c r="B428">
        <f ca="1"/>
        <v>21410</v>
      </c>
      <c r="C428">
        <f ca="1"/>
        <v>9</v>
      </c>
      <c r="D428">
        <f ca="1"/>
        <v>0</v>
      </c>
      <c r="E428">
        <f ca="1"/>
        <v>5201</v>
      </c>
      <c r="F428">
        <f ca="1"/>
        <v>1</v>
      </c>
      <c r="G428">
        <f ca="1"/>
        <v>1</v>
      </c>
      <c r="H428">
        <f ca="1"/>
        <v>0</v>
      </c>
      <c r="I428">
        <f ca="1"/>
        <v>0</v>
      </c>
      <c r="J428">
        <f ca="1"/>
        <v>0</v>
      </c>
      <c r="K428">
        <f ca="1"/>
        <v>0</v>
      </c>
      <c r="L428">
        <f ca="1"/>
        <v>1</v>
      </c>
    </row>
    <row r="429" spans="1:12" x14ac:dyDescent="0.3">
      <c r="A429">
        <f ca="1"/>
        <v>654763638</v>
      </c>
      <c r="B429">
        <f ca="1"/>
        <v>21410</v>
      </c>
      <c r="C429">
        <f ca="1"/>
        <v>10</v>
      </c>
      <c r="D429">
        <f ca="1"/>
        <v>0</v>
      </c>
      <c r="E429">
        <f ca="1"/>
        <v>2012</v>
      </c>
      <c r="F429">
        <f ca="1"/>
        <v>1</v>
      </c>
      <c r="G429">
        <f ca="1"/>
        <v>1</v>
      </c>
      <c r="H429">
        <f ca="1"/>
        <v>0</v>
      </c>
      <c r="I429">
        <f ca="1"/>
        <v>0</v>
      </c>
      <c r="J429">
        <f ca="1"/>
        <v>0</v>
      </c>
      <c r="K429">
        <f ca="1"/>
        <v>0</v>
      </c>
      <c r="L429">
        <f ca="1"/>
        <v>1</v>
      </c>
    </row>
    <row r="430" spans="1:12" x14ac:dyDescent="0.3">
      <c r="A430">
        <f ca="1"/>
        <v>349383986</v>
      </c>
      <c r="B430">
        <f ca="1"/>
        <v>21410</v>
      </c>
      <c r="C430">
        <f ca="1"/>
        <v>10</v>
      </c>
      <c r="D430">
        <f ca="1"/>
        <v>0</v>
      </c>
      <c r="E430">
        <f ca="1"/>
        <v>2013</v>
      </c>
      <c r="F430">
        <f ca="1"/>
        <v>1</v>
      </c>
      <c r="G430">
        <f ca="1"/>
        <v>1</v>
      </c>
      <c r="H430">
        <f ca="1"/>
        <v>0</v>
      </c>
      <c r="I430">
        <f ca="1"/>
        <v>0</v>
      </c>
      <c r="J430">
        <f ca="1"/>
        <v>0</v>
      </c>
      <c r="K430">
        <f ca="1"/>
        <v>0</v>
      </c>
      <c r="L430">
        <f ca="1"/>
        <v>1</v>
      </c>
    </row>
    <row r="431" spans="1:12" x14ac:dyDescent="0.3">
      <c r="A431">
        <f ca="1"/>
        <v>68241205</v>
      </c>
      <c r="B431">
        <f ca="1"/>
        <v>21410</v>
      </c>
      <c r="C431">
        <f ca="1"/>
        <v>10</v>
      </c>
      <c r="D431">
        <f ca="1"/>
        <v>0</v>
      </c>
      <c r="E431">
        <f ca="1"/>
        <v>2031</v>
      </c>
      <c r="F431">
        <f ca="1"/>
        <v>1</v>
      </c>
      <c r="G431">
        <f ca="1"/>
        <v>1</v>
      </c>
      <c r="H431">
        <f ca="1"/>
        <v>0</v>
      </c>
      <c r="I431">
        <f ca="1"/>
        <v>0</v>
      </c>
      <c r="J431">
        <f ca="1"/>
        <v>0</v>
      </c>
      <c r="K431">
        <f ca="1"/>
        <v>0</v>
      </c>
      <c r="L431">
        <f ca="1"/>
        <v>2</v>
      </c>
    </row>
    <row r="432" spans="1:12" x14ac:dyDescent="0.3">
      <c r="A432">
        <f ca="1"/>
        <v>527764205</v>
      </c>
      <c r="B432">
        <f ca="1"/>
        <v>21420</v>
      </c>
      <c r="C432">
        <f ca="1"/>
        <v>0</v>
      </c>
      <c r="D432">
        <f ca="1"/>
        <v>0</v>
      </c>
      <c r="E432">
        <f ca="1"/>
        <v>5201</v>
      </c>
      <c r="F432">
        <f ca="1"/>
        <v>2</v>
      </c>
      <c r="G432">
        <f ca="1"/>
        <v>1</v>
      </c>
      <c r="H432">
        <f ca="1"/>
        <v>0</v>
      </c>
      <c r="I432">
        <f ca="1"/>
        <v>0</v>
      </c>
      <c r="J432">
        <f ca="1"/>
        <v>1</v>
      </c>
      <c r="K432">
        <f ca="1"/>
        <v>0</v>
      </c>
      <c r="L432">
        <f ca="1"/>
        <v>1</v>
      </c>
    </row>
    <row r="433" spans="1:12" x14ac:dyDescent="0.3">
      <c r="A433">
        <f ca="1"/>
        <v>872718751</v>
      </c>
      <c r="B433">
        <f ca="1"/>
        <v>21420</v>
      </c>
      <c r="C433">
        <f ca="1"/>
        <v>0</v>
      </c>
      <c r="D433">
        <f ca="1"/>
        <v>0</v>
      </c>
      <c r="E433">
        <f ca="1"/>
        <v>5201</v>
      </c>
      <c r="F433">
        <f ca="1"/>
        <v>1</v>
      </c>
      <c r="G433">
        <f ca="1"/>
        <v>1</v>
      </c>
      <c r="H433">
        <f ca="1"/>
        <v>0</v>
      </c>
      <c r="I433">
        <f ca="1"/>
        <v>0</v>
      </c>
      <c r="J433">
        <f ca="1"/>
        <v>0</v>
      </c>
      <c r="K433">
        <f ca="1"/>
        <v>0</v>
      </c>
      <c r="L433">
        <f ca="1"/>
        <v>1</v>
      </c>
    </row>
    <row r="434" spans="1:12" x14ac:dyDescent="0.3">
      <c r="A434">
        <f ca="1"/>
        <v>941385175</v>
      </c>
      <c r="B434">
        <f ca="1"/>
        <v>21420</v>
      </c>
      <c r="C434">
        <f ca="1"/>
        <v>1</v>
      </c>
      <c r="D434">
        <f ca="1"/>
        <v>0</v>
      </c>
      <c r="E434">
        <f ca="1"/>
        <v>1420</v>
      </c>
      <c r="F434">
        <f ca="1"/>
        <v>2</v>
      </c>
      <c r="G434">
        <f ca="1"/>
        <v>1</v>
      </c>
      <c r="H434">
        <f ca="1"/>
        <v>0</v>
      </c>
      <c r="I434">
        <f ca="1"/>
        <v>0</v>
      </c>
      <c r="J434">
        <f ca="1"/>
        <v>1</v>
      </c>
      <c r="K434">
        <f ca="1"/>
        <v>0</v>
      </c>
      <c r="L434">
        <f ca="1"/>
        <v>15</v>
      </c>
    </row>
    <row r="435" spans="1:12" x14ac:dyDescent="0.3">
      <c r="A435">
        <f ca="1"/>
        <v>180169845</v>
      </c>
      <c r="B435">
        <f ca="1"/>
        <v>21420</v>
      </c>
      <c r="C435">
        <f ca="1"/>
        <v>2</v>
      </c>
      <c r="D435">
        <f ca="1"/>
        <v>0</v>
      </c>
      <c r="E435">
        <f ca="1"/>
        <v>5201</v>
      </c>
      <c r="F435">
        <f ca="1"/>
        <v>2</v>
      </c>
      <c r="G435">
        <f ca="1"/>
        <v>1</v>
      </c>
      <c r="H435">
        <f ca="1"/>
        <v>0</v>
      </c>
      <c r="I435">
        <f ca="1"/>
        <v>0</v>
      </c>
      <c r="J435">
        <f ca="1"/>
        <v>1</v>
      </c>
      <c r="K435">
        <f ca="1"/>
        <v>0</v>
      </c>
      <c r="L435">
        <f ca="1"/>
        <v>1</v>
      </c>
    </row>
    <row r="436" spans="1:12" x14ac:dyDescent="0.3">
      <c r="A436">
        <f ca="1"/>
        <v>403217081</v>
      </c>
      <c r="B436">
        <f ca="1"/>
        <v>21420</v>
      </c>
      <c r="C436">
        <f ca="1"/>
        <v>2</v>
      </c>
      <c r="D436">
        <f ca="1"/>
        <v>0</v>
      </c>
      <c r="E436">
        <f ca="1"/>
        <v>5201</v>
      </c>
      <c r="F436">
        <f ca="1"/>
        <v>1</v>
      </c>
      <c r="G436">
        <f ca="1"/>
        <v>1</v>
      </c>
      <c r="H436">
        <f ca="1"/>
        <v>0</v>
      </c>
      <c r="I436">
        <f ca="1"/>
        <v>1</v>
      </c>
      <c r="J436">
        <f ca="1"/>
        <v>0</v>
      </c>
      <c r="K436">
        <f ca="1"/>
        <v>0</v>
      </c>
      <c r="L436">
        <f ca="1"/>
        <v>1</v>
      </c>
    </row>
    <row r="437" spans="1:12" x14ac:dyDescent="0.3">
      <c r="A437">
        <f ca="1"/>
        <v>876261992</v>
      </c>
      <c r="B437">
        <f ca="1"/>
        <v>21420</v>
      </c>
      <c r="C437">
        <f ca="1"/>
        <v>9</v>
      </c>
      <c r="D437">
        <f ca="1"/>
        <v>0</v>
      </c>
      <c r="E437">
        <f ca="1"/>
        <v>5201</v>
      </c>
      <c r="F437">
        <f ca="1"/>
        <v>2</v>
      </c>
      <c r="G437">
        <f ca="1"/>
        <v>1</v>
      </c>
      <c r="H437">
        <f ca="1"/>
        <v>0</v>
      </c>
      <c r="I437">
        <f ca="1"/>
        <v>1</v>
      </c>
      <c r="J437">
        <f ca="1"/>
        <v>1</v>
      </c>
      <c r="K437">
        <f ca="1"/>
        <v>0</v>
      </c>
      <c r="L437">
        <f ca="1"/>
        <v>1</v>
      </c>
    </row>
    <row r="438" spans="1:12" x14ac:dyDescent="0.3">
      <c r="A438">
        <f ca="1"/>
        <v>113023449</v>
      </c>
      <c r="B438">
        <f ca="1"/>
        <v>21420</v>
      </c>
      <c r="C438">
        <f ca="1"/>
        <v>9</v>
      </c>
      <c r="D438">
        <f ca="1"/>
        <v>0</v>
      </c>
      <c r="E438">
        <f ca="1"/>
        <v>5201</v>
      </c>
      <c r="F438">
        <f ca="1"/>
        <v>1</v>
      </c>
      <c r="G438">
        <f ca="1"/>
        <v>1</v>
      </c>
      <c r="H438">
        <f ca="1"/>
        <v>0</v>
      </c>
      <c r="I438">
        <f ca="1"/>
        <v>0</v>
      </c>
      <c r="J438">
        <f ca="1"/>
        <v>0</v>
      </c>
      <c r="K438">
        <f ca="1"/>
        <v>0</v>
      </c>
      <c r="L438">
        <f ca="1"/>
        <v>1</v>
      </c>
    </row>
    <row r="439" spans="1:12" x14ac:dyDescent="0.3">
      <c r="A439">
        <f ca="1"/>
        <v>315199509</v>
      </c>
      <c r="B439">
        <f ca="1"/>
        <v>21420</v>
      </c>
      <c r="C439">
        <f ca="1"/>
        <v>10</v>
      </c>
      <c r="D439">
        <f ca="1"/>
        <v>0</v>
      </c>
      <c r="E439">
        <f ca="1"/>
        <v>2011</v>
      </c>
      <c r="F439">
        <f ca="1"/>
        <v>1</v>
      </c>
      <c r="G439">
        <f ca="1"/>
        <v>1</v>
      </c>
      <c r="H439">
        <f ca="1"/>
        <v>0</v>
      </c>
      <c r="I439">
        <f ca="1"/>
        <v>0</v>
      </c>
      <c r="J439">
        <f ca="1"/>
        <v>0</v>
      </c>
      <c r="K439">
        <f ca="1"/>
        <v>0</v>
      </c>
      <c r="L439">
        <f ca="1"/>
        <v>2</v>
      </c>
    </row>
    <row r="440" spans="1:12" x14ac:dyDescent="0.3">
      <c r="A440">
        <f ca="1"/>
        <v>885299883</v>
      </c>
      <c r="B440">
        <f ca="1"/>
        <v>21420</v>
      </c>
      <c r="C440">
        <f ca="1"/>
        <v>10</v>
      </c>
      <c r="D440">
        <f ca="1"/>
        <v>0</v>
      </c>
      <c r="E440">
        <f ca="1"/>
        <v>2012</v>
      </c>
      <c r="F440">
        <f ca="1"/>
        <v>1</v>
      </c>
      <c r="G440">
        <f ca="1"/>
        <v>1</v>
      </c>
      <c r="H440">
        <f ca="1"/>
        <v>0</v>
      </c>
      <c r="I440">
        <f ca="1"/>
        <v>0</v>
      </c>
      <c r="J440">
        <f ca="1"/>
        <v>0</v>
      </c>
      <c r="K440">
        <f ca="1"/>
        <v>0</v>
      </c>
      <c r="L440">
        <f ca="1"/>
        <v>2</v>
      </c>
    </row>
    <row r="441" spans="1:12" x14ac:dyDescent="0.3">
      <c r="A441">
        <f ca="1"/>
        <v>254989114</v>
      </c>
      <c r="B441">
        <f ca="1"/>
        <v>21420</v>
      </c>
      <c r="C441">
        <f ca="1"/>
        <v>10</v>
      </c>
      <c r="D441">
        <f ca="1"/>
        <v>0</v>
      </c>
      <c r="E441">
        <f ca="1"/>
        <v>2041</v>
      </c>
      <c r="F441">
        <f ca="1"/>
        <v>1</v>
      </c>
      <c r="G441">
        <f ca="1"/>
        <v>1</v>
      </c>
      <c r="H441">
        <f ca="1"/>
        <v>0</v>
      </c>
      <c r="I441">
        <f ca="1"/>
        <v>0</v>
      </c>
      <c r="J441">
        <f ca="1"/>
        <v>0</v>
      </c>
      <c r="K441">
        <f ca="1"/>
        <v>0</v>
      </c>
      <c r="L441">
        <f ca="1"/>
        <v>1</v>
      </c>
    </row>
    <row r="442" spans="1:12" x14ac:dyDescent="0.3">
      <c r="A442">
        <f ca="1"/>
        <v>982884093</v>
      </c>
      <c r="B442">
        <f ca="1"/>
        <v>21430</v>
      </c>
      <c r="C442">
        <f ca="1"/>
        <v>0</v>
      </c>
      <c r="D442">
        <f ca="1"/>
        <v>0</v>
      </c>
      <c r="E442">
        <f ca="1"/>
        <v>5201</v>
      </c>
      <c r="F442">
        <f ca="1"/>
        <v>2</v>
      </c>
      <c r="G442">
        <f ca="1"/>
        <v>1</v>
      </c>
      <c r="H442">
        <f ca="1"/>
        <v>0</v>
      </c>
      <c r="I442">
        <f ca="1"/>
        <v>0</v>
      </c>
      <c r="J442">
        <f ca="1"/>
        <v>1</v>
      </c>
      <c r="K442">
        <f ca="1"/>
        <v>0</v>
      </c>
      <c r="L442">
        <f ca="1"/>
        <v>1</v>
      </c>
    </row>
    <row r="443" spans="1:12" x14ac:dyDescent="0.3">
      <c r="A443">
        <f ca="1"/>
        <v>310752476</v>
      </c>
      <c r="B443">
        <f ca="1"/>
        <v>21430</v>
      </c>
      <c r="C443">
        <f ca="1"/>
        <v>0</v>
      </c>
      <c r="D443">
        <f ca="1"/>
        <v>0</v>
      </c>
      <c r="E443">
        <f ca="1"/>
        <v>5201</v>
      </c>
      <c r="F443">
        <f ca="1"/>
        <v>1</v>
      </c>
      <c r="G443">
        <f ca="1"/>
        <v>1</v>
      </c>
      <c r="H443">
        <f ca="1"/>
        <v>0</v>
      </c>
      <c r="I443">
        <f ca="1"/>
        <v>0</v>
      </c>
      <c r="J443">
        <f ca="1"/>
        <v>0</v>
      </c>
      <c r="K443">
        <f ca="1"/>
        <v>0</v>
      </c>
      <c r="L443">
        <f ca="1"/>
        <v>1</v>
      </c>
    </row>
    <row r="444" spans="1:12" x14ac:dyDescent="0.3">
      <c r="A444">
        <f ca="1"/>
        <v>466571173</v>
      </c>
      <c r="B444">
        <f ca="1"/>
        <v>21430</v>
      </c>
      <c r="C444">
        <f ca="1"/>
        <v>0</v>
      </c>
      <c r="D444">
        <f ca="1"/>
        <v>0</v>
      </c>
      <c r="E444">
        <f ca="1"/>
        <v>5201</v>
      </c>
      <c r="F444">
        <f ca="1"/>
        <v>2</v>
      </c>
      <c r="G444">
        <f ca="1"/>
        <v>1</v>
      </c>
      <c r="H444">
        <f ca="1"/>
        <v>0</v>
      </c>
      <c r="I444">
        <f ca="1"/>
        <v>0</v>
      </c>
      <c r="J444">
        <f ca="1"/>
        <v>1</v>
      </c>
      <c r="K444">
        <f ca="1"/>
        <v>0</v>
      </c>
      <c r="L444">
        <f ca="1"/>
        <v>1</v>
      </c>
    </row>
    <row r="445" spans="1:12" x14ac:dyDescent="0.3">
      <c r="A445">
        <f ca="1"/>
        <v>160942782</v>
      </c>
      <c r="B445">
        <f ca="1"/>
        <v>21430</v>
      </c>
      <c r="C445">
        <f ca="1"/>
        <v>0</v>
      </c>
      <c r="D445">
        <f ca="1"/>
        <v>0</v>
      </c>
      <c r="E445">
        <f ca="1"/>
        <v>5201</v>
      </c>
      <c r="F445">
        <f ca="1"/>
        <v>1</v>
      </c>
      <c r="G445">
        <f ca="1"/>
        <v>1</v>
      </c>
      <c r="H445">
        <f ca="1"/>
        <v>0</v>
      </c>
      <c r="I445">
        <f ca="1"/>
        <v>0</v>
      </c>
      <c r="J445">
        <f ca="1"/>
        <v>0</v>
      </c>
      <c r="K445">
        <f ca="1"/>
        <v>0</v>
      </c>
      <c r="L445">
        <f ca="1"/>
        <v>1</v>
      </c>
    </row>
    <row r="446" spans="1:12" x14ac:dyDescent="0.3">
      <c r="A446">
        <f ca="1"/>
        <v>637378726</v>
      </c>
      <c r="B446">
        <f ca="1"/>
        <v>21430</v>
      </c>
      <c r="C446">
        <f ca="1"/>
        <v>1</v>
      </c>
      <c r="D446">
        <f ca="1"/>
        <v>0</v>
      </c>
      <c r="E446">
        <f ca="1"/>
        <v>1430</v>
      </c>
      <c r="F446">
        <f ca="1"/>
        <v>2</v>
      </c>
      <c r="G446">
        <f ca="1"/>
        <v>1</v>
      </c>
      <c r="H446">
        <f ca="1"/>
        <v>0</v>
      </c>
      <c r="I446">
        <f ca="1"/>
        <v>0</v>
      </c>
      <c r="J446">
        <f ca="1"/>
        <v>1</v>
      </c>
      <c r="K446">
        <f ca="1"/>
        <v>0</v>
      </c>
      <c r="L446">
        <f ca="1"/>
        <v>9</v>
      </c>
    </row>
    <row r="447" spans="1:12" x14ac:dyDescent="0.3">
      <c r="A447">
        <f ca="1"/>
        <v>81939342</v>
      </c>
      <c r="B447">
        <f ca="1"/>
        <v>21430</v>
      </c>
      <c r="C447">
        <f ca="1"/>
        <v>2</v>
      </c>
      <c r="D447">
        <f ca="1"/>
        <v>0</v>
      </c>
      <c r="E447">
        <f ca="1"/>
        <v>5201</v>
      </c>
      <c r="F447">
        <f ca="1"/>
        <v>2</v>
      </c>
      <c r="G447">
        <f ca="1"/>
        <v>1</v>
      </c>
      <c r="H447">
        <f ca="1"/>
        <v>0</v>
      </c>
      <c r="I447">
        <f ca="1"/>
        <v>0</v>
      </c>
      <c r="J447">
        <f ca="1"/>
        <v>1</v>
      </c>
      <c r="K447">
        <f ca="1"/>
        <v>0</v>
      </c>
      <c r="L447">
        <f ca="1"/>
        <v>1</v>
      </c>
    </row>
    <row r="448" spans="1:12" x14ac:dyDescent="0.3">
      <c r="A448">
        <f ca="1"/>
        <v>891573184</v>
      </c>
      <c r="B448">
        <f ca="1"/>
        <v>21430</v>
      </c>
      <c r="C448">
        <f ca="1"/>
        <v>2</v>
      </c>
      <c r="D448">
        <f ca="1"/>
        <v>0</v>
      </c>
      <c r="E448">
        <f ca="1"/>
        <v>5201</v>
      </c>
      <c r="F448">
        <f ca="1"/>
        <v>1</v>
      </c>
      <c r="G448">
        <f ca="1"/>
        <v>1</v>
      </c>
      <c r="H448">
        <f ca="1"/>
        <v>0</v>
      </c>
      <c r="I448">
        <f ca="1"/>
        <v>1</v>
      </c>
      <c r="J448">
        <f ca="1"/>
        <v>0</v>
      </c>
      <c r="K448">
        <f ca="1"/>
        <v>0</v>
      </c>
      <c r="L448">
        <f ca="1"/>
        <v>1</v>
      </c>
    </row>
    <row r="449" spans="1:12" x14ac:dyDescent="0.3">
      <c r="A449">
        <f ca="1"/>
        <v>784910474</v>
      </c>
      <c r="B449">
        <f ca="1"/>
        <v>21430</v>
      </c>
      <c r="C449">
        <f ca="1"/>
        <v>2</v>
      </c>
      <c r="D449">
        <f ca="1"/>
        <v>0</v>
      </c>
      <c r="E449">
        <f ca="1"/>
        <v>5201</v>
      </c>
      <c r="F449">
        <f ca="1"/>
        <v>2</v>
      </c>
      <c r="G449">
        <f ca="1"/>
        <v>1</v>
      </c>
      <c r="H449">
        <f ca="1"/>
        <v>0</v>
      </c>
      <c r="I449">
        <f ca="1"/>
        <v>0</v>
      </c>
      <c r="J449">
        <f ca="1"/>
        <v>1</v>
      </c>
      <c r="K449">
        <f ca="1"/>
        <v>0</v>
      </c>
      <c r="L449">
        <f ca="1"/>
        <v>1</v>
      </c>
    </row>
    <row r="450" spans="1:12" x14ac:dyDescent="0.3">
      <c r="A450">
        <f ca="1"/>
        <v>331464259</v>
      </c>
      <c r="B450">
        <f ca="1"/>
        <v>21430</v>
      </c>
      <c r="C450">
        <f ca="1"/>
        <v>2</v>
      </c>
      <c r="D450">
        <f ca="1"/>
        <v>0</v>
      </c>
      <c r="E450">
        <f ca="1"/>
        <v>5201</v>
      </c>
      <c r="F450">
        <f ca="1"/>
        <v>1</v>
      </c>
      <c r="G450">
        <f ca="1"/>
        <v>1</v>
      </c>
      <c r="H450">
        <f ca="1"/>
        <v>0</v>
      </c>
      <c r="I450">
        <f ca="1"/>
        <v>1</v>
      </c>
      <c r="J450">
        <f ca="1"/>
        <v>0</v>
      </c>
      <c r="K450">
        <f ca="1"/>
        <v>0</v>
      </c>
      <c r="L450">
        <f ca="1"/>
        <v>1</v>
      </c>
    </row>
    <row r="451" spans="1:12" x14ac:dyDescent="0.3">
      <c r="A451">
        <f ca="1"/>
        <v>373374685</v>
      </c>
      <c r="B451">
        <f ca="1"/>
        <v>21430</v>
      </c>
      <c r="C451">
        <f ca="1"/>
        <v>9</v>
      </c>
      <c r="D451">
        <f ca="1"/>
        <v>0</v>
      </c>
      <c r="E451">
        <f ca="1"/>
        <v>5201</v>
      </c>
      <c r="F451">
        <f ca="1"/>
        <v>2</v>
      </c>
      <c r="G451">
        <f ca="1"/>
        <v>1</v>
      </c>
      <c r="H451">
        <f ca="1"/>
        <v>0</v>
      </c>
      <c r="I451">
        <f ca="1"/>
        <v>1</v>
      </c>
      <c r="J451">
        <f ca="1"/>
        <v>1</v>
      </c>
      <c r="K451">
        <f ca="1"/>
        <v>0</v>
      </c>
      <c r="L451">
        <f ca="1"/>
        <v>1</v>
      </c>
    </row>
    <row r="452" spans="1:12" x14ac:dyDescent="0.3">
      <c r="A452">
        <f ca="1"/>
        <v>558362043</v>
      </c>
      <c r="B452">
        <f ca="1"/>
        <v>21430</v>
      </c>
      <c r="C452">
        <f ca="1"/>
        <v>9</v>
      </c>
      <c r="D452">
        <f ca="1"/>
        <v>0</v>
      </c>
      <c r="E452">
        <f ca="1"/>
        <v>5201</v>
      </c>
      <c r="F452">
        <f ca="1"/>
        <v>1</v>
      </c>
      <c r="G452">
        <f ca="1"/>
        <v>1</v>
      </c>
      <c r="H452">
        <f ca="1"/>
        <v>0</v>
      </c>
      <c r="I452">
        <f ca="1"/>
        <v>0</v>
      </c>
      <c r="J452">
        <f ca="1"/>
        <v>0</v>
      </c>
      <c r="K452">
        <f ca="1"/>
        <v>0</v>
      </c>
      <c r="L452">
        <f ca="1"/>
        <v>1</v>
      </c>
    </row>
    <row r="453" spans="1:12" x14ac:dyDescent="0.3">
      <c r="A453">
        <f ca="1"/>
        <v>847368754</v>
      </c>
      <c r="B453">
        <f ca="1"/>
        <v>21430</v>
      </c>
      <c r="C453">
        <f ca="1"/>
        <v>9</v>
      </c>
      <c r="D453">
        <f ca="1"/>
        <v>0</v>
      </c>
      <c r="E453">
        <f ca="1"/>
        <v>5201</v>
      </c>
      <c r="F453">
        <f ca="1"/>
        <v>2</v>
      </c>
      <c r="G453">
        <f ca="1"/>
        <v>1</v>
      </c>
      <c r="H453">
        <f ca="1"/>
        <v>0</v>
      </c>
      <c r="I453">
        <f ca="1"/>
        <v>1</v>
      </c>
      <c r="J453">
        <f ca="1"/>
        <v>1</v>
      </c>
      <c r="K453">
        <f ca="1"/>
        <v>0</v>
      </c>
      <c r="L453">
        <f ca="1"/>
        <v>1</v>
      </c>
    </row>
    <row r="454" spans="1:12" x14ac:dyDescent="0.3">
      <c r="A454">
        <f ca="1"/>
        <v>746797093</v>
      </c>
      <c r="B454">
        <f ca="1"/>
        <v>21430</v>
      </c>
      <c r="C454">
        <f ca="1"/>
        <v>9</v>
      </c>
      <c r="D454">
        <f ca="1"/>
        <v>0</v>
      </c>
      <c r="E454">
        <f ca="1"/>
        <v>5201</v>
      </c>
      <c r="F454">
        <f ca="1"/>
        <v>1</v>
      </c>
      <c r="G454">
        <f ca="1"/>
        <v>1</v>
      </c>
      <c r="H454">
        <f ca="1"/>
        <v>0</v>
      </c>
      <c r="I454">
        <f ca="1"/>
        <v>0</v>
      </c>
      <c r="J454">
        <f ca="1"/>
        <v>0</v>
      </c>
      <c r="K454">
        <f ca="1"/>
        <v>0</v>
      </c>
      <c r="L454">
        <f ca="1"/>
        <v>1</v>
      </c>
    </row>
    <row r="455" spans="1:12" x14ac:dyDescent="0.3">
      <c r="A455">
        <f ca="1"/>
        <v>381275200</v>
      </c>
      <c r="B455">
        <f ca="1"/>
        <v>21430</v>
      </c>
      <c r="C455">
        <f ca="1"/>
        <v>10</v>
      </c>
      <c r="D455">
        <f ca="1"/>
        <v>0</v>
      </c>
      <c r="E455">
        <f ca="1"/>
        <v>2032</v>
      </c>
      <c r="F455">
        <f ca="1"/>
        <v>1</v>
      </c>
      <c r="G455">
        <f ca="1"/>
        <v>1</v>
      </c>
      <c r="H455">
        <f ca="1"/>
        <v>0</v>
      </c>
      <c r="I455">
        <f ca="1"/>
        <v>0</v>
      </c>
      <c r="J455">
        <f ca="1"/>
        <v>0</v>
      </c>
      <c r="K455">
        <f ca="1"/>
        <v>0</v>
      </c>
      <c r="L455">
        <f ca="1"/>
        <v>1</v>
      </c>
    </row>
    <row r="456" spans="1:12" x14ac:dyDescent="0.3">
      <c r="A456">
        <f ca="1"/>
        <v>31685404</v>
      </c>
      <c r="B456">
        <f ca="1"/>
        <v>21430</v>
      </c>
      <c r="C456">
        <f ca="1"/>
        <v>10</v>
      </c>
      <c r="D456">
        <f ca="1"/>
        <v>0</v>
      </c>
      <c r="E456">
        <f ca="1"/>
        <v>2033</v>
      </c>
      <c r="F456">
        <f ca="1"/>
        <v>1</v>
      </c>
      <c r="G456">
        <f ca="1"/>
        <v>1</v>
      </c>
      <c r="H456">
        <f ca="1"/>
        <v>0</v>
      </c>
      <c r="I456">
        <f ca="1"/>
        <v>0</v>
      </c>
      <c r="J456">
        <f ca="1"/>
        <v>0</v>
      </c>
      <c r="K456">
        <f ca="1"/>
        <v>0</v>
      </c>
      <c r="L456">
        <f ca="1"/>
        <v>1</v>
      </c>
    </row>
    <row r="457" spans="1:12" x14ac:dyDescent="0.3">
      <c r="A457">
        <f ca="1"/>
        <v>77814230</v>
      </c>
      <c r="B457">
        <f ca="1"/>
        <v>21430</v>
      </c>
      <c r="C457">
        <f ca="1"/>
        <v>10</v>
      </c>
      <c r="D457">
        <f ca="1"/>
        <v>0</v>
      </c>
      <c r="E457">
        <f ca="1"/>
        <v>2041</v>
      </c>
      <c r="F457">
        <f ca="1"/>
        <v>1</v>
      </c>
      <c r="G457">
        <f ca="1"/>
        <v>1</v>
      </c>
      <c r="H457">
        <f ca="1"/>
        <v>0</v>
      </c>
      <c r="I457">
        <f ca="1"/>
        <v>0</v>
      </c>
      <c r="J457">
        <f ca="1"/>
        <v>0</v>
      </c>
      <c r="K457">
        <f ca="1"/>
        <v>0</v>
      </c>
      <c r="L457">
        <f ca="1"/>
        <v>1</v>
      </c>
    </row>
    <row r="458" spans="1:12" x14ac:dyDescent="0.3">
      <c r="A458">
        <f ca="1"/>
        <v>304163392</v>
      </c>
      <c r="B458">
        <f ca="1"/>
        <v>25901</v>
      </c>
      <c r="C458">
        <f ca="1"/>
        <v>0</v>
      </c>
      <c r="D458">
        <f ca="1"/>
        <v>0</v>
      </c>
      <c r="E458">
        <f ca="1"/>
        <v>5901</v>
      </c>
      <c r="F458">
        <f ca="1"/>
        <v>2</v>
      </c>
      <c r="G458">
        <f ca="1"/>
        <v>1</v>
      </c>
      <c r="H458">
        <f ca="1"/>
        <v>0</v>
      </c>
      <c r="I458">
        <f ca="1"/>
        <v>0</v>
      </c>
      <c r="J458">
        <f ca="1"/>
        <v>1</v>
      </c>
      <c r="K458">
        <f ca="1"/>
        <v>0</v>
      </c>
      <c r="L458">
        <f ca="1"/>
        <v>1</v>
      </c>
    </row>
    <row r="459" spans="1:12" x14ac:dyDescent="0.3">
      <c r="A459">
        <f ca="1"/>
        <v>733638813</v>
      </c>
      <c r="B459">
        <f ca="1"/>
        <v>25901</v>
      </c>
      <c r="C459">
        <f ca="1"/>
        <v>0</v>
      </c>
      <c r="D459">
        <f ca="1"/>
        <v>0</v>
      </c>
      <c r="E459">
        <f ca="1"/>
        <v>5001</v>
      </c>
      <c r="F459">
        <f ca="1"/>
        <v>1</v>
      </c>
      <c r="G459">
        <f ca="1"/>
        <v>1</v>
      </c>
      <c r="H459">
        <f ca="1"/>
        <v>0</v>
      </c>
      <c r="I459">
        <f ca="1"/>
        <v>0</v>
      </c>
      <c r="J459">
        <f ca="1"/>
        <v>0</v>
      </c>
      <c r="K459">
        <f ca="1"/>
        <v>0</v>
      </c>
      <c r="L459">
        <f ca="1"/>
        <v>1</v>
      </c>
    </row>
    <row r="460" spans="1:12" x14ac:dyDescent="0.3">
      <c r="A460">
        <f ca="1"/>
        <v>489491968</v>
      </c>
      <c r="B460">
        <f ca="1"/>
        <v>25901</v>
      </c>
      <c r="C460">
        <f ca="1"/>
        <v>0</v>
      </c>
      <c r="D460">
        <f ca="1"/>
        <v>0</v>
      </c>
      <c r="E460">
        <f ca="1"/>
        <v>5011</v>
      </c>
      <c r="F460">
        <f ca="1"/>
        <v>1</v>
      </c>
      <c r="G460">
        <f ca="1"/>
        <v>1</v>
      </c>
      <c r="H460">
        <f ca="1"/>
        <v>0</v>
      </c>
      <c r="I460">
        <f ca="1"/>
        <v>0</v>
      </c>
      <c r="J460">
        <f ca="1"/>
        <v>0</v>
      </c>
      <c r="K460">
        <f ca="1"/>
        <v>0</v>
      </c>
      <c r="L460">
        <f ca="1"/>
        <v>1</v>
      </c>
    </row>
    <row r="461" spans="1:12" x14ac:dyDescent="0.3">
      <c r="A461">
        <f ca="1"/>
        <v>702569144</v>
      </c>
      <c r="B461">
        <f ca="1"/>
        <v>25901</v>
      </c>
      <c r="C461">
        <f ca="1"/>
        <v>0</v>
      </c>
      <c r="D461">
        <f ca="1"/>
        <v>0</v>
      </c>
      <c r="E461">
        <f ca="1"/>
        <v>5131</v>
      </c>
      <c r="F461">
        <f ca="1"/>
        <v>1</v>
      </c>
      <c r="G461">
        <f ca="1"/>
        <v>1</v>
      </c>
      <c r="H461">
        <f ca="1"/>
        <v>0</v>
      </c>
      <c r="I461">
        <f ca="1"/>
        <v>0</v>
      </c>
      <c r="J461">
        <f ca="1"/>
        <v>0</v>
      </c>
      <c r="K461">
        <f ca="1"/>
        <v>0</v>
      </c>
      <c r="L461">
        <f ca="1"/>
        <v>1</v>
      </c>
    </row>
    <row r="462" spans="1:12" x14ac:dyDescent="0.3">
      <c r="A462">
        <f ca="1"/>
        <v>97842143</v>
      </c>
      <c r="B462">
        <f ca="1"/>
        <v>25901</v>
      </c>
      <c r="C462">
        <f ca="1"/>
        <v>0</v>
      </c>
      <c r="D462">
        <f ca="1"/>
        <v>0</v>
      </c>
      <c r="E462">
        <f ca="1"/>
        <v>5221</v>
      </c>
      <c r="F462">
        <f ca="1"/>
        <v>1</v>
      </c>
      <c r="G462">
        <f ca="1"/>
        <v>1</v>
      </c>
      <c r="H462">
        <f ca="1"/>
        <v>0</v>
      </c>
      <c r="I462">
        <f ca="1"/>
        <v>0</v>
      </c>
      <c r="J462">
        <f ca="1"/>
        <v>0</v>
      </c>
      <c r="K462">
        <f ca="1"/>
        <v>0</v>
      </c>
      <c r="L462">
        <f ca="1"/>
        <v>1</v>
      </c>
    </row>
    <row r="463" spans="1:12" x14ac:dyDescent="0.3">
      <c r="A463">
        <f ca="1"/>
        <v>428664700</v>
      </c>
      <c r="B463">
        <f ca="1"/>
        <v>25901</v>
      </c>
      <c r="C463">
        <f ca="1"/>
        <v>0</v>
      </c>
      <c r="D463">
        <f ca="1"/>
        <v>0</v>
      </c>
      <c r="E463">
        <f ca="1"/>
        <v>5211</v>
      </c>
      <c r="F463">
        <f ca="1"/>
        <v>1</v>
      </c>
      <c r="G463">
        <f ca="1"/>
        <v>1</v>
      </c>
      <c r="H463">
        <f ca="1"/>
        <v>0</v>
      </c>
      <c r="I463">
        <f ca="1"/>
        <v>0</v>
      </c>
      <c r="J463">
        <f ca="1"/>
        <v>0</v>
      </c>
      <c r="K463">
        <f ca="1"/>
        <v>0</v>
      </c>
      <c r="L463">
        <f ca="1"/>
        <v>1</v>
      </c>
    </row>
    <row r="464" spans="1:12" x14ac:dyDescent="0.3">
      <c r="A464">
        <f ca="1"/>
        <v>83603685</v>
      </c>
      <c r="B464">
        <f ca="1"/>
        <v>25901</v>
      </c>
      <c r="C464">
        <f ca="1"/>
        <v>0</v>
      </c>
      <c r="D464">
        <f ca="1"/>
        <v>0</v>
      </c>
      <c r="E464">
        <f ca="1"/>
        <v>5501</v>
      </c>
      <c r="F464">
        <f ca="1"/>
        <v>1</v>
      </c>
      <c r="G464">
        <f ca="1"/>
        <v>1</v>
      </c>
      <c r="H464">
        <f ca="1"/>
        <v>0</v>
      </c>
      <c r="I464">
        <f ca="1"/>
        <v>0</v>
      </c>
      <c r="J464">
        <f ca="1"/>
        <v>0</v>
      </c>
      <c r="K464">
        <f ca="1"/>
        <v>0</v>
      </c>
      <c r="L464">
        <f ca="1"/>
        <v>1</v>
      </c>
    </row>
    <row r="465" spans="1:12" x14ac:dyDescent="0.3">
      <c r="A465">
        <f ca="1"/>
        <v>409675254</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28" t="s">
        <v>0</v>
      </c>
      <c r="B1" s="28" t="s">
        <v>151</v>
      </c>
      <c r="C1" s="28" t="s">
        <v>152</v>
      </c>
      <c r="D1" s="28" t="s">
        <v>376</v>
      </c>
      <c r="E1" s="28" t="s">
        <v>159</v>
      </c>
    </row>
    <row r="2" spans="1:5" x14ac:dyDescent="0.3">
      <c r="A2" s="1">
        <v>1</v>
      </c>
      <c r="B2" s="1">
        <v>5001</v>
      </c>
      <c r="C2" s="1">
        <v>3</v>
      </c>
      <c r="D2" s="1">
        <v>-1</v>
      </c>
      <c r="E2" s="1">
        <v>8</v>
      </c>
    </row>
    <row r="3" spans="1:5" x14ac:dyDescent="0.3">
      <c r="A3" s="29">
        <v>2</v>
      </c>
      <c r="B3" s="29">
        <v>6</v>
      </c>
      <c r="C3" s="29">
        <v>3</v>
      </c>
      <c r="D3" s="29">
        <v>5</v>
      </c>
      <c r="E3" s="29">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26" t="s">
        <v>0</v>
      </c>
      <c r="B1" s="26" t="s">
        <v>151</v>
      </c>
      <c r="C1" s="26" t="s">
        <v>152</v>
      </c>
      <c r="D1" s="26" t="s">
        <v>150</v>
      </c>
      <c r="E1" s="26" t="s">
        <v>377</v>
      </c>
      <c r="F1" s="26" t="s">
        <v>158</v>
      </c>
      <c r="G1" s="26" t="s">
        <v>378</v>
      </c>
      <c r="H1" s="26" t="s">
        <v>159</v>
      </c>
    </row>
    <row r="2" spans="1:8" x14ac:dyDescent="0.3">
      <c r="A2" s="2">
        <v>1</v>
      </c>
      <c r="B2" s="2">
        <v>7</v>
      </c>
      <c r="C2" s="2">
        <v>4</v>
      </c>
      <c r="D2" s="2">
        <v>-1</v>
      </c>
      <c r="E2" s="2">
        <v>0</v>
      </c>
      <c r="F2" s="2">
        <v>-1</v>
      </c>
      <c r="G2" s="2">
        <v>-1</v>
      </c>
      <c r="H2" s="2">
        <v>0</v>
      </c>
    </row>
    <row r="3" spans="1:8" x14ac:dyDescent="0.3">
      <c r="A3" s="27">
        <v>2</v>
      </c>
      <c r="B3" s="27">
        <v>8</v>
      </c>
      <c r="C3" s="27">
        <v>5</v>
      </c>
      <c r="D3" s="27">
        <v>-1</v>
      </c>
      <c r="E3" s="27">
        <v>0</v>
      </c>
      <c r="F3" s="27">
        <v>-1</v>
      </c>
      <c r="G3" s="27">
        <v>-1</v>
      </c>
      <c r="H3" s="27">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6" t="s">
        <v>0</v>
      </c>
      <c r="B1" s="6" t="s">
        <v>1</v>
      </c>
    </row>
    <row r="2" spans="1:2" ht="16.8" customHeight="1" x14ac:dyDescent="0.3">
      <c r="A2" s="3">
        <v>1</v>
      </c>
      <c r="B2" s="16" t="s">
        <v>394</v>
      </c>
    </row>
    <row r="3" spans="1:2" ht="16.8" customHeight="1" x14ac:dyDescent="0.3">
      <c r="A3" s="3">
        <v>2</v>
      </c>
      <c r="B3" s="16" t="s">
        <v>395</v>
      </c>
    </row>
    <row r="4" spans="1:2" ht="16.8" customHeight="1" x14ac:dyDescent="0.3">
      <c r="A4" s="3">
        <v>3</v>
      </c>
      <c r="B4" s="4" t="s">
        <v>379</v>
      </c>
    </row>
    <row r="5" spans="1:2" ht="16.8" customHeight="1" x14ac:dyDescent="0.3">
      <c r="A5" s="3">
        <v>4</v>
      </c>
      <c r="B5" s="4" t="s">
        <v>8</v>
      </c>
    </row>
    <row r="6" spans="1:2" ht="16.8" customHeight="1" x14ac:dyDescent="0.3">
      <c r="A6" s="3">
        <v>5</v>
      </c>
      <c r="B6" s="4" t="s">
        <v>10</v>
      </c>
    </row>
    <row r="7" spans="1:2" ht="16.8" customHeight="1" x14ac:dyDescent="0.3">
      <c r="A7" s="3">
        <v>6</v>
      </c>
      <c r="B7" s="4" t="s">
        <v>380</v>
      </c>
    </row>
    <row r="8" spans="1:2" ht="16.8" customHeight="1" x14ac:dyDescent="0.3">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README</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2022-06-10T00:35:29Z</dcterms:modified>
</cp:coreProperties>
</file>