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CISCO\"/>
    </mc:Choice>
  </mc:AlternateContent>
  <bookViews>
    <workbookView xWindow="0" yWindow="0" windowWidth="20490" windowHeight="7620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4" l="1"/>
  <c r="M13" i="4" s="1"/>
  <c r="I14" i="4"/>
  <c r="M14" i="4" s="1"/>
  <c r="I15" i="4"/>
  <c r="M15" i="4" s="1"/>
  <c r="I16" i="4"/>
  <c r="M16" i="4" s="1"/>
  <c r="I17" i="4"/>
  <c r="M17" i="4" s="1"/>
  <c r="I18" i="4"/>
  <c r="M18" i="4" s="1"/>
  <c r="I19" i="4"/>
  <c r="M19" i="4" s="1"/>
  <c r="I20" i="4"/>
  <c r="M20" i="4" s="1"/>
  <c r="I21" i="4"/>
  <c r="M21" i="4" s="1"/>
  <c r="I22" i="4"/>
  <c r="M22" i="4" s="1"/>
  <c r="I10" i="4"/>
  <c r="M10" i="4" s="1"/>
  <c r="I11" i="4"/>
  <c r="M11" i="4" s="1"/>
  <c r="I12" i="4"/>
  <c r="M12" i="4" s="1"/>
  <c r="I9" i="4"/>
  <c r="M9" i="4" s="1"/>
  <c r="M13" i="3"/>
  <c r="M14" i="3"/>
  <c r="M15" i="3"/>
  <c r="M16" i="3"/>
  <c r="M17" i="3"/>
  <c r="M18" i="3"/>
  <c r="M19" i="3"/>
  <c r="M9" i="3"/>
  <c r="M10" i="3"/>
  <c r="M11" i="3"/>
  <c r="M12" i="3"/>
  <c r="M20" i="3"/>
  <c r="M21" i="3" s="1"/>
  <c r="M3" i="3"/>
  <c r="E13" i="2"/>
  <c r="H13" i="2" s="1"/>
  <c r="E14" i="2"/>
  <c r="H14" i="2" s="1"/>
  <c r="E15" i="2"/>
  <c r="H15" i="2" s="1"/>
  <c r="E16" i="2"/>
  <c r="H16" i="2" s="1"/>
  <c r="E17" i="2"/>
  <c r="H17" i="2" s="1"/>
  <c r="E18" i="2"/>
  <c r="H18" i="2" s="1"/>
  <c r="E19" i="2"/>
  <c r="H19" i="2" s="1"/>
  <c r="E20" i="2"/>
  <c r="H20" i="2" s="1"/>
  <c r="E21" i="2"/>
  <c r="H21" i="2" s="1"/>
  <c r="E22" i="2"/>
  <c r="H22" i="2" s="1"/>
  <c r="E23" i="2"/>
  <c r="H23" i="2" s="1"/>
  <c r="E9" i="2"/>
  <c r="H9" i="2" s="1"/>
  <c r="H10" i="2"/>
  <c r="E10" i="2"/>
  <c r="E11" i="2"/>
  <c r="H11" i="2" s="1"/>
  <c r="E12" i="2"/>
  <c r="H12" i="2" s="1"/>
  <c r="E24" i="2"/>
  <c r="G22" i="1"/>
  <c r="G23" i="1"/>
  <c r="G21" i="1"/>
  <c r="G20" i="1"/>
  <c r="H24" i="2" l="1"/>
  <c r="M22" i="3"/>
</calcChain>
</file>

<file path=xl/sharedStrings.xml><?xml version="1.0" encoding="utf-8"?>
<sst xmlns="http://schemas.openxmlformats.org/spreadsheetml/2006/main" count="59" uniqueCount="57">
  <si>
    <t>ESTADISTICÁS SIMPLES</t>
  </si>
  <si>
    <t>MES</t>
  </si>
  <si>
    <t>NUMERO DE DIAS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</si>
  <si>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</si>
  <si>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</si>
  <si>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</si>
  <si>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</si>
  <si>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</si>
  <si>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</si>
  <si>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</si>
  <si>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</si>
  <si>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</si>
  <si>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</si>
  <si>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</si>
  <si>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</si>
  <si>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DÍAS TOTALES</t>
  </si>
  <si>
    <t>PROMEDIO DE DIAS/MES</t>
  </si>
  <si>
    <t>NÚM. DE DÍAS MES MAS SECO</t>
  </si>
  <si>
    <t>NÚM. DE DÍAS MES MAS LLUVIOSO</t>
  </si>
  <si>
    <t>MES DE MARZO</t>
  </si>
  <si>
    <t>FACTURAS POR DESPLAZAMIENTOS</t>
  </si>
  <si>
    <t>SALARIO</t>
  </si>
  <si>
    <t>KM</t>
  </si>
  <si>
    <t>PRECIO/KM</t>
  </si>
  <si>
    <t>TOTAL</t>
  </si>
  <si>
    <t>AUTOPISTA</t>
  </si>
  <si>
    <t>COMIDA</t>
  </si>
  <si>
    <t>DURÁN</t>
  </si>
  <si>
    <t>COTET</t>
  </si>
  <si>
    <t>CLEVIENTE</t>
  </si>
  <si>
    <t>DEL RÍO</t>
  </si>
  <si>
    <t>FACTURA DE VENTAS</t>
  </si>
  <si>
    <t>CÓDIGO
PRODUCTO</t>
  </si>
  <si>
    <t>DESCRIPCIÓN</t>
  </si>
  <si>
    <t>IMP250</t>
  </si>
  <si>
    <t>CT 250</t>
  </si>
  <si>
    <t>TSBL</t>
  </si>
  <si>
    <t>IMPRESORA DG 250</t>
  </si>
  <si>
    <t>CARTUCHO TÓNER</t>
  </si>
  <si>
    <t>ALFOMBRILLA RATÓN</t>
  </si>
  <si>
    <t>PRECIO
(SIN IVA)</t>
  </si>
  <si>
    <t>CANTIDAD</t>
  </si>
  <si>
    <t>TOTAL
(SIN IVA)</t>
  </si>
  <si>
    <t>FECHA</t>
  </si>
  <si>
    <t>TOTAL SIN IVA</t>
  </si>
  <si>
    <t>IVA 18%</t>
  </si>
  <si>
    <t>TOTAL CON IVA</t>
  </si>
  <si>
    <t>SEGUIMIENTO SOCIAL</t>
  </si>
  <si>
    <t>COMERCIAL</t>
  </si>
  <si>
    <t>CIFRA DE NEGOCIO
(SIN IVA)</t>
  </si>
  <si>
    <t>PORCENTAJE 
DE PRIMA</t>
  </si>
  <si>
    <t>PRIMA</t>
  </si>
  <si>
    <t>FIJO</t>
  </si>
  <si>
    <t>BARRIOS</t>
  </si>
  <si>
    <t>TUNEU</t>
  </si>
  <si>
    <t>TELLEZ</t>
  </si>
  <si>
    <t>CARBO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</si>
</sst>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0" applyFont="1" applyAlignment="1">
      <alignment vertical="center"/>
    </xf>
    <xf numFmtId="0" fontId="0" fillId="0" borderId="1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6" xfId="0" applyBorder="1"/>
    <xf numFmtId="0" fontId="0" fillId="0" borderId="7" xfId="0" applyBorder="1"/>
    <xf numFmtId="2" fontId="0" fillId="0" borderId="1" xfId="0" applyNumberFormat="1" applyBorder="1"/>
    <xf numFmtId="0" fontId="0" fillId="0" borderId="0" xfId="0" applyAlignment="1">
      <alignment vertical="top"/>
    </xf>
    <xf numFmtId="14" fontId="0" fillId="0" borderId="1" xfId="0" applyNumberFormat="1" applyBorder="1" applyAlignment="1">
      <alignment vertical="top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2" fontId="0" fillId="0" borderId="5" xfId="0" applyNumberFormat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0" borderId="2" xfId="0" applyNumberFormat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1" xfId="2" applyNumberFormat="1" applyFont="1" applyBorder="1" applyAlignment="1">
      <alignment horizontal="center"/>
    </xf>
    <xf numFmtId="164" fontId="0" fillId="0" borderId="8" xfId="2" applyNumberFormat="1" applyFont="1" applyBorder="1" applyAlignment="1">
      <alignment horizontal="right"/>
    </xf>
    <xf numFmtId="164" fontId="0" fillId="0" borderId="10" xfId="2" applyNumberFormat="1" applyFont="1" applyBorder="1" applyAlignment="1">
      <alignment horizontal="right"/>
    </xf>
    <xf numFmtId="0" fontId="0" fillId="0" borderId="1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horizontal="center"/>
    </xf>
    <xf numFmtId="0" fontId="0" fillId="0" borderId="1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2" xfId="2" applyNumberFormat="1" applyFont="1" applyBorder="1" applyAlignment="1">
      <alignment horizontal="right"/>
    </xf>
    <xf numFmtId="164" fontId="0" fillId="0" borderId="4" xfId="2" applyNumberFormat="1" applyFont="1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4" xfId="0" applyBorder="1" applyAlignment="1">
      <alignment horizontal="left"/>
    </xf>
    <xf numFmtId="43" fontId="0" fillId="0" borderId="13" xfId="0" applyNumberFormat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13" xfId="1" applyFont="1" applyBorder="1" applyAlignment="1">
      <alignment horizontal="right"/>
    </xf>
    <xf numFmtId="43" fontId="0" fillId="0" borderId="12" xfId="1" applyFont="1" applyBorder="1" applyAlignment="1">
      <alignment horizontal="right"/>
    </xf>
    <xf numFmtId="10" fontId="0" fillId="0" borderId="13" xfId="3" applyNumberFormat="1" applyFont="1" applyBorder="1" applyAlignment="1">
      <alignment horizontal="right"/>
    </xf>
    <xf numFmtId="10" fontId="0" fillId="0" borderId="12" xfId="3" applyNumberFormat="1" applyFont="1" applyBorder="1" applyAlignment="1">
      <alignment horizontal="right"/>
    </xf>
    <xf numFmtId="4" fontId="0" fillId="0" borderId="13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center" vertical="center" wrapText="1"/>
    </xf>
    <xf numFmtId="0" fontId="0" fillId="0" borderId="14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0" fillId="0" borderId="5" xfId="0" applyBorder="1"/>
    <xf numFmtId="0" fontId="0" fillId="0" borderId="8" xfId="0" applyBorder="1" applyAlignment="1"/>
    <xf numFmtId="0" fontId="0" fillId="0" borderId="0" xfId="0" applyBorder="1" applyAlignment="1"/>
    <xf numFmtId="0" fontId="0" fillId="0" borderId="10" xfId="0" applyBorder="1" applyAlignment="1"/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9" xfId="0" applyBorder="1"/>
    <xf numFmtId="0" fontId="0" fillId="0" borderId="2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4">
    <dxf>
      <fill>
        <patternFill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fgColor theme="0"/>
          <bgColor theme="0"/>
        </patternFill>
      </fill>
    </dxf>
    <dxf>
      <font>
        <color theme="0"/>
      </font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4"/>
  <sheetViews>
    <sheetView tabSelected="1" workbookViewId="0">
      <selection activeCell="K13" sqref="K13"/>
    </sheetView>
  </sheetViews>
  <sheetFormatPr baseColWidth="10" defaultRowHeight="15" x14ac:dyDescent="0.25"/>
  <cols>
    <col min="8" max="8" width="3.7109375" customWidth="1"/>
  </cols>
  <sheetData>
    <row r="2" spans="2:9" x14ac:dyDescent="0.25">
      <c r="B2" s="28" t="s">
        <v>0</v>
      </c>
      <c r="C2" s="29"/>
      <c r="D2" s="29"/>
      <c r="E2" s="29"/>
      <c r="F2" s="29"/>
      <c r="G2" s="29"/>
      <c r="H2" s="30"/>
      <c r="I2" s="105"/>
    </row>
    <row r="3" spans="2:9" x14ac:dyDescent="0.25">
      <c r="B3" s="31"/>
      <c r="C3" s="32"/>
      <c r="D3" s="32"/>
      <c r="E3" s="32"/>
      <c r="F3" s="32"/>
      <c r="G3" s="32"/>
      <c r="H3" s="32"/>
      <c r="I3" s="5"/>
    </row>
    <row r="4" spans="2:9" x14ac:dyDescent="0.25">
      <c r="B4" s="12" t="s">
        <v>1</v>
      </c>
      <c r="C4" s="34"/>
      <c r="D4" s="34"/>
      <c r="E4" s="34"/>
      <c r="F4" s="13"/>
      <c r="G4" s="12" t="s">
        <v>2</v>
      </c>
      <c r="H4" s="13"/>
      <c r="I4" s="5"/>
    </row>
    <row r="5" spans="2:9" x14ac:dyDescent="0.25">
      <c r="B5" s="12"/>
      <c r="C5" s="34"/>
      <c r="D5" s="34"/>
      <c r="E5" s="34"/>
      <c r="F5" s="13"/>
      <c r="G5" s="12"/>
      <c r="H5" s="13"/>
      <c r="I5" s="5"/>
    </row>
    <row r="6" spans="2:9" x14ac:dyDescent="0.25">
      <c r="B6" s="12"/>
      <c r="C6" s="34"/>
      <c r="D6" s="34"/>
      <c r="E6" s="34"/>
      <c r="F6" s="13"/>
      <c r="G6" s="12"/>
      <c r="H6" s="13"/>
      <c r="I6" s="5"/>
    </row>
    <row r="7" spans="2:9" x14ac:dyDescent="0.25">
      <c r="B7" s="106" t="s">
        <v>3</v>
      </c>
      <c r="C7" s="24"/>
      <c r="D7" s="24"/>
      <c r="E7" s="24"/>
      <c r="F7" s="25"/>
      <c r="G7" s="26">
        <v>11</v>
      </c>
      <c r="H7" s="27"/>
      <c r="I7" s="5"/>
    </row>
    <row r="8" spans="2:9" x14ac:dyDescent="0.25">
      <c r="B8" s="107" t="s">
        <v>4</v>
      </c>
      <c r="C8" s="15"/>
      <c r="D8" s="15"/>
      <c r="E8" s="15"/>
      <c r="F8" s="15"/>
      <c r="G8" s="12">
        <v>8</v>
      </c>
      <c r="H8" s="13"/>
      <c r="I8" s="5"/>
    </row>
    <row r="9" spans="2:9" x14ac:dyDescent="0.25">
      <c r="B9" s="107" t="s">
        <v>5</v>
      </c>
      <c r="C9" s="15"/>
      <c r="D9" s="15"/>
      <c r="E9" s="15"/>
      <c r="F9" s="15"/>
      <c r="G9" s="12">
        <v>9</v>
      </c>
      <c r="H9" s="13"/>
      <c r="I9" s="5"/>
    </row>
    <row r="10" spans="2:9" x14ac:dyDescent="0.25">
      <c r="B10" s="107" t="s">
        <v>6</v>
      </c>
      <c r="C10" s="15"/>
      <c r="D10" s="15"/>
      <c r="E10" s="15"/>
      <c r="F10" s="15"/>
      <c r="G10" s="12">
        <v>5</v>
      </c>
      <c r="H10" s="13"/>
      <c r="I10" s="5"/>
    </row>
    <row r="11" spans="2:9" x14ac:dyDescent="0.25">
      <c r="B11" s="107" t="s">
        <v>7</v>
      </c>
      <c r="C11" s="15"/>
      <c r="D11" s="15"/>
      <c r="E11" s="15"/>
      <c r="F11" s="15"/>
      <c r="G11" s="12">
        <v>2</v>
      </c>
      <c r="H11" s="13"/>
      <c r="I11" s="5"/>
    </row>
    <row r="12" spans="2:9" x14ac:dyDescent="0.25">
      <c r="B12" s="107" t="s">
        <v>8</v>
      </c>
      <c r="C12" s="15"/>
      <c r="D12" s="15"/>
      <c r="E12" s="15"/>
      <c r="F12" s="15"/>
      <c r="G12" s="12">
        <v>2</v>
      </c>
      <c r="H12" s="13"/>
      <c r="I12" s="5"/>
    </row>
    <row r="13" spans="2:9" x14ac:dyDescent="0.25">
      <c r="B13" s="107" t="s">
        <v>9</v>
      </c>
      <c r="C13" s="15"/>
      <c r="D13" s="15"/>
      <c r="E13" s="15"/>
      <c r="F13" s="15"/>
      <c r="G13" s="12">
        <v>0</v>
      </c>
      <c r="H13" s="13"/>
      <c r="I13" s="5"/>
    </row>
    <row r="14" spans="2:9" x14ac:dyDescent="0.25">
      <c r="B14" s="107" t="s">
        <v>10</v>
      </c>
      <c r="C14" s="15"/>
      <c r="D14" s="15"/>
      <c r="E14" s="15"/>
      <c r="F14" s="15"/>
      <c r="G14" s="12">
        <v>6</v>
      </c>
      <c r="H14" s="13"/>
      <c r="I14" s="5"/>
    </row>
    <row r="15" spans="2:9" x14ac:dyDescent="0.25">
      <c r="B15" s="107" t="s">
        <v>11</v>
      </c>
      <c r="C15" s="15"/>
      <c r="D15" s="15"/>
      <c r="E15" s="15"/>
      <c r="F15" s="15"/>
      <c r="G15" s="12">
        <v>9</v>
      </c>
      <c r="H15" s="13"/>
      <c r="I15" s="5"/>
    </row>
    <row r="16" spans="2:9" x14ac:dyDescent="0.25">
      <c r="B16" s="107" t="s">
        <v>12</v>
      </c>
      <c r="C16" s="15"/>
      <c r="D16" s="15"/>
      <c r="E16" s="15"/>
      <c r="F16" s="15"/>
      <c r="G16" s="12">
        <v>6</v>
      </c>
      <c r="H16" s="13"/>
      <c r="I16" s="5"/>
    </row>
    <row r="17" spans="2:9" x14ac:dyDescent="0.25">
      <c r="B17" s="107" t="s">
        <v>13</v>
      </c>
      <c r="C17" s="15"/>
      <c r="D17" s="15"/>
      <c r="E17" s="15"/>
      <c r="F17" s="15"/>
      <c r="G17" s="12">
        <v>5</v>
      </c>
      <c r="H17" s="13"/>
      <c r="I17" s="5"/>
    </row>
    <row r="18" spans="2:9" x14ac:dyDescent="0.25">
      <c r="B18" s="108" t="s">
        <v>14</v>
      </c>
      <c r="C18" s="17"/>
      <c r="D18" s="17"/>
      <c r="E18" s="17"/>
      <c r="F18" s="17"/>
      <c r="G18" s="14">
        <v>11</v>
      </c>
      <c r="H18" s="13"/>
      <c r="I18" s="5"/>
    </row>
    <row r="19" spans="2:9" x14ac:dyDescent="0.25">
      <c r="B19" s="109"/>
      <c r="C19" s="110"/>
      <c r="D19" s="110"/>
      <c r="E19" s="110"/>
      <c r="F19" s="110"/>
      <c r="H19" s="2"/>
      <c r="I19" s="6"/>
    </row>
    <row r="20" spans="2:9" x14ac:dyDescent="0.25">
      <c r="B20" s="106" t="s">
        <v>15</v>
      </c>
      <c r="C20" s="24"/>
      <c r="D20" s="24"/>
      <c r="E20" s="24"/>
      <c r="F20" s="25"/>
      <c r="G20" s="21">
        <f>SUM(G7:H12,G13:H18)</f>
        <v>74</v>
      </c>
      <c r="H20" s="22"/>
      <c r="I20" s="5"/>
    </row>
    <row r="21" spans="2:9" x14ac:dyDescent="0.25">
      <c r="B21" s="107" t="s">
        <v>16</v>
      </c>
      <c r="C21" s="15"/>
      <c r="D21" s="15"/>
      <c r="E21" s="15"/>
      <c r="F21" s="16"/>
      <c r="G21" s="23">
        <f>AVERAGE(G7:H18)</f>
        <v>6.166666666666667</v>
      </c>
      <c r="H21" s="22"/>
      <c r="I21" s="5"/>
    </row>
    <row r="22" spans="2:9" x14ac:dyDescent="0.25">
      <c r="B22" s="107" t="s">
        <v>17</v>
      </c>
      <c r="C22" s="15"/>
      <c r="D22" s="15"/>
      <c r="E22" s="15"/>
      <c r="F22" s="16"/>
      <c r="G22" s="23">
        <f>MIN(G7:H18)</f>
        <v>0</v>
      </c>
      <c r="H22" s="22"/>
      <c r="I22" s="5"/>
    </row>
    <row r="23" spans="2:9" ht="12.75" customHeight="1" x14ac:dyDescent="0.25">
      <c r="B23" s="108" t="s">
        <v>18</v>
      </c>
      <c r="C23" s="17"/>
      <c r="D23" s="17"/>
      <c r="E23" s="17"/>
      <c r="F23" s="18"/>
      <c r="G23" s="19">
        <f>MAX(G7:H18)</f>
        <v>11</v>
      </c>
      <c r="H23" s="20"/>
      <c r="I23" s="5"/>
    </row>
    <row r="24" spans="2:9" x14ac:dyDescent="0.25">
      <c r="B24" s="92"/>
      <c r="C24" s="7"/>
      <c r="D24" s="7"/>
      <c r="E24" s="7"/>
      <c r="F24" s="7"/>
      <c r="G24" s="7"/>
      <c r="H24" s="7"/>
      <c r="I24" s="8"/>
    </row>
  </sheetData>
  <mergeCells count="35">
    <mergeCell ref="B2:H3"/>
    <mergeCell ref="B4:F6"/>
    <mergeCell ref="G4:H6"/>
    <mergeCell ref="B7:F7"/>
    <mergeCell ref="B8:F8"/>
    <mergeCell ref="B12:F12"/>
    <mergeCell ref="B13:F13"/>
    <mergeCell ref="B14:F14"/>
    <mergeCell ref="B15:F15"/>
    <mergeCell ref="B16:F16"/>
    <mergeCell ref="G7:H7"/>
    <mergeCell ref="G8:H8"/>
    <mergeCell ref="G9:H9"/>
    <mergeCell ref="G10:H10"/>
    <mergeCell ref="B11:F11"/>
    <mergeCell ref="B9:F9"/>
    <mergeCell ref="B10:F10"/>
    <mergeCell ref="G16:H16"/>
    <mergeCell ref="B17:F17"/>
    <mergeCell ref="B18:F18"/>
    <mergeCell ref="B20:F20"/>
    <mergeCell ref="B21:F21"/>
    <mergeCell ref="G11:H11"/>
    <mergeCell ref="G12:H12"/>
    <mergeCell ref="G13:H13"/>
    <mergeCell ref="G14:H14"/>
    <mergeCell ref="G15:H15"/>
    <mergeCell ref="G17:H17"/>
    <mergeCell ref="G18:H18"/>
    <mergeCell ref="B22:F22"/>
    <mergeCell ref="B23:F23"/>
    <mergeCell ref="G23:H23"/>
    <mergeCell ref="G20:H20"/>
    <mergeCell ref="G21:H21"/>
    <mergeCell ref="G22:H2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workbookViewId="0">
      <selection activeCell="K9" sqref="K9"/>
    </sheetView>
  </sheetViews>
  <sheetFormatPr baseColWidth="10" defaultRowHeight="15" x14ac:dyDescent="0.25"/>
  <sheetData>
    <row r="1" spans="2:8" ht="15" customHeight="1" x14ac:dyDescent="0.25">
      <c r="H1" s="1"/>
    </row>
    <row r="2" spans="2:8" ht="15" customHeight="1" x14ac:dyDescent="0.25">
      <c r="B2" s="88" t="s">
        <v>19</v>
      </c>
      <c r="C2" s="87"/>
      <c r="D2" s="87"/>
      <c r="E2" s="87"/>
      <c r="F2" s="87"/>
      <c r="G2" s="87"/>
      <c r="H2" s="89"/>
    </row>
    <row r="3" spans="2:8" ht="15" customHeight="1" x14ac:dyDescent="0.25">
      <c r="B3" s="90"/>
      <c r="C3" s="86"/>
      <c r="D3" s="86"/>
      <c r="E3" s="86"/>
      <c r="F3" s="86"/>
      <c r="G3" s="86"/>
      <c r="H3" s="91"/>
    </row>
    <row r="4" spans="2:8" x14ac:dyDescent="0.25">
      <c r="B4" s="96"/>
      <c r="C4" s="97"/>
      <c r="D4" s="97"/>
      <c r="E4" s="97"/>
      <c r="F4" s="97"/>
      <c r="G4" s="97"/>
      <c r="H4" s="98"/>
    </row>
    <row r="5" spans="2:8" x14ac:dyDescent="0.25">
      <c r="B5" s="99" t="s">
        <v>20</v>
      </c>
      <c r="C5" s="100"/>
      <c r="D5" s="100"/>
      <c r="E5" s="100"/>
      <c r="F5" s="100"/>
      <c r="G5" s="100"/>
      <c r="H5" s="101"/>
    </row>
    <row r="6" spans="2:8" x14ac:dyDescent="0.25">
      <c r="B6" s="93"/>
      <c r="C6" s="94"/>
      <c r="D6" s="94"/>
      <c r="E6" s="94"/>
      <c r="F6" s="94"/>
      <c r="G6" s="94"/>
      <c r="H6" s="95"/>
    </row>
    <row r="7" spans="2:8" x14ac:dyDescent="0.25">
      <c r="B7" s="102"/>
      <c r="C7" s="103"/>
      <c r="D7" s="103"/>
      <c r="E7" s="103"/>
      <c r="F7" s="103"/>
      <c r="G7" s="103"/>
      <c r="H7" s="104"/>
    </row>
    <row r="8" spans="2:8" x14ac:dyDescent="0.25">
      <c r="B8" s="4" t="s">
        <v>21</v>
      </c>
      <c r="C8" s="4" t="s">
        <v>22</v>
      </c>
      <c r="D8" s="4" t="s">
        <v>23</v>
      </c>
      <c r="E8" s="4" t="s">
        <v>24</v>
      </c>
      <c r="F8" s="4" t="s">
        <v>25</v>
      </c>
      <c r="G8" s="4" t="s">
        <v>26</v>
      </c>
      <c r="H8" s="4" t="s">
        <v>24</v>
      </c>
    </row>
    <row r="9" spans="2:8" x14ac:dyDescent="0.25">
      <c r="B9" s="3" t="s">
        <v>27</v>
      </c>
      <c r="C9" s="9">
        <v>128</v>
      </c>
      <c r="D9" s="9">
        <v>0.3</v>
      </c>
      <c r="E9" s="9">
        <f>PRODUCT(C9,D9)</f>
        <v>38.4</v>
      </c>
      <c r="F9" s="9">
        <v>13</v>
      </c>
      <c r="G9" s="9">
        <v>15</v>
      </c>
      <c r="H9" s="9">
        <f>E9+F9+G9</f>
        <v>66.400000000000006</v>
      </c>
    </row>
    <row r="10" spans="2:8" x14ac:dyDescent="0.25">
      <c r="B10" s="3" t="s">
        <v>28</v>
      </c>
      <c r="C10" s="9">
        <v>248</v>
      </c>
      <c r="D10" s="9">
        <v>0.27</v>
      </c>
      <c r="E10" s="9">
        <f t="shared" ref="E10:E23" si="0">PRODUCT(C10,D10)</f>
        <v>66.960000000000008</v>
      </c>
      <c r="F10" s="9">
        <v>67</v>
      </c>
      <c r="G10" s="9">
        <v>16</v>
      </c>
      <c r="H10" s="9">
        <f>E10+F10+G10</f>
        <v>149.96</v>
      </c>
    </row>
    <row r="11" spans="2:8" x14ac:dyDescent="0.25">
      <c r="B11" s="3" t="s">
        <v>29</v>
      </c>
      <c r="C11" s="9">
        <v>545</v>
      </c>
      <c r="D11" s="9">
        <v>0.3</v>
      </c>
      <c r="E11" s="9">
        <f t="shared" si="0"/>
        <v>163.5</v>
      </c>
      <c r="F11" s="9">
        <v>27</v>
      </c>
      <c r="G11" s="9"/>
      <c r="H11" s="9">
        <f>E11+F11+G11</f>
        <v>190.5</v>
      </c>
    </row>
    <row r="12" spans="2:8" x14ac:dyDescent="0.25">
      <c r="B12" s="3" t="s">
        <v>30</v>
      </c>
      <c r="C12" s="9">
        <v>123</v>
      </c>
      <c r="D12" s="9">
        <v>0.22</v>
      </c>
      <c r="E12" s="9">
        <f t="shared" si="0"/>
        <v>27.06</v>
      </c>
      <c r="F12" s="9">
        <v>12</v>
      </c>
      <c r="G12" s="9">
        <v>32</v>
      </c>
      <c r="H12" s="9">
        <f t="shared" ref="H12:H23" si="1">E12+F12+G12</f>
        <v>71.06</v>
      </c>
    </row>
    <row r="13" spans="2:8" x14ac:dyDescent="0.25">
      <c r="B13" s="3"/>
      <c r="C13" s="3"/>
      <c r="D13" s="3"/>
      <c r="E13" s="9">
        <f t="shared" si="0"/>
        <v>0</v>
      </c>
      <c r="F13" s="3"/>
      <c r="G13" s="3"/>
      <c r="H13" s="9">
        <f t="shared" si="1"/>
        <v>0</v>
      </c>
    </row>
    <row r="14" spans="2:8" x14ac:dyDescent="0.25">
      <c r="B14" s="3"/>
      <c r="C14" s="3"/>
      <c r="D14" s="3"/>
      <c r="E14" s="9">
        <f t="shared" si="0"/>
        <v>0</v>
      </c>
      <c r="F14" s="3"/>
      <c r="G14" s="3"/>
      <c r="H14" s="9">
        <f t="shared" si="1"/>
        <v>0</v>
      </c>
    </row>
    <row r="15" spans="2:8" x14ac:dyDescent="0.25">
      <c r="B15" s="3"/>
      <c r="C15" s="3"/>
      <c r="D15" s="3"/>
      <c r="E15" s="9">
        <f t="shared" si="0"/>
        <v>0</v>
      </c>
      <c r="F15" s="3"/>
      <c r="G15" s="3"/>
      <c r="H15" s="9">
        <f t="shared" si="1"/>
        <v>0</v>
      </c>
    </row>
    <row r="16" spans="2:8" x14ac:dyDescent="0.25">
      <c r="B16" s="3"/>
      <c r="C16" s="3"/>
      <c r="D16" s="3"/>
      <c r="E16" s="9">
        <f t="shared" si="0"/>
        <v>0</v>
      </c>
      <c r="F16" s="3"/>
      <c r="G16" s="3"/>
      <c r="H16" s="9">
        <f t="shared" si="1"/>
        <v>0</v>
      </c>
    </row>
    <row r="17" spans="2:8" x14ac:dyDescent="0.25">
      <c r="B17" s="3"/>
      <c r="C17" s="3"/>
      <c r="D17" s="3"/>
      <c r="E17" s="9">
        <f t="shared" si="0"/>
        <v>0</v>
      </c>
      <c r="F17" s="3"/>
      <c r="G17" s="3"/>
      <c r="H17" s="9">
        <f t="shared" si="1"/>
        <v>0</v>
      </c>
    </row>
    <row r="18" spans="2:8" x14ac:dyDescent="0.25">
      <c r="B18" s="3"/>
      <c r="C18" s="3"/>
      <c r="D18" s="3"/>
      <c r="E18" s="9">
        <f t="shared" si="0"/>
        <v>0</v>
      </c>
      <c r="F18" s="3"/>
      <c r="G18" s="3"/>
      <c r="H18" s="9">
        <f t="shared" si="1"/>
        <v>0</v>
      </c>
    </row>
    <row r="19" spans="2:8" x14ac:dyDescent="0.25">
      <c r="B19" s="3"/>
      <c r="C19" s="3"/>
      <c r="D19" s="3"/>
      <c r="E19" s="9">
        <f t="shared" si="0"/>
        <v>0</v>
      </c>
      <c r="F19" s="3"/>
      <c r="G19" s="3"/>
      <c r="H19" s="9">
        <f t="shared" si="1"/>
        <v>0</v>
      </c>
    </row>
    <row r="20" spans="2:8" x14ac:dyDescent="0.25">
      <c r="B20" s="3"/>
      <c r="C20" s="3"/>
      <c r="D20" s="3"/>
      <c r="E20" s="9">
        <f t="shared" si="0"/>
        <v>0</v>
      </c>
      <c r="F20" s="3"/>
      <c r="G20" s="3"/>
      <c r="H20" s="9">
        <f t="shared" si="1"/>
        <v>0</v>
      </c>
    </row>
    <row r="21" spans="2:8" x14ac:dyDescent="0.25">
      <c r="B21" s="3"/>
      <c r="C21" s="3"/>
      <c r="D21" s="3"/>
      <c r="E21" s="9">
        <f t="shared" si="0"/>
        <v>0</v>
      </c>
      <c r="F21" s="3"/>
      <c r="G21" s="3"/>
      <c r="H21" s="9">
        <f t="shared" si="1"/>
        <v>0</v>
      </c>
    </row>
    <row r="22" spans="2:8" x14ac:dyDescent="0.25">
      <c r="B22" s="3"/>
      <c r="C22" s="3"/>
      <c r="D22" s="3"/>
      <c r="E22" s="9">
        <f t="shared" si="0"/>
        <v>0</v>
      </c>
      <c r="F22" s="3"/>
      <c r="G22" s="3"/>
      <c r="H22" s="9">
        <f t="shared" si="1"/>
        <v>0</v>
      </c>
    </row>
    <row r="23" spans="2:8" x14ac:dyDescent="0.25">
      <c r="B23" s="3"/>
      <c r="C23" s="3"/>
      <c r="D23" s="3"/>
      <c r="E23" s="9">
        <f t="shared" si="0"/>
        <v>0</v>
      </c>
      <c r="F23" s="3"/>
      <c r="G23" s="3"/>
      <c r="H23" s="9">
        <f t="shared" si="1"/>
        <v>0</v>
      </c>
    </row>
    <row r="24" spans="2:8" x14ac:dyDescent="0.25">
      <c r="E24" s="9">
        <f>SUM(E9:E12)</f>
        <v>295.92</v>
      </c>
      <c r="H24" s="9">
        <f>SUM(H9:H12)</f>
        <v>477.92</v>
      </c>
    </row>
  </sheetData>
  <mergeCells count="2">
    <mergeCell ref="B2:H4"/>
    <mergeCell ref="B5:H7"/>
  </mergeCells>
  <conditionalFormatting sqref="E13:E23">
    <cfRule type="cellIs" dxfId="3" priority="3" operator="equal">
      <formula>0</formula>
    </cfRule>
    <cfRule type="cellIs" dxfId="2" priority="4" operator="equal">
      <formula>0</formula>
    </cfRule>
  </conditionalFormatting>
  <conditionalFormatting sqref="H13:H23">
    <cfRule type="cellIs" dxfId="1" priority="1" operator="equal">
      <formula>0</formula>
    </cfRule>
    <cfRule type="cellIs" dxfId="0" priority="2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22"/>
  <sheetViews>
    <sheetView topLeftCell="B1" workbookViewId="0">
      <selection activeCell="P11" sqref="P11"/>
    </sheetView>
  </sheetViews>
  <sheetFormatPr baseColWidth="10" defaultRowHeight="15" x14ac:dyDescent="0.25"/>
  <cols>
    <col min="1" max="1" width="2.7109375" customWidth="1"/>
    <col min="12" max="12" width="11.85546875" bestFit="1" customWidth="1"/>
  </cols>
  <sheetData>
    <row r="1" spans="3:15" x14ac:dyDescent="0.25">
      <c r="N1" s="10"/>
      <c r="O1" s="10"/>
    </row>
    <row r="2" spans="3:15" x14ac:dyDescent="0.25">
      <c r="C2" s="28" t="s">
        <v>31</v>
      </c>
      <c r="D2" s="29"/>
      <c r="E2" s="29"/>
      <c r="F2" s="29"/>
      <c r="G2" s="29"/>
      <c r="H2" s="29"/>
      <c r="I2" s="29"/>
      <c r="J2" s="29"/>
      <c r="K2" s="84"/>
      <c r="L2" s="84"/>
      <c r="M2" s="84"/>
      <c r="N2" s="85"/>
      <c r="O2" s="10"/>
    </row>
    <row r="3" spans="3:15" x14ac:dyDescent="0.25">
      <c r="C3" s="41"/>
      <c r="D3" s="42"/>
      <c r="E3" s="42"/>
      <c r="F3" s="42"/>
      <c r="G3" s="42"/>
      <c r="H3" s="42"/>
      <c r="I3" s="42"/>
      <c r="J3" s="42"/>
      <c r="K3" s="40" t="s">
        <v>43</v>
      </c>
      <c r="L3" s="40"/>
      <c r="M3" s="11">
        <f ca="1">TODAY()</f>
        <v>45565</v>
      </c>
      <c r="N3" s="44"/>
      <c r="O3" s="10"/>
    </row>
    <row r="4" spans="3:15" x14ac:dyDescent="0.25">
      <c r="C4" s="31"/>
      <c r="D4" s="32"/>
      <c r="E4" s="32"/>
      <c r="F4" s="32"/>
      <c r="G4" s="32"/>
      <c r="H4" s="32"/>
      <c r="I4" s="32"/>
      <c r="J4" s="32"/>
      <c r="K4" s="43"/>
      <c r="L4" s="43"/>
      <c r="M4" s="43"/>
      <c r="N4" s="45"/>
      <c r="O4" s="10"/>
    </row>
    <row r="5" spans="3:15" x14ac:dyDescent="0.25"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3:15" x14ac:dyDescent="0.25">
      <c r="C6" s="56" t="s">
        <v>32</v>
      </c>
      <c r="D6" s="57"/>
      <c r="E6" s="57" t="s">
        <v>33</v>
      </c>
      <c r="F6" s="57"/>
      <c r="G6" s="57"/>
      <c r="H6" s="57"/>
      <c r="I6" s="56" t="s">
        <v>40</v>
      </c>
      <c r="J6" s="57"/>
      <c r="K6" s="57" t="s">
        <v>41</v>
      </c>
      <c r="L6" s="57"/>
      <c r="M6" s="56" t="s">
        <v>42</v>
      </c>
      <c r="N6" s="57"/>
    </row>
    <row r="7" spans="3:15" x14ac:dyDescent="0.25"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</row>
    <row r="8" spans="3:15" x14ac:dyDescent="0.25">
      <c r="C8" s="58"/>
      <c r="D8" s="58"/>
      <c r="E8" s="57"/>
      <c r="F8" s="57"/>
      <c r="G8" s="57"/>
      <c r="H8" s="57"/>
      <c r="I8" s="58"/>
      <c r="J8" s="58"/>
      <c r="K8" s="57"/>
      <c r="L8" s="57"/>
      <c r="M8" s="57"/>
      <c r="N8" s="57"/>
    </row>
    <row r="9" spans="3:15" x14ac:dyDescent="0.25">
      <c r="C9" s="64" t="s">
        <v>34</v>
      </c>
      <c r="D9" s="67"/>
      <c r="E9" s="64" t="s">
        <v>37</v>
      </c>
      <c r="F9" s="65"/>
      <c r="G9" s="65"/>
      <c r="H9" s="65"/>
      <c r="I9" s="59">
        <v>89</v>
      </c>
      <c r="J9" s="60"/>
      <c r="K9" s="52">
        <v>1</v>
      </c>
      <c r="L9" s="53"/>
      <c r="M9" s="38">
        <f t="shared" ref="M9:M11" si="0">PRODUCT(I9,K9)</f>
        <v>89</v>
      </c>
      <c r="N9" s="39"/>
    </row>
    <row r="10" spans="3:15" x14ac:dyDescent="0.25">
      <c r="C10" s="54" t="s">
        <v>35</v>
      </c>
      <c r="D10" s="55"/>
      <c r="E10" s="54" t="s">
        <v>38</v>
      </c>
      <c r="F10" s="55"/>
      <c r="G10" s="55"/>
      <c r="H10" s="55"/>
      <c r="I10" s="38">
        <v>56</v>
      </c>
      <c r="J10" s="39"/>
      <c r="K10" s="52">
        <v>4</v>
      </c>
      <c r="L10" s="53"/>
      <c r="M10" s="38">
        <f t="shared" si="0"/>
        <v>224</v>
      </c>
      <c r="N10" s="39"/>
    </row>
    <row r="11" spans="3:15" x14ac:dyDescent="0.25">
      <c r="C11" s="54" t="s">
        <v>36</v>
      </c>
      <c r="D11" s="61"/>
      <c r="E11" s="54" t="s">
        <v>39</v>
      </c>
      <c r="F11" s="55"/>
      <c r="G11" s="55"/>
      <c r="H11" s="55"/>
      <c r="I11" s="38">
        <v>2.4500000000000002</v>
      </c>
      <c r="J11" s="39"/>
      <c r="K11" s="52">
        <v>8</v>
      </c>
      <c r="L11" s="53"/>
      <c r="M11" s="38">
        <f t="shared" si="0"/>
        <v>19.600000000000001</v>
      </c>
      <c r="N11" s="39"/>
    </row>
    <row r="12" spans="3:15" x14ac:dyDescent="0.25">
      <c r="C12" s="54"/>
      <c r="D12" s="61"/>
      <c r="E12" s="54"/>
      <c r="F12" s="55"/>
      <c r="G12" s="55"/>
      <c r="H12" s="55"/>
      <c r="I12" s="48"/>
      <c r="J12" s="49"/>
      <c r="K12" s="46"/>
      <c r="L12" s="47"/>
      <c r="M12" s="38">
        <f t="shared" ref="M12:M15" si="1">PRODUCT(I12,K12)</f>
        <v>0</v>
      </c>
      <c r="N12" s="39"/>
    </row>
    <row r="13" spans="3:15" x14ac:dyDescent="0.25">
      <c r="C13" s="54"/>
      <c r="D13" s="61"/>
      <c r="E13" s="54"/>
      <c r="F13" s="55"/>
      <c r="G13" s="55"/>
      <c r="H13" s="55"/>
      <c r="I13" s="48"/>
      <c r="J13" s="49"/>
      <c r="K13" s="46"/>
      <c r="L13" s="47"/>
      <c r="M13" s="38">
        <f t="shared" si="1"/>
        <v>0</v>
      </c>
      <c r="N13" s="39"/>
    </row>
    <row r="14" spans="3:15" x14ac:dyDescent="0.25">
      <c r="C14" s="54"/>
      <c r="D14" s="61"/>
      <c r="E14" s="54"/>
      <c r="F14" s="55"/>
      <c r="G14" s="55"/>
      <c r="H14" s="55"/>
      <c r="I14" s="48"/>
      <c r="J14" s="49"/>
      <c r="K14" s="46"/>
      <c r="L14" s="47"/>
      <c r="M14" s="38">
        <f t="shared" si="1"/>
        <v>0</v>
      </c>
      <c r="N14" s="39"/>
    </row>
    <row r="15" spans="3:15" x14ac:dyDescent="0.25">
      <c r="C15" s="54"/>
      <c r="D15" s="61"/>
      <c r="E15" s="54"/>
      <c r="F15" s="55"/>
      <c r="G15" s="55"/>
      <c r="H15" s="55"/>
      <c r="I15" s="48"/>
      <c r="J15" s="49"/>
      <c r="K15" s="46"/>
      <c r="L15" s="47"/>
      <c r="M15" s="38">
        <f t="shared" si="1"/>
        <v>0</v>
      </c>
      <c r="N15" s="39"/>
    </row>
    <row r="16" spans="3:15" x14ac:dyDescent="0.25">
      <c r="C16" s="54"/>
      <c r="D16" s="61"/>
      <c r="E16" s="54"/>
      <c r="F16" s="55"/>
      <c r="G16" s="55"/>
      <c r="H16" s="55"/>
      <c r="I16" s="48"/>
      <c r="J16" s="49"/>
      <c r="K16" s="46"/>
      <c r="L16" s="47"/>
      <c r="M16" s="38">
        <f t="shared" ref="M16:M19" si="2">PRODUCT(I16,K16)</f>
        <v>0</v>
      </c>
      <c r="N16" s="39"/>
    </row>
    <row r="17" spans="3:14" x14ac:dyDescent="0.25">
      <c r="C17" s="54"/>
      <c r="D17" s="61"/>
      <c r="E17" s="54"/>
      <c r="F17" s="55"/>
      <c r="G17" s="55"/>
      <c r="H17" s="55"/>
      <c r="I17" s="48"/>
      <c r="J17" s="49"/>
      <c r="K17" s="46"/>
      <c r="L17" s="47"/>
      <c r="M17" s="38">
        <f t="shared" si="2"/>
        <v>0</v>
      </c>
      <c r="N17" s="39"/>
    </row>
    <row r="18" spans="3:14" x14ac:dyDescent="0.25">
      <c r="C18" s="54"/>
      <c r="D18" s="61"/>
      <c r="E18" s="54"/>
      <c r="F18" s="55"/>
      <c r="G18" s="55"/>
      <c r="H18" s="55"/>
      <c r="I18" s="48"/>
      <c r="J18" s="49"/>
      <c r="K18" s="46"/>
      <c r="L18" s="47"/>
      <c r="M18" s="38">
        <f t="shared" si="2"/>
        <v>0</v>
      </c>
      <c r="N18" s="39"/>
    </row>
    <row r="19" spans="3:14" x14ac:dyDescent="0.25">
      <c r="C19" s="62"/>
      <c r="D19" s="63"/>
      <c r="E19" s="62"/>
      <c r="F19" s="66"/>
      <c r="G19" s="66"/>
      <c r="H19" s="66"/>
      <c r="I19" s="50"/>
      <c r="J19" s="51"/>
      <c r="K19" s="46"/>
      <c r="L19" s="47"/>
      <c r="M19" s="38">
        <f t="shared" si="2"/>
        <v>0</v>
      </c>
      <c r="N19" s="39"/>
    </row>
    <row r="20" spans="3:14" x14ac:dyDescent="0.25">
      <c r="K20" s="35" t="s">
        <v>44</v>
      </c>
      <c r="L20" s="35"/>
      <c r="M20" s="36">
        <f>SUM(M9:N11)</f>
        <v>332.6</v>
      </c>
      <c r="N20" s="36"/>
    </row>
    <row r="21" spans="3:14" x14ac:dyDescent="0.25">
      <c r="K21" s="35" t="s">
        <v>45</v>
      </c>
      <c r="L21" s="35"/>
      <c r="M21" s="37">
        <f>PRODUCT(M20,0.18)</f>
        <v>59.868000000000002</v>
      </c>
      <c r="N21" s="37"/>
    </row>
    <row r="22" spans="3:14" x14ac:dyDescent="0.25">
      <c r="K22" s="35" t="s">
        <v>46</v>
      </c>
      <c r="L22" s="35"/>
      <c r="M22" s="37">
        <f>SUM(M20+M21)</f>
        <v>392.46800000000002</v>
      </c>
      <c r="N22" s="37"/>
    </row>
  </sheetData>
  <mergeCells count="71">
    <mergeCell ref="C6:D8"/>
    <mergeCell ref="E6:H8"/>
    <mergeCell ref="C9:D9"/>
    <mergeCell ref="C16:D16"/>
    <mergeCell ref="C17:D17"/>
    <mergeCell ref="C18:D18"/>
    <mergeCell ref="C19:D19"/>
    <mergeCell ref="E9:H9"/>
    <mergeCell ref="E19:H19"/>
    <mergeCell ref="C10:D10"/>
    <mergeCell ref="C11:D11"/>
    <mergeCell ref="C12:D12"/>
    <mergeCell ref="C13:D13"/>
    <mergeCell ref="C14:D14"/>
    <mergeCell ref="C15:D15"/>
    <mergeCell ref="K6:L8"/>
    <mergeCell ref="M6:N8"/>
    <mergeCell ref="I9:J9"/>
    <mergeCell ref="I10:J10"/>
    <mergeCell ref="E10:H10"/>
    <mergeCell ref="I16:J16"/>
    <mergeCell ref="E16:H16"/>
    <mergeCell ref="E17:H17"/>
    <mergeCell ref="E18:H18"/>
    <mergeCell ref="I6:J8"/>
    <mergeCell ref="E11:H11"/>
    <mergeCell ref="E12:H12"/>
    <mergeCell ref="E13:H13"/>
    <mergeCell ref="E14:H14"/>
    <mergeCell ref="E15:H15"/>
    <mergeCell ref="K14:L14"/>
    <mergeCell ref="K15:L15"/>
    <mergeCell ref="I11:J11"/>
    <mergeCell ref="I12:J12"/>
    <mergeCell ref="I13:J13"/>
    <mergeCell ref="I14:J14"/>
    <mergeCell ref="I15:J15"/>
    <mergeCell ref="K12:L12"/>
    <mergeCell ref="K11:L11"/>
    <mergeCell ref="K9:L9"/>
    <mergeCell ref="K10:L10"/>
    <mergeCell ref="K13:L13"/>
    <mergeCell ref="K18:L18"/>
    <mergeCell ref="K19:L19"/>
    <mergeCell ref="M19:N19"/>
    <mergeCell ref="M18:N18"/>
    <mergeCell ref="I17:J17"/>
    <mergeCell ref="I18:J18"/>
    <mergeCell ref="I19:J19"/>
    <mergeCell ref="M15:N15"/>
    <mergeCell ref="M16:N16"/>
    <mergeCell ref="M17:N17"/>
    <mergeCell ref="K3:L3"/>
    <mergeCell ref="C2:J4"/>
    <mergeCell ref="K2:M2"/>
    <mergeCell ref="K4:M4"/>
    <mergeCell ref="N2:N4"/>
    <mergeCell ref="M9:N9"/>
    <mergeCell ref="M10:N10"/>
    <mergeCell ref="M11:N11"/>
    <mergeCell ref="M12:N12"/>
    <mergeCell ref="M13:N13"/>
    <mergeCell ref="M14:N14"/>
    <mergeCell ref="K16:L16"/>
    <mergeCell ref="K17:L17"/>
    <mergeCell ref="K20:L20"/>
    <mergeCell ref="K21:L21"/>
    <mergeCell ref="K22:L22"/>
    <mergeCell ref="M20:N20"/>
    <mergeCell ref="M21:N21"/>
    <mergeCell ref="M22:N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3"/>
  <sheetViews>
    <sheetView workbookViewId="0">
      <selection activeCell="B29" sqref="B29"/>
    </sheetView>
  </sheetViews>
  <sheetFormatPr baseColWidth="10" defaultRowHeight="15" x14ac:dyDescent="0.25"/>
  <cols>
    <col min="14" max="14" width="3.5703125" customWidth="1"/>
  </cols>
  <sheetData>
    <row r="2" spans="2:15" x14ac:dyDescent="0.25">
      <c r="B2" s="28" t="s">
        <v>47</v>
      </c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30"/>
    </row>
    <row r="3" spans="2:15" x14ac:dyDescent="0.25">
      <c r="B3" s="41"/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72"/>
    </row>
    <row r="4" spans="2:15" x14ac:dyDescent="0.25">
      <c r="B4" s="41"/>
      <c r="C4" s="42"/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72"/>
    </row>
    <row r="5" spans="2:15" x14ac:dyDescent="0.25">
      <c r="B5" s="31"/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3"/>
    </row>
    <row r="6" spans="2:15" x14ac:dyDescent="0.25">
      <c r="B6" s="82" t="s">
        <v>48</v>
      </c>
      <c r="C6" s="82"/>
      <c r="D6" s="82"/>
      <c r="E6" s="83" t="s">
        <v>49</v>
      </c>
      <c r="F6" s="82"/>
      <c r="G6" s="83" t="s">
        <v>50</v>
      </c>
      <c r="H6" s="82"/>
      <c r="I6" s="82" t="s">
        <v>51</v>
      </c>
      <c r="J6" s="82"/>
      <c r="K6" s="82" t="s">
        <v>52</v>
      </c>
      <c r="L6" s="82"/>
      <c r="M6" s="82" t="s">
        <v>24</v>
      </c>
      <c r="N6" s="82"/>
      <c r="O6" s="73"/>
    </row>
    <row r="7" spans="2:15" ht="5.25" customHeight="1" x14ac:dyDescent="0.25"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73"/>
    </row>
    <row r="8" spans="2:15" x14ac:dyDescent="0.25">
      <c r="B8" s="57"/>
      <c r="C8" s="57"/>
      <c r="D8" s="57"/>
      <c r="E8" s="57"/>
      <c r="F8" s="57"/>
      <c r="G8" s="57"/>
      <c r="H8" s="57"/>
      <c r="I8" s="57"/>
      <c r="J8" s="57"/>
      <c r="K8" s="57"/>
      <c r="L8" s="57"/>
      <c r="M8" s="57"/>
      <c r="N8" s="57"/>
      <c r="O8" s="73"/>
    </row>
    <row r="9" spans="2:15" x14ac:dyDescent="0.25">
      <c r="B9" s="81" t="s">
        <v>53</v>
      </c>
      <c r="C9" s="81"/>
      <c r="D9" s="81"/>
      <c r="E9" s="80">
        <v>145000</v>
      </c>
      <c r="F9" s="69"/>
      <c r="G9" s="78">
        <v>0.01</v>
      </c>
      <c r="H9" s="79"/>
      <c r="I9" s="76">
        <f>PRODUCT(E9,G9)</f>
        <v>1450</v>
      </c>
      <c r="J9" s="77"/>
      <c r="K9" s="68">
        <v>1600</v>
      </c>
      <c r="L9" s="69"/>
      <c r="M9" s="68">
        <f>I9+K9</f>
        <v>3050</v>
      </c>
      <c r="N9" s="69"/>
      <c r="O9" s="73"/>
    </row>
    <row r="10" spans="2:15" x14ac:dyDescent="0.25">
      <c r="B10" s="81" t="s">
        <v>54</v>
      </c>
      <c r="C10" s="81"/>
      <c r="D10" s="81"/>
      <c r="E10" s="80">
        <v>228000</v>
      </c>
      <c r="F10" s="69"/>
      <c r="G10" s="78">
        <v>2.5000000000000001E-3</v>
      </c>
      <c r="H10" s="79"/>
      <c r="I10" s="76">
        <f t="shared" ref="I10:I12" si="0">PRODUCT(E10,G10)</f>
        <v>570</v>
      </c>
      <c r="J10" s="77"/>
      <c r="K10" s="76">
        <v>1700</v>
      </c>
      <c r="L10" s="77"/>
      <c r="M10" s="68">
        <f t="shared" ref="M10:M12" si="1">I10+K10</f>
        <v>2270</v>
      </c>
      <c r="N10" s="69"/>
      <c r="O10" s="73"/>
    </row>
    <row r="11" spans="2:15" x14ac:dyDescent="0.25">
      <c r="B11" s="81" t="s">
        <v>55</v>
      </c>
      <c r="C11" s="81"/>
      <c r="D11" s="81"/>
      <c r="E11" s="80">
        <v>460000</v>
      </c>
      <c r="F11" s="69"/>
      <c r="G11" s="78">
        <v>1.2E-2</v>
      </c>
      <c r="H11" s="79"/>
      <c r="I11" s="76">
        <f t="shared" si="0"/>
        <v>5520</v>
      </c>
      <c r="J11" s="77"/>
      <c r="K11" s="76">
        <v>1450</v>
      </c>
      <c r="L11" s="77"/>
      <c r="M11" s="68">
        <f t="shared" si="1"/>
        <v>6970</v>
      </c>
      <c r="N11" s="69"/>
      <c r="O11" s="73"/>
    </row>
    <row r="12" spans="2:15" x14ac:dyDescent="0.25">
      <c r="B12" s="81" t="s">
        <v>56</v>
      </c>
      <c r="C12" s="81"/>
      <c r="D12" s="81"/>
      <c r="E12" s="80">
        <v>598000</v>
      </c>
      <c r="F12" s="69"/>
      <c r="G12" s="78">
        <v>3.3E-3</v>
      </c>
      <c r="H12" s="79"/>
      <c r="I12" s="76">
        <f t="shared" si="0"/>
        <v>1973.4</v>
      </c>
      <c r="J12" s="77"/>
      <c r="K12" s="76">
        <v>1620</v>
      </c>
      <c r="L12" s="77"/>
      <c r="M12" s="68">
        <f t="shared" si="1"/>
        <v>3593.4</v>
      </c>
      <c r="N12" s="69"/>
      <c r="O12" s="73"/>
    </row>
    <row r="13" spans="2:15" x14ac:dyDescent="0.25">
      <c r="B13" s="81"/>
      <c r="C13" s="81"/>
      <c r="D13" s="81"/>
      <c r="E13" s="74"/>
      <c r="F13" s="75"/>
      <c r="G13" s="74"/>
      <c r="H13" s="75"/>
      <c r="I13" s="76">
        <f t="shared" ref="I13:I22" si="2">PRODUCT(E13,G13)</f>
        <v>0</v>
      </c>
      <c r="J13" s="77"/>
      <c r="K13" s="74"/>
      <c r="L13" s="75"/>
      <c r="M13" s="68">
        <f t="shared" ref="M13:M22" si="3">I13+K13</f>
        <v>0</v>
      </c>
      <c r="N13" s="69"/>
      <c r="O13" s="73"/>
    </row>
    <row r="14" spans="2:15" x14ac:dyDescent="0.25">
      <c r="B14" s="35"/>
      <c r="C14" s="35"/>
      <c r="D14" s="35"/>
      <c r="E14" s="74"/>
      <c r="F14" s="75"/>
      <c r="G14" s="74"/>
      <c r="H14" s="75"/>
      <c r="I14" s="76">
        <f t="shared" si="2"/>
        <v>0</v>
      </c>
      <c r="J14" s="77"/>
      <c r="K14" s="74"/>
      <c r="L14" s="75"/>
      <c r="M14" s="68">
        <f t="shared" si="3"/>
        <v>0</v>
      </c>
      <c r="N14" s="69"/>
      <c r="O14" s="73"/>
    </row>
    <row r="15" spans="2:15" x14ac:dyDescent="0.25">
      <c r="B15" s="35"/>
      <c r="C15" s="35"/>
      <c r="D15" s="35"/>
      <c r="E15" s="74"/>
      <c r="F15" s="75"/>
      <c r="G15" s="74"/>
      <c r="H15" s="75"/>
      <c r="I15" s="76">
        <f t="shared" si="2"/>
        <v>0</v>
      </c>
      <c r="J15" s="77"/>
      <c r="K15" s="74"/>
      <c r="L15" s="75"/>
      <c r="M15" s="68">
        <f t="shared" si="3"/>
        <v>0</v>
      </c>
      <c r="N15" s="69"/>
      <c r="O15" s="73"/>
    </row>
    <row r="16" spans="2:15" x14ac:dyDescent="0.25">
      <c r="B16" s="35"/>
      <c r="C16" s="35"/>
      <c r="D16" s="35"/>
      <c r="E16" s="74"/>
      <c r="F16" s="75"/>
      <c r="G16" s="74"/>
      <c r="H16" s="75"/>
      <c r="I16" s="76">
        <f t="shared" si="2"/>
        <v>0</v>
      </c>
      <c r="J16" s="77"/>
      <c r="K16" s="74"/>
      <c r="L16" s="75"/>
      <c r="M16" s="68">
        <f t="shared" si="3"/>
        <v>0</v>
      </c>
      <c r="N16" s="69"/>
      <c r="O16" s="73"/>
    </row>
    <row r="17" spans="2:15" x14ac:dyDescent="0.25">
      <c r="B17" s="35"/>
      <c r="C17" s="35"/>
      <c r="D17" s="35"/>
      <c r="E17" s="74"/>
      <c r="F17" s="75"/>
      <c r="G17" s="74"/>
      <c r="H17" s="75"/>
      <c r="I17" s="76">
        <f t="shared" si="2"/>
        <v>0</v>
      </c>
      <c r="J17" s="77"/>
      <c r="K17" s="74"/>
      <c r="L17" s="75"/>
      <c r="M17" s="68">
        <f t="shared" si="3"/>
        <v>0</v>
      </c>
      <c r="N17" s="69"/>
      <c r="O17" s="73"/>
    </row>
    <row r="18" spans="2:15" x14ac:dyDescent="0.25">
      <c r="B18" s="35"/>
      <c r="C18" s="35"/>
      <c r="D18" s="35"/>
      <c r="E18" s="74"/>
      <c r="F18" s="75"/>
      <c r="G18" s="74"/>
      <c r="H18" s="75"/>
      <c r="I18" s="76">
        <f t="shared" si="2"/>
        <v>0</v>
      </c>
      <c r="J18" s="77"/>
      <c r="K18" s="74"/>
      <c r="L18" s="75"/>
      <c r="M18" s="68">
        <f t="shared" si="3"/>
        <v>0</v>
      </c>
      <c r="N18" s="69"/>
      <c r="O18" s="73"/>
    </row>
    <row r="19" spans="2:15" x14ac:dyDescent="0.25">
      <c r="B19" s="35"/>
      <c r="C19" s="35"/>
      <c r="D19" s="35"/>
      <c r="E19" s="74"/>
      <c r="F19" s="75"/>
      <c r="G19" s="74"/>
      <c r="H19" s="75"/>
      <c r="I19" s="76">
        <f t="shared" si="2"/>
        <v>0</v>
      </c>
      <c r="J19" s="77"/>
      <c r="K19" s="74"/>
      <c r="L19" s="75"/>
      <c r="M19" s="68">
        <f t="shared" si="3"/>
        <v>0</v>
      </c>
      <c r="N19" s="69"/>
      <c r="O19" s="73"/>
    </row>
    <row r="20" spans="2:15" x14ac:dyDescent="0.25">
      <c r="B20" s="35"/>
      <c r="C20" s="35"/>
      <c r="D20" s="35"/>
      <c r="E20" s="74"/>
      <c r="F20" s="75"/>
      <c r="G20" s="74"/>
      <c r="H20" s="75"/>
      <c r="I20" s="76">
        <f t="shared" si="2"/>
        <v>0</v>
      </c>
      <c r="J20" s="77"/>
      <c r="K20" s="74"/>
      <c r="L20" s="75"/>
      <c r="M20" s="68">
        <f t="shared" si="3"/>
        <v>0</v>
      </c>
      <c r="N20" s="69"/>
      <c r="O20" s="73"/>
    </row>
    <row r="21" spans="2:15" x14ac:dyDescent="0.25">
      <c r="B21" s="35"/>
      <c r="C21" s="35"/>
      <c r="D21" s="35"/>
      <c r="E21" s="74"/>
      <c r="F21" s="75"/>
      <c r="G21" s="74"/>
      <c r="H21" s="75"/>
      <c r="I21" s="76">
        <f t="shared" si="2"/>
        <v>0</v>
      </c>
      <c r="J21" s="77"/>
      <c r="K21" s="74"/>
      <c r="L21" s="75"/>
      <c r="M21" s="68">
        <f t="shared" si="3"/>
        <v>0</v>
      </c>
      <c r="N21" s="69"/>
      <c r="O21" s="73"/>
    </row>
    <row r="22" spans="2:15" x14ac:dyDescent="0.25">
      <c r="B22" s="35"/>
      <c r="C22" s="35"/>
      <c r="D22" s="35"/>
      <c r="E22" s="74"/>
      <c r="F22" s="75"/>
      <c r="G22" s="74"/>
      <c r="H22" s="75"/>
      <c r="I22" s="76">
        <f t="shared" si="2"/>
        <v>0</v>
      </c>
      <c r="J22" s="77"/>
      <c r="K22" s="74"/>
      <c r="L22" s="75"/>
      <c r="M22" s="68">
        <f t="shared" si="3"/>
        <v>0</v>
      </c>
      <c r="N22" s="69"/>
      <c r="O22" s="73"/>
    </row>
    <row r="23" spans="2:15" x14ac:dyDescent="0.25">
      <c r="B23" s="111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1"/>
    </row>
  </sheetData>
  <mergeCells count="93">
    <mergeCell ref="M6:N8"/>
    <mergeCell ref="B6:D8"/>
    <mergeCell ref="E6:F8"/>
    <mergeCell ref="G6:H8"/>
    <mergeCell ref="I6:J8"/>
    <mergeCell ref="K6:L8"/>
    <mergeCell ref="B9:D9"/>
    <mergeCell ref="B10:D10"/>
    <mergeCell ref="B11:D11"/>
    <mergeCell ref="B12:D12"/>
    <mergeCell ref="B13:D13"/>
    <mergeCell ref="B20:D20"/>
    <mergeCell ref="B21:D21"/>
    <mergeCell ref="B22:D22"/>
    <mergeCell ref="B14:D14"/>
    <mergeCell ref="B15:D15"/>
    <mergeCell ref="B16:D16"/>
    <mergeCell ref="B17:D17"/>
    <mergeCell ref="B18:D18"/>
    <mergeCell ref="B19:D19"/>
    <mergeCell ref="E17:F17"/>
    <mergeCell ref="E18:F18"/>
    <mergeCell ref="G17:H17"/>
    <mergeCell ref="G18:H18"/>
    <mergeCell ref="E15:F15"/>
    <mergeCell ref="E16:F16"/>
    <mergeCell ref="G15:H15"/>
    <mergeCell ref="G16:H16"/>
    <mergeCell ref="E21:F21"/>
    <mergeCell ref="E22:F22"/>
    <mergeCell ref="G21:H21"/>
    <mergeCell ref="G22:H22"/>
    <mergeCell ref="E19:F19"/>
    <mergeCell ref="E20:F20"/>
    <mergeCell ref="G19:H19"/>
    <mergeCell ref="G20:H20"/>
    <mergeCell ref="G14:H14"/>
    <mergeCell ref="E9:F9"/>
    <mergeCell ref="E10:F10"/>
    <mergeCell ref="E11:F11"/>
    <mergeCell ref="E12:F12"/>
    <mergeCell ref="E13:F13"/>
    <mergeCell ref="E14:F14"/>
    <mergeCell ref="G9:H9"/>
    <mergeCell ref="G10:H10"/>
    <mergeCell ref="G11:H11"/>
    <mergeCell ref="G12:H12"/>
    <mergeCell ref="G13:H13"/>
    <mergeCell ref="I19:J19"/>
    <mergeCell ref="I20:J20"/>
    <mergeCell ref="I9:J9"/>
    <mergeCell ref="I10:J10"/>
    <mergeCell ref="I11:J11"/>
    <mergeCell ref="I12:J12"/>
    <mergeCell ref="I13:J13"/>
    <mergeCell ref="I14:J14"/>
    <mergeCell ref="K21:L21"/>
    <mergeCell ref="K22:L22"/>
    <mergeCell ref="I21:J21"/>
    <mergeCell ref="I22:J22"/>
    <mergeCell ref="K9:L9"/>
    <mergeCell ref="K10:L10"/>
    <mergeCell ref="K11:L11"/>
    <mergeCell ref="K12:L12"/>
    <mergeCell ref="K13:L13"/>
    <mergeCell ref="K14:L14"/>
    <mergeCell ref="K15:L15"/>
    <mergeCell ref="K16:L16"/>
    <mergeCell ref="I15:J15"/>
    <mergeCell ref="I16:J16"/>
    <mergeCell ref="I17:J17"/>
    <mergeCell ref="I18:J18"/>
    <mergeCell ref="M14:N14"/>
    <mergeCell ref="K17:L17"/>
    <mergeCell ref="K18:L18"/>
    <mergeCell ref="K19:L19"/>
    <mergeCell ref="K20:L20"/>
    <mergeCell ref="M21:N21"/>
    <mergeCell ref="M22:N22"/>
    <mergeCell ref="B23:O23"/>
    <mergeCell ref="B2:O5"/>
    <mergeCell ref="O6:O22"/>
    <mergeCell ref="M15:N15"/>
    <mergeCell ref="M16:N16"/>
    <mergeCell ref="M17:N17"/>
    <mergeCell ref="M18:N18"/>
    <mergeCell ref="M19:N19"/>
    <mergeCell ref="M20:N20"/>
    <mergeCell ref="M9:N9"/>
    <mergeCell ref="M10:N10"/>
    <mergeCell ref="M11:N11"/>
    <mergeCell ref="M12:N12"/>
    <mergeCell ref="M13:N13"/>
  </mergeCells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PC20 1SMRA</cp:lastModifiedBy>
  <cp:lastPrinted>2024-09-26T07:29:00Z</cp:lastPrinted>
  <dcterms:created xsi:type="dcterms:W3CDTF">2024-09-26T06:45:32Z</dcterms:created>
  <dcterms:modified xsi:type="dcterms:W3CDTF">2024-09-30T08:56:36Z</dcterms:modified>
</cp:coreProperties>
</file>