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2" r:id="rId1"/>
  </sheets>
  <calcPr calcId="124519"/>
</workbook>
</file>

<file path=xl/calcChain.xml><?xml version="1.0" encoding="utf-8"?>
<calcChain xmlns="http://schemas.openxmlformats.org/spreadsheetml/2006/main">
  <c r="L3" i="2"/>
  <c r="J3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10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22"/>
  <c r="J23"/>
  <c r="J24"/>
  <c r="J25"/>
  <c r="J26"/>
  <c r="J27"/>
  <c r="J28"/>
  <c r="J29"/>
  <c r="J30"/>
  <c r="J31"/>
  <c r="J32"/>
  <c r="J33"/>
  <c r="J34"/>
  <c r="J11"/>
  <c r="J12"/>
  <c r="J13"/>
  <c r="J14"/>
  <c r="J15"/>
  <c r="J16"/>
  <c r="J17"/>
  <c r="J18"/>
  <c r="J19"/>
  <c r="J20"/>
  <c r="J21"/>
  <c r="J10"/>
  <c r="I79"/>
  <c r="I78"/>
  <c r="E10"/>
  <c r="D76"/>
  <c r="D77"/>
  <c r="C68"/>
  <c r="C69"/>
  <c r="C70"/>
  <c r="C71"/>
  <c r="C72"/>
  <c r="E72" s="1"/>
  <c r="C73"/>
  <c r="E73" s="1"/>
  <c r="C74"/>
  <c r="E74" s="1"/>
  <c r="C75"/>
  <c r="E75" s="1"/>
  <c r="C76"/>
  <c r="E76" s="1"/>
  <c r="C77"/>
  <c r="E77" s="1"/>
  <c r="E71"/>
  <c r="D68"/>
  <c r="D69"/>
  <c r="E69" s="1"/>
  <c r="D70"/>
  <c r="E70" s="1"/>
  <c r="D71"/>
  <c r="D72"/>
  <c r="D73"/>
  <c r="D74"/>
  <c r="D75"/>
  <c r="E68"/>
  <c r="C18"/>
  <c r="E18" s="1"/>
  <c r="C19"/>
  <c r="E19" s="1"/>
  <c r="C20"/>
  <c r="E20" s="1"/>
  <c r="C21"/>
  <c r="E21" s="1"/>
  <c r="C22"/>
  <c r="E22" s="1"/>
  <c r="C23"/>
  <c r="E23" s="1"/>
  <c r="C24"/>
  <c r="E24" s="1"/>
  <c r="C25"/>
  <c r="E25" s="1"/>
  <c r="C26"/>
  <c r="E26" s="1"/>
  <c r="C27"/>
  <c r="E27" s="1"/>
  <c r="C28"/>
  <c r="E28" s="1"/>
  <c r="C29"/>
  <c r="E29" s="1"/>
  <c r="C30"/>
  <c r="E30" s="1"/>
  <c r="C31"/>
  <c r="E31" s="1"/>
  <c r="C32"/>
  <c r="E32" s="1"/>
  <c r="C33"/>
  <c r="E33" s="1"/>
  <c r="C34"/>
  <c r="E34" s="1"/>
  <c r="C35"/>
  <c r="E35" s="1"/>
  <c r="C36"/>
  <c r="E36" s="1"/>
  <c r="C37"/>
  <c r="E37" s="1"/>
  <c r="C38"/>
  <c r="E38" s="1"/>
  <c r="C39"/>
  <c r="E39" s="1"/>
  <c r="C40"/>
  <c r="E40" s="1"/>
  <c r="C41"/>
  <c r="E41" s="1"/>
  <c r="C42"/>
  <c r="E42" s="1"/>
  <c r="C43"/>
  <c r="E43" s="1"/>
  <c r="C44"/>
  <c r="E44" s="1"/>
  <c r="C45"/>
  <c r="E45" s="1"/>
  <c r="C46"/>
  <c r="E46" s="1"/>
  <c r="C47"/>
  <c r="E47" s="1"/>
  <c r="C48"/>
  <c r="E48" s="1"/>
  <c r="C49"/>
  <c r="E49" s="1"/>
  <c r="C50"/>
  <c r="E50" s="1"/>
  <c r="C51"/>
  <c r="E51" s="1"/>
  <c r="C52"/>
  <c r="E52" s="1"/>
  <c r="C53"/>
  <c r="E53" s="1"/>
  <c r="C54"/>
  <c r="E54" s="1"/>
  <c r="C55"/>
  <c r="E55" s="1"/>
  <c r="C56"/>
  <c r="E56" s="1"/>
  <c r="C57"/>
  <c r="E57" s="1"/>
  <c r="C58"/>
  <c r="E58" s="1"/>
  <c r="C59"/>
  <c r="E59" s="1"/>
  <c r="C60"/>
  <c r="E60" s="1"/>
  <c r="C61"/>
  <c r="E61" s="1"/>
  <c r="C62"/>
  <c r="E62" s="1"/>
  <c r="C63"/>
  <c r="E63" s="1"/>
  <c r="C64"/>
  <c r="E64" s="1"/>
  <c r="C65"/>
  <c r="E65" s="1"/>
  <c r="C66"/>
  <c r="E66" s="1"/>
  <c r="C67"/>
  <c r="E67" s="1"/>
  <c r="C12"/>
  <c r="E12" s="1"/>
  <c r="C13"/>
  <c r="E13" s="1"/>
  <c r="C14"/>
  <c r="E14" s="1"/>
  <c r="C15"/>
  <c r="E15" s="1"/>
  <c r="C16"/>
  <c r="E16" s="1"/>
  <c r="C17"/>
  <c r="E17" s="1"/>
  <c r="C11"/>
  <c r="E11" s="1"/>
  <c r="D20"/>
  <c r="D16"/>
  <c r="D15"/>
  <c r="D17"/>
  <c r="D18"/>
  <c r="D19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14"/>
  <c r="D13"/>
  <c r="D12"/>
  <c r="D11"/>
  <c r="C3"/>
  <c r="H12" l="1"/>
  <c r="G78"/>
  <c r="G79" s="1"/>
  <c r="H79" l="1"/>
  <c r="H78"/>
  <c r="K11" l="1"/>
  <c r="K15"/>
  <c r="K19"/>
  <c r="K23"/>
  <c r="K27"/>
  <c r="K31"/>
  <c r="K35"/>
  <c r="K39"/>
  <c r="K43"/>
  <c r="K47"/>
  <c r="K51"/>
  <c r="K55"/>
  <c r="K59"/>
  <c r="K63"/>
  <c r="K67"/>
  <c r="K71"/>
  <c r="K75"/>
  <c r="K66"/>
  <c r="K10"/>
  <c r="K14"/>
  <c r="K18"/>
  <c r="K22"/>
  <c r="K26"/>
  <c r="K30"/>
  <c r="K34"/>
  <c r="K38"/>
  <c r="K42"/>
  <c r="K46"/>
  <c r="K50"/>
  <c r="K54"/>
  <c r="K58"/>
  <c r="K62"/>
  <c r="K70"/>
  <c r="K74"/>
  <c r="K13"/>
  <c r="K17"/>
  <c r="K21"/>
  <c r="K25"/>
  <c r="K29"/>
  <c r="K33"/>
  <c r="K37"/>
  <c r="K41"/>
  <c r="K45"/>
  <c r="K49"/>
  <c r="K53"/>
  <c r="K57"/>
  <c r="K61"/>
  <c r="K65"/>
  <c r="K69"/>
  <c r="K73"/>
  <c r="K77"/>
  <c r="K60"/>
  <c r="K76"/>
  <c r="K16"/>
  <c r="K20"/>
  <c r="K24"/>
  <c r="K28"/>
  <c r="K32"/>
  <c r="K36"/>
  <c r="K40"/>
  <c r="K44"/>
  <c r="K48"/>
  <c r="K52"/>
  <c r="K56"/>
  <c r="K64"/>
  <c r="K68"/>
  <c r="K72"/>
  <c r="K12"/>
  <c r="K3" l="1"/>
</calcChain>
</file>

<file path=xl/sharedStrings.xml><?xml version="1.0" encoding="utf-8"?>
<sst xmlns="http://schemas.openxmlformats.org/spreadsheetml/2006/main" count="42" uniqueCount="22">
  <si>
    <t>шаров</t>
  </si>
  <si>
    <t>Количество шаров, оставшихся в куче</t>
  </si>
  <si>
    <t>Количество всех возможных сочетаний (исходов)</t>
  </si>
  <si>
    <t>Величина  выигрыша при закрытии поля на s-ом шаре (2 вариант, каждый следующий выигрыш в 2 раза меньше предыдущего, по достижении 0,5$ уменьшение заканчивается)</t>
  </si>
  <si>
    <t>Величина выигрыша при закрытии поля на s-ом шаре (1 вариант: подбор вручную)</t>
  </si>
  <si>
    <t>Вероятность получения
 положительного выигрыша, %</t>
  </si>
  <si>
    <t>Величина  выигрыша при закрытии поля на s-ом шаре (3 вариант), с учётом того, что 1$ потрачен на билет,чтобы игрок остался "в плюсе" в среднем на 0,95±0,02$, а не получил сумму "на руки"</t>
  </si>
  <si>
    <t>(Ws -E[W])^2 (1 вариант)</t>
  </si>
  <si>
    <t>(Ws -E[W])^2 (2 вариант)</t>
  </si>
  <si>
    <t>(Ws -E[W])^2 (3 вариант)</t>
  </si>
  <si>
    <t>D[W] 1 Вариант</t>
  </si>
  <si>
    <t>D[W] 2 Вариант</t>
  </si>
  <si>
    <t>D[W] 3 Вариант</t>
  </si>
  <si>
    <t>Для промежуточных расчетов дисперсии</t>
  </si>
  <si>
    <t>без выигрыша</t>
  </si>
  <si>
    <t>Количество сочетаний, содержащих выигрышные 8 шаров</t>
  </si>
  <si>
    <t>Расчет вероятности</t>
  </si>
  <si>
    <t>Таблицы выигрышей</t>
  </si>
  <si>
    <t>Расчет дисперсии D[W]</t>
  </si>
  <si>
    <t>Вероятность
выпадения выигрышной комбинации Ps</t>
  </si>
  <si>
    <t>Средний выигрыш E[W], $ (сумма всех выигрышей не должна превышать 64,6$, так как билет может выиграть только после того, как из кучи был вынут 8-ой шар, то есть первые 7 шаров выигрыша не дадут. 68*0,95=64,6)</t>
  </si>
  <si>
    <t>Порядковые
номера
ходов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</si>
</sst>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3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5" borderId="0" xfId="0" applyFill="1"/>
    <xf numFmtId="0" fontId="0" fillId="3" borderId="1" xfId="0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5" fontId="2" fillId="6" borderId="1" xfId="0" applyNumberFormat="1" applyFont="1" applyFill="1" applyBorder="1"/>
    <xf numFmtId="0" fontId="0" fillId="3" borderId="2" xfId="0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165" fontId="2" fillId="6" borderId="2" xfId="0" applyNumberFormat="1" applyFont="1" applyFill="1" applyBorder="1"/>
    <xf numFmtId="0" fontId="0" fillId="2" borderId="1" xfId="0" applyFill="1" applyBorder="1" applyAlignment="1">
      <alignment vertical="top" wrapText="1"/>
    </xf>
    <xf numFmtId="0" fontId="0" fillId="0" borderId="1" xfId="0" applyBorder="1"/>
    <xf numFmtId="2" fontId="0" fillId="2" borderId="1" xfId="0" applyNumberFormat="1" applyFill="1" applyBorder="1"/>
    <xf numFmtId="164" fontId="0" fillId="4" borderId="1" xfId="0" applyNumberFormat="1" applyFill="1" applyBorder="1"/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2" fontId="2" fillId="2" borderId="1" xfId="0" applyNumberFormat="1" applyFont="1" applyFill="1" applyBorder="1"/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 applyAlignment="1">
      <alignment horizontal="right"/>
    </xf>
    <xf numFmtId="0" fontId="2" fillId="6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 vertical="top" wrapText="1"/>
    </xf>
    <xf numFmtId="0" fontId="1" fillId="7" borderId="10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165" fontId="0" fillId="3" borderId="2" xfId="0" applyNumberFormat="1" applyFill="1" applyBorder="1"/>
    <xf numFmtId="165" fontId="0" fillId="3" borderId="1" xfId="0" applyNumberFormat="1" applyFill="1" applyBorder="1"/>
  </cellXfs>
  <cellStyles count="1">
    <cellStyle name="Обычный" xfId="0" builtinId="0"/>
  </cellStyles>
  <dxfs count="9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  <vertical/>
        <horizontal/>
      </border>
    </dxf>
    <dxf>
      <alignment horizontal="general" vertical="top" textRotation="0" wrapText="1" indent="0" relativeIndent="255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346074</xdr:colOff>
      <xdr:row>2</xdr:row>
      <xdr:rowOff>14288</xdr:rowOff>
    </xdr:from>
    <xdr:to>
      <xdr:col>17</xdr:col>
      <xdr:colOff>68262</xdr:colOff>
      <xdr:row>13</xdr:row>
      <xdr:rowOff>59645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610387" y="1371601"/>
          <a:ext cx="3127375" cy="2127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A2:E77" totalsRowShown="0" headerRowDxfId="8" headerRowBorderDxfId="7" tableBorderDxfId="6" totalsRowBorderDxfId="5">
  <tableColumns count="5">
    <tableColumn id="1" name="Порядковые&#10;номера&#10;ходов" dataDxfId="4"/>
    <tableColumn id="2" name="Количество шаров, оставшихся в куче" dataDxfId="3"/>
    <tableColumn id="3" name="Количество всех возможных сочетаний (исходов)" dataDxfId="2">
      <calculatedColumnFormula>FACT($N$2)/(FACT($N$2-A3)*FACT(A3))</calculatedColumnFormula>
    </tableColumn>
    <tableColumn id="4" name="Количество сочетаний, содержащих выигрышные 8 шаров" dataDxfId="1">
      <calculatedColumnFormula>#REF!</calculatedColumnFormula>
    </tableColumn>
    <tableColumn id="5" name="Вероятность&#10;выпадения выигрышной комбинации Ps" dataDxfId="0">
      <calculatedColumnFormula>D3/C3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9"/>
  <sheetViews>
    <sheetView tabSelected="1" zoomScale="70" zoomScaleNormal="70" workbookViewId="0">
      <selection activeCell="A3" sqref="A3"/>
    </sheetView>
  </sheetViews>
  <sheetFormatPr defaultRowHeight="15"/>
  <cols>
    <col min="1" max="1" width="13" customWidth="1"/>
    <col min="2" max="2" width="23.140625" customWidth="1"/>
    <col min="3" max="3" width="20.85546875" customWidth="1"/>
    <col min="4" max="4" width="25.28515625" customWidth="1"/>
    <col min="5" max="5" width="17.28515625" customWidth="1"/>
    <col min="6" max="6" width="28.5703125" customWidth="1"/>
    <col min="7" max="7" width="26.28515625" customWidth="1"/>
    <col min="8" max="8" width="29.28515625" customWidth="1"/>
    <col min="9" max="9" width="30" customWidth="1"/>
    <col min="10" max="10" width="28.28515625" customWidth="1"/>
    <col min="11" max="11" width="23.28515625" customWidth="1"/>
    <col min="12" max="12" width="23.85546875" customWidth="1"/>
    <col min="13" max="13" width="13.85546875" customWidth="1"/>
  </cols>
  <sheetData>
    <row r="1" spans="1:15" ht="18.75" customHeight="1">
      <c r="A1" s="28" t="s">
        <v>16</v>
      </c>
      <c r="B1" s="29"/>
      <c r="C1" s="29"/>
      <c r="D1" s="29"/>
      <c r="E1" s="30"/>
      <c r="G1" s="31" t="s">
        <v>17</v>
      </c>
      <c r="H1" s="31"/>
      <c r="I1" s="31"/>
      <c r="J1" s="32" t="s">
        <v>18</v>
      </c>
      <c r="K1" s="32"/>
      <c r="L1" s="32"/>
    </row>
    <row r="2" spans="1:15" ht="106.5" customHeight="1">
      <c r="A2" s="17" t="s">
        <v>21</v>
      </c>
      <c r="B2" s="18" t="s">
        <v>1</v>
      </c>
      <c r="C2" s="18" t="s">
        <v>2</v>
      </c>
      <c r="D2" s="18" t="s">
        <v>15</v>
      </c>
      <c r="E2" s="19" t="s">
        <v>19</v>
      </c>
      <c r="F2" s="1"/>
      <c r="G2" s="10" t="s">
        <v>4</v>
      </c>
      <c r="H2" s="10" t="s">
        <v>3</v>
      </c>
      <c r="I2" s="10" t="s">
        <v>6</v>
      </c>
      <c r="J2" s="7" t="s">
        <v>10</v>
      </c>
      <c r="K2" s="4" t="s">
        <v>11</v>
      </c>
      <c r="L2" s="4" t="s">
        <v>12</v>
      </c>
      <c r="M2" s="1"/>
      <c r="N2" s="3">
        <v>75</v>
      </c>
      <c r="O2" s="3" t="s">
        <v>0</v>
      </c>
    </row>
    <row r="3" spans="1:15">
      <c r="A3" s="20">
        <v>1</v>
      </c>
      <c r="B3" s="11">
        <v>75</v>
      </c>
      <c r="C3" s="11">
        <f>FACT($N$2)/(FACT($N$2-8)*FACT(8))</f>
        <v>16871053724.999994</v>
      </c>
      <c r="D3" s="11"/>
      <c r="E3" s="21"/>
      <c r="G3" s="25" t="s">
        <v>14</v>
      </c>
      <c r="H3" s="25" t="s">
        <v>14</v>
      </c>
      <c r="I3" s="25" t="s">
        <v>14</v>
      </c>
      <c r="J3" s="33">
        <f>(SUM(J10:J77)/68)</f>
        <v>8.2318339100345703</v>
      </c>
      <c r="K3" s="34">
        <f t="shared" ref="K3:L3" si="0">(SUM(K10:K77)/68)</f>
        <v>16.836288927335719</v>
      </c>
      <c r="L3" s="34">
        <f t="shared" si="0"/>
        <v>36.685769896193882</v>
      </c>
    </row>
    <row r="4" spans="1:15">
      <c r="A4" s="20">
        <v>2</v>
      </c>
      <c r="B4" s="11">
        <v>74</v>
      </c>
      <c r="C4" s="11"/>
      <c r="D4" s="11"/>
      <c r="E4" s="21"/>
      <c r="G4" s="25" t="s">
        <v>14</v>
      </c>
      <c r="H4" s="25" t="s">
        <v>14</v>
      </c>
      <c r="I4" s="25" t="s">
        <v>14</v>
      </c>
    </row>
    <row r="5" spans="1:15">
      <c r="A5" s="20">
        <v>3</v>
      </c>
      <c r="B5" s="11">
        <v>73</v>
      </c>
      <c r="C5" s="11"/>
      <c r="D5" s="11"/>
      <c r="E5" s="21"/>
      <c r="G5" s="25" t="s">
        <v>14</v>
      </c>
      <c r="H5" s="25" t="s">
        <v>14</v>
      </c>
      <c r="I5" s="25" t="s">
        <v>14</v>
      </c>
    </row>
    <row r="6" spans="1:15">
      <c r="A6" s="20">
        <v>4</v>
      </c>
      <c r="B6" s="11">
        <v>72</v>
      </c>
      <c r="C6" s="11"/>
      <c r="D6" s="11"/>
      <c r="E6" s="21"/>
      <c r="G6" s="25" t="s">
        <v>14</v>
      </c>
      <c r="H6" s="25" t="s">
        <v>14</v>
      </c>
      <c r="I6" s="25" t="s">
        <v>14</v>
      </c>
    </row>
    <row r="7" spans="1:15">
      <c r="A7" s="20">
        <v>5</v>
      </c>
      <c r="B7" s="11">
        <v>71</v>
      </c>
      <c r="C7" s="11"/>
      <c r="D7" s="11"/>
      <c r="E7" s="21"/>
      <c r="G7" s="25" t="s">
        <v>14</v>
      </c>
      <c r="H7" s="25" t="s">
        <v>14</v>
      </c>
      <c r="I7" s="25" t="s">
        <v>14</v>
      </c>
    </row>
    <row r="8" spans="1:15">
      <c r="A8" s="20">
        <v>6</v>
      </c>
      <c r="B8" s="11">
        <v>70</v>
      </c>
      <c r="C8" s="11"/>
      <c r="D8" s="11"/>
      <c r="E8" s="21"/>
      <c r="G8" s="25" t="s">
        <v>14</v>
      </c>
      <c r="H8" s="25" t="s">
        <v>14</v>
      </c>
      <c r="I8" s="25" t="s">
        <v>14</v>
      </c>
      <c r="J8" s="26" t="s">
        <v>13</v>
      </c>
      <c r="K8" s="27"/>
      <c r="L8" s="27"/>
    </row>
    <row r="9" spans="1:15" ht="14.25" customHeight="1">
      <c r="A9" s="20">
        <v>7</v>
      </c>
      <c r="B9" s="11">
        <v>69</v>
      </c>
      <c r="C9" s="11"/>
      <c r="D9" s="11"/>
      <c r="E9" s="21"/>
      <c r="G9" s="25" t="s">
        <v>14</v>
      </c>
      <c r="H9" s="25" t="s">
        <v>14</v>
      </c>
      <c r="I9" s="25" t="s">
        <v>14</v>
      </c>
      <c r="J9" s="8" t="s">
        <v>7</v>
      </c>
      <c r="K9" s="5" t="s">
        <v>8</v>
      </c>
      <c r="L9" s="5" t="s">
        <v>9</v>
      </c>
    </row>
    <row r="10" spans="1:15">
      <c r="A10" s="20">
        <v>8</v>
      </c>
      <c r="B10" s="11">
        <v>68</v>
      </c>
      <c r="C10" s="11">
        <v>16871053724.999994</v>
      </c>
      <c r="D10" s="11">
        <v>1</v>
      </c>
      <c r="E10" s="21">
        <f>D10/C10</f>
        <v>5.9273120476059668E-11</v>
      </c>
      <c r="G10" s="12">
        <v>18</v>
      </c>
      <c r="H10" s="16">
        <v>30</v>
      </c>
      <c r="I10" s="16">
        <v>32</v>
      </c>
      <c r="J10" s="9">
        <f>(G10-$G$78)^2</f>
        <v>291.00346020761248</v>
      </c>
      <c r="K10" s="6">
        <f>(H10-$H$78)^2</f>
        <v>843.56076989619373</v>
      </c>
      <c r="L10" s="6">
        <f>(I10-$I$78)^2</f>
        <v>904.41717128027688</v>
      </c>
    </row>
    <row r="11" spans="1:15">
      <c r="A11" s="20">
        <v>9</v>
      </c>
      <c r="B11" s="11">
        <v>67</v>
      </c>
      <c r="C11" s="11">
        <f>FACT($N$2)/(FACT($N$2-A11)*FACT(A11))</f>
        <v>125595622175</v>
      </c>
      <c r="D11" s="11">
        <f>FACT($B$11)/(FACT($B$11-A3)*FACT(A3))</f>
        <v>67.000000000000028</v>
      </c>
      <c r="E11" s="21">
        <f>D11/C11</f>
        <v>5.3345808428453715E-10</v>
      </c>
      <c r="G11" s="12">
        <v>10</v>
      </c>
      <c r="H11" s="16">
        <v>15</v>
      </c>
      <c r="I11" s="16">
        <v>32</v>
      </c>
      <c r="J11" s="9">
        <f t="shared" ref="J11:J74" si="1">(G11-$G$78)^2</f>
        <v>82.062283737024217</v>
      </c>
      <c r="K11" s="6">
        <f t="shared" ref="K11:K74" si="2">(H11-$H$78)^2</f>
        <v>197.23724048442909</v>
      </c>
      <c r="L11" s="6">
        <f t="shared" ref="L11:L74" si="3">(I11-$I$78)^2</f>
        <v>904.41717128027688</v>
      </c>
    </row>
    <row r="12" spans="1:15">
      <c r="A12" s="20">
        <v>10</v>
      </c>
      <c r="B12" s="11">
        <v>66</v>
      </c>
      <c r="C12" s="11">
        <f t="shared" ref="C12:C75" si="4">FACT($N$2)/(FACT($N$2-A12)*FACT(A12))</f>
        <v>828931106355.00012</v>
      </c>
      <c r="D12" s="11">
        <f>FACT($B$11)/(FACT($B$11-A4)*FACT(A4))</f>
        <v>2211.0000000000009</v>
      </c>
      <c r="E12" s="21">
        <f t="shared" ref="E12:E74" si="5">D12/C12</f>
        <v>2.6672904214226853E-9</v>
      </c>
      <c r="G12" s="12">
        <v>8</v>
      </c>
      <c r="H12" s="16">
        <f t="shared" ref="H12" si="6">H11/2</f>
        <v>7.5</v>
      </c>
      <c r="I12" s="16">
        <v>16</v>
      </c>
      <c r="J12" s="9">
        <f t="shared" si="1"/>
        <v>49.826989619377159</v>
      </c>
      <c r="K12" s="6">
        <f t="shared" si="2"/>
        <v>42.825475778546711</v>
      </c>
      <c r="L12" s="6">
        <f t="shared" si="3"/>
        <v>198.06423010380624</v>
      </c>
    </row>
    <row r="13" spans="1:15">
      <c r="A13" s="20">
        <v>11</v>
      </c>
      <c r="B13" s="11">
        <v>65</v>
      </c>
      <c r="C13" s="11">
        <f t="shared" si="4"/>
        <v>4898229264825.002</v>
      </c>
      <c r="D13" s="11">
        <f>FACT($B$11)/(FACT($B$11-A5)*FACT(A5))</f>
        <v>47905.000000000036</v>
      </c>
      <c r="E13" s="21">
        <f t="shared" si="5"/>
        <v>9.7800648785498466E-9</v>
      </c>
      <c r="G13" s="12">
        <v>7</v>
      </c>
      <c r="H13" s="16">
        <v>4</v>
      </c>
      <c r="I13" s="16">
        <v>16</v>
      </c>
      <c r="J13" s="9">
        <f t="shared" si="1"/>
        <v>36.70934256055363</v>
      </c>
      <c r="K13" s="6">
        <f t="shared" si="2"/>
        <v>9.2666522491349479</v>
      </c>
      <c r="L13" s="6">
        <f t="shared" si="3"/>
        <v>198.06423010380624</v>
      </c>
    </row>
    <row r="14" spans="1:15">
      <c r="A14" s="20">
        <v>12</v>
      </c>
      <c r="B14" s="11">
        <v>64</v>
      </c>
      <c r="C14" s="11">
        <f t="shared" si="4"/>
        <v>26123889412400.012</v>
      </c>
      <c r="D14" s="11">
        <f>FACT($B$11)/(FACT($B$11-A6)*FACT(A6))</f>
        <v>766480.00000000058</v>
      </c>
      <c r="E14" s="21">
        <f t="shared" si="5"/>
        <v>2.9340194635649538E-8</v>
      </c>
      <c r="G14" s="12">
        <v>6</v>
      </c>
      <c r="H14" s="16">
        <v>2</v>
      </c>
      <c r="I14" s="16">
        <v>8</v>
      </c>
      <c r="J14" s="9">
        <f t="shared" si="1"/>
        <v>25.591695501730101</v>
      </c>
      <c r="K14" s="6">
        <f t="shared" si="2"/>
        <v>1.0901816608996537</v>
      </c>
      <c r="L14" s="6">
        <f t="shared" si="3"/>
        <v>36.887759515570934</v>
      </c>
    </row>
    <row r="15" spans="1:15">
      <c r="A15" s="20">
        <v>13</v>
      </c>
      <c r="B15" s="11">
        <v>63</v>
      </c>
      <c r="C15" s="11">
        <f t="shared" si="4"/>
        <v>126600387152400.03</v>
      </c>
      <c r="D15" s="11">
        <f t="shared" ref="D15:D77" si="7">FACT($B$11)/(FACT($B$11-A7)*FACT(A7))</f>
        <v>9657648.0000000037</v>
      </c>
      <c r="E15" s="21">
        <f t="shared" si="5"/>
        <v>7.628450605268879E-8</v>
      </c>
      <c r="G15" s="12">
        <v>5</v>
      </c>
      <c r="H15" s="16">
        <v>1</v>
      </c>
      <c r="I15" s="16">
        <v>8</v>
      </c>
      <c r="J15" s="9">
        <f t="shared" si="1"/>
        <v>16.474048442906572</v>
      </c>
      <c r="K15" s="6">
        <f t="shared" si="2"/>
        <v>1.9463667820069164E-3</v>
      </c>
      <c r="L15" s="6">
        <f t="shared" si="3"/>
        <v>36.887759515570934</v>
      </c>
    </row>
    <row r="16" spans="1:15">
      <c r="A16" s="20">
        <v>14</v>
      </c>
      <c r="B16" s="11">
        <v>62</v>
      </c>
      <c r="C16" s="11">
        <f t="shared" si="4"/>
        <v>560658857389200.31</v>
      </c>
      <c r="D16" s="11">
        <f>FACT($B$11)/(FACT($B$11-A8)*FACT(A8))</f>
        <v>99795696.000000089</v>
      </c>
      <c r="E16" s="21">
        <f t="shared" si="5"/>
        <v>1.779971807896072E-7</v>
      </c>
      <c r="G16" s="12">
        <v>4</v>
      </c>
      <c r="H16" s="16">
        <v>1</v>
      </c>
      <c r="I16" s="16">
        <v>4</v>
      </c>
      <c r="J16" s="9">
        <f t="shared" si="1"/>
        <v>9.3564013840830444</v>
      </c>
      <c r="K16" s="6">
        <f t="shared" si="2"/>
        <v>1.9463667820069164E-3</v>
      </c>
      <c r="L16" s="6">
        <f t="shared" si="3"/>
        <v>4.2995242214532858</v>
      </c>
    </row>
    <row r="17" spans="1:12">
      <c r="A17" s="20">
        <v>15</v>
      </c>
      <c r="B17" s="11">
        <v>61</v>
      </c>
      <c r="C17" s="11">
        <f t="shared" si="4"/>
        <v>2280012686716080.5</v>
      </c>
      <c r="D17" s="11">
        <f t="shared" si="7"/>
        <v>869648208.0000006</v>
      </c>
      <c r="E17" s="21">
        <f t="shared" si="5"/>
        <v>3.8142253026344403E-7</v>
      </c>
      <c r="G17" s="12">
        <v>1</v>
      </c>
      <c r="H17" s="16">
        <v>1</v>
      </c>
      <c r="I17" s="16">
        <v>4</v>
      </c>
      <c r="J17" s="9">
        <f t="shared" si="1"/>
        <v>3.4602076124567488E-3</v>
      </c>
      <c r="K17" s="6">
        <f t="shared" si="2"/>
        <v>1.9463667820069164E-3</v>
      </c>
      <c r="L17" s="6">
        <f t="shared" si="3"/>
        <v>4.2995242214532858</v>
      </c>
    </row>
    <row r="18" spans="1:12">
      <c r="A18" s="20">
        <v>16</v>
      </c>
      <c r="B18" s="11">
        <v>60</v>
      </c>
      <c r="C18" s="11">
        <f t="shared" si="4"/>
        <v>8550047575185303</v>
      </c>
      <c r="D18" s="11">
        <f t="shared" si="7"/>
        <v>6522361560.0000048</v>
      </c>
      <c r="E18" s="21">
        <f t="shared" si="5"/>
        <v>7.6284506052688806E-7</v>
      </c>
      <c r="G18" s="12">
        <v>1</v>
      </c>
      <c r="H18" s="16">
        <v>1</v>
      </c>
      <c r="I18" s="16">
        <v>3</v>
      </c>
      <c r="J18" s="9">
        <f t="shared" si="1"/>
        <v>3.4602076124567488E-3</v>
      </c>
      <c r="K18" s="6">
        <f t="shared" si="2"/>
        <v>1.9463667820069164E-3</v>
      </c>
      <c r="L18" s="6">
        <f t="shared" si="3"/>
        <v>1.1524653979238753</v>
      </c>
    </row>
    <row r="19" spans="1:12">
      <c r="A19" s="20">
        <v>17</v>
      </c>
      <c r="B19" s="11">
        <v>59</v>
      </c>
      <c r="C19" s="11">
        <f t="shared" si="4"/>
        <v>2.9673694525643104E+16</v>
      </c>
      <c r="D19" s="11">
        <f t="shared" si="7"/>
        <v>42757703560.000015</v>
      </c>
      <c r="E19" s="21">
        <f t="shared" si="5"/>
        <v>1.4409295587730104E-6</v>
      </c>
      <c r="G19" s="12">
        <v>1</v>
      </c>
      <c r="H19" s="16">
        <v>1</v>
      </c>
      <c r="I19" s="16">
        <v>3</v>
      </c>
      <c r="J19" s="9">
        <f t="shared" si="1"/>
        <v>3.4602076124567488E-3</v>
      </c>
      <c r="K19" s="6">
        <f t="shared" si="2"/>
        <v>1.9463667820069164E-3</v>
      </c>
      <c r="L19" s="6">
        <f t="shared" si="3"/>
        <v>1.1524653979238753</v>
      </c>
    </row>
    <row r="20" spans="1:12">
      <c r="A20" s="20">
        <v>18</v>
      </c>
      <c r="B20" s="11">
        <v>58</v>
      </c>
      <c r="C20" s="11">
        <f t="shared" si="4"/>
        <v>9.5615237915961104E+16</v>
      </c>
      <c r="D20" s="11">
        <f>FACT($B$11)/(FACT($B$11-A12)*FACT(A12))</f>
        <v>247994680648.00009</v>
      </c>
      <c r="E20" s="21">
        <f t="shared" si="5"/>
        <v>2.5936732057914192E-6</v>
      </c>
      <c r="G20" s="12">
        <v>1</v>
      </c>
      <c r="H20" s="16">
        <v>0.5</v>
      </c>
      <c r="I20" s="16">
        <v>2</v>
      </c>
      <c r="J20" s="9">
        <f t="shared" si="1"/>
        <v>3.4602076124567488E-3</v>
      </c>
      <c r="K20" s="6">
        <f t="shared" si="2"/>
        <v>0.20782871972318342</v>
      </c>
      <c r="L20" s="6">
        <f t="shared" si="3"/>
        <v>5.4065743944636622E-3</v>
      </c>
    </row>
    <row r="21" spans="1:12">
      <c r="A21" s="20">
        <v>19</v>
      </c>
      <c r="B21" s="11">
        <v>57</v>
      </c>
      <c r="C21" s="11">
        <f t="shared" si="4"/>
        <v>2.8684571374788349E+17</v>
      </c>
      <c r="D21" s="11">
        <f t="shared" si="7"/>
        <v>1285063345176.0012</v>
      </c>
      <c r="E21" s="21">
        <f t="shared" si="5"/>
        <v>4.479980991821542E-6</v>
      </c>
      <c r="G21" s="12">
        <v>1</v>
      </c>
      <c r="H21" s="16">
        <v>0.5</v>
      </c>
      <c r="I21" s="16">
        <v>2</v>
      </c>
      <c r="J21" s="9">
        <f t="shared" si="1"/>
        <v>3.4602076124567488E-3</v>
      </c>
      <c r="K21" s="6">
        <f t="shared" si="2"/>
        <v>0.20782871972318342</v>
      </c>
      <c r="L21" s="6">
        <f t="shared" si="3"/>
        <v>5.4065743944636622E-3</v>
      </c>
    </row>
    <row r="22" spans="1:12">
      <c r="A22" s="20">
        <v>20</v>
      </c>
      <c r="B22" s="11">
        <v>56</v>
      </c>
      <c r="C22" s="11">
        <f t="shared" si="4"/>
        <v>8.0316799849407424E+17</v>
      </c>
      <c r="D22" s="11">
        <f t="shared" si="7"/>
        <v>5996962277488.0088</v>
      </c>
      <c r="E22" s="21">
        <f t="shared" si="5"/>
        <v>7.4666349863692364E-6</v>
      </c>
      <c r="G22" s="12">
        <v>1</v>
      </c>
      <c r="H22" s="16">
        <v>0.5</v>
      </c>
      <c r="I22" s="16">
        <v>1</v>
      </c>
      <c r="J22" s="9">
        <f t="shared" si="1"/>
        <v>3.4602076124567488E-3</v>
      </c>
      <c r="K22" s="6">
        <f t="shared" si="2"/>
        <v>0.20782871972318342</v>
      </c>
      <c r="L22" s="6">
        <f t="shared" si="3"/>
        <v>0.85834775086505199</v>
      </c>
    </row>
    <row r="23" spans="1:12">
      <c r="A23" s="20">
        <v>21</v>
      </c>
      <c r="B23" s="11">
        <v>55</v>
      </c>
      <c r="C23" s="11">
        <f t="shared" si="4"/>
        <v>2.1035352341511457E+18</v>
      </c>
      <c r="D23" s="11">
        <f t="shared" si="7"/>
        <v>25371763481680.023</v>
      </c>
      <c r="E23" s="21">
        <f t="shared" si="5"/>
        <v>1.2061487285673382E-5</v>
      </c>
      <c r="G23" s="12">
        <v>0</v>
      </c>
      <c r="H23" s="16">
        <v>0</v>
      </c>
      <c r="I23" s="16">
        <v>0</v>
      </c>
      <c r="J23" s="9">
        <f t="shared" si="1"/>
        <v>0.88581314878892736</v>
      </c>
      <c r="K23" s="6">
        <f t="shared" si="2"/>
        <v>0.91371107266435991</v>
      </c>
      <c r="L23" s="6">
        <f t="shared" si="3"/>
        <v>3.7112889273356404</v>
      </c>
    </row>
    <row r="24" spans="1:12">
      <c r="A24" s="20">
        <v>22</v>
      </c>
      <c r="B24" s="11">
        <v>54</v>
      </c>
      <c r="C24" s="11">
        <f t="shared" si="4"/>
        <v>5.1632228474619034E+18</v>
      </c>
      <c r="D24" s="11">
        <f t="shared" si="7"/>
        <v>97862516286480.094</v>
      </c>
      <c r="E24" s="21">
        <f t="shared" si="5"/>
        <v>1.8953765734629601E-5</v>
      </c>
      <c r="G24" s="12">
        <v>0</v>
      </c>
      <c r="H24" s="16">
        <v>0</v>
      </c>
      <c r="I24" s="16">
        <v>0</v>
      </c>
      <c r="J24" s="9">
        <f t="shared" si="1"/>
        <v>0.88581314878892736</v>
      </c>
      <c r="K24" s="6">
        <f t="shared" si="2"/>
        <v>0.91371107266435991</v>
      </c>
      <c r="L24" s="6">
        <f t="shared" si="3"/>
        <v>3.7112889273356404</v>
      </c>
    </row>
    <row r="25" spans="1:12">
      <c r="A25" s="20">
        <v>23</v>
      </c>
      <c r="B25" s="11">
        <v>53</v>
      </c>
      <c r="C25" s="11">
        <f t="shared" si="4"/>
        <v>1.1897861344151333E+19</v>
      </c>
      <c r="D25" s="11">
        <f t="shared" si="7"/>
        <v>345780890878896.12</v>
      </c>
      <c r="E25" s="21">
        <f t="shared" si="5"/>
        <v>2.9062440793098725E-5</v>
      </c>
      <c r="G25" s="12">
        <v>0</v>
      </c>
      <c r="H25" s="16">
        <v>0</v>
      </c>
      <c r="I25" s="16">
        <v>0</v>
      </c>
      <c r="J25" s="9">
        <f t="shared" si="1"/>
        <v>0.88581314878892736</v>
      </c>
      <c r="K25" s="6">
        <f t="shared" si="2"/>
        <v>0.91371107266435991</v>
      </c>
      <c r="L25" s="6">
        <f t="shared" si="3"/>
        <v>3.7112889273356404</v>
      </c>
    </row>
    <row r="26" spans="1:12">
      <c r="A26" s="20">
        <v>24</v>
      </c>
      <c r="B26" s="11">
        <v>52</v>
      </c>
      <c r="C26" s="11">
        <f t="shared" si="4"/>
        <v>2.5778699578994573E+19</v>
      </c>
      <c r="D26" s="11">
        <f t="shared" si="7"/>
        <v>1123787895356413</v>
      </c>
      <c r="E26" s="21">
        <f t="shared" si="5"/>
        <v>4.3593661189648077E-5</v>
      </c>
      <c r="G26" s="12">
        <v>0</v>
      </c>
      <c r="H26" s="16">
        <v>0</v>
      </c>
      <c r="I26" s="16">
        <v>0</v>
      </c>
      <c r="J26" s="9">
        <f t="shared" si="1"/>
        <v>0.88581314878892736</v>
      </c>
      <c r="K26" s="6">
        <f t="shared" si="2"/>
        <v>0.91371107266435991</v>
      </c>
      <c r="L26" s="6">
        <f t="shared" si="3"/>
        <v>3.7112889273356404</v>
      </c>
    </row>
    <row r="27" spans="1:12">
      <c r="A27" s="20">
        <v>25</v>
      </c>
      <c r="B27" s="11">
        <v>51</v>
      </c>
      <c r="C27" s="11">
        <f t="shared" si="4"/>
        <v>5.2588547141148918E+19</v>
      </c>
      <c r="D27" s="11">
        <f t="shared" si="7"/>
        <v>3371363686069238</v>
      </c>
      <c r="E27" s="21">
        <f t="shared" si="5"/>
        <v>6.4108325278894223E-5</v>
      </c>
      <c r="G27" s="12">
        <v>0</v>
      </c>
      <c r="H27" s="16">
        <v>0</v>
      </c>
      <c r="I27" s="16">
        <v>0</v>
      </c>
      <c r="J27" s="9">
        <f t="shared" si="1"/>
        <v>0.88581314878892736</v>
      </c>
      <c r="K27" s="6">
        <f t="shared" si="2"/>
        <v>0.91371107266435991</v>
      </c>
      <c r="L27" s="6">
        <f t="shared" si="3"/>
        <v>3.7112889273356404</v>
      </c>
    </row>
    <row r="28" spans="1:12">
      <c r="A28" s="20">
        <v>26</v>
      </c>
      <c r="B28" s="11">
        <v>50</v>
      </c>
      <c r="C28" s="11">
        <f t="shared" si="4"/>
        <v>1.0113182142528628E+20</v>
      </c>
      <c r="D28" s="11">
        <f t="shared" si="7"/>
        <v>9364899127970100</v>
      </c>
      <c r="E28" s="21">
        <f t="shared" si="5"/>
        <v>9.2600914291736139E-5</v>
      </c>
      <c r="G28" s="12">
        <v>0</v>
      </c>
      <c r="H28" s="16">
        <v>0</v>
      </c>
      <c r="I28" s="16">
        <v>0</v>
      </c>
      <c r="J28" s="9">
        <f t="shared" si="1"/>
        <v>0.88581314878892736</v>
      </c>
      <c r="K28" s="6">
        <f t="shared" si="2"/>
        <v>0.91371107266435991</v>
      </c>
      <c r="L28" s="6">
        <f t="shared" si="3"/>
        <v>3.7112889273356404</v>
      </c>
    </row>
    <row r="29" spans="1:12">
      <c r="A29" s="20">
        <v>27</v>
      </c>
      <c r="B29" s="11">
        <v>49</v>
      </c>
      <c r="C29" s="11">
        <f t="shared" si="4"/>
        <v>1.8353552777181607E+20</v>
      </c>
      <c r="D29" s="11">
        <f t="shared" si="7"/>
        <v>2.415158196160712E+16</v>
      </c>
      <c r="E29" s="21">
        <f t="shared" si="5"/>
        <v>1.3159077294088817E-4</v>
      </c>
      <c r="G29" s="12">
        <v>0</v>
      </c>
      <c r="H29" s="16">
        <v>0</v>
      </c>
      <c r="I29" s="16">
        <v>0</v>
      </c>
      <c r="J29" s="9">
        <f t="shared" si="1"/>
        <v>0.88581314878892736</v>
      </c>
      <c r="K29" s="6">
        <f t="shared" si="2"/>
        <v>0.91371107266435991</v>
      </c>
      <c r="L29" s="6">
        <f t="shared" si="3"/>
        <v>3.7112889273356404</v>
      </c>
    </row>
    <row r="30" spans="1:12">
      <c r="A30" s="20">
        <v>28</v>
      </c>
      <c r="B30" s="11">
        <v>48</v>
      </c>
      <c r="C30" s="11">
        <f t="shared" si="4"/>
        <v>3.1463233332311307E+20</v>
      </c>
      <c r="D30" s="11">
        <f t="shared" si="7"/>
        <v>5.7963796707857048E+16</v>
      </c>
      <c r="E30" s="21">
        <f t="shared" si="5"/>
        <v>1.8422708211724339E-4</v>
      </c>
      <c r="G30" s="12">
        <v>0</v>
      </c>
      <c r="H30" s="16">
        <v>0</v>
      </c>
      <c r="I30" s="16">
        <v>0</v>
      </c>
      <c r="J30" s="9">
        <f t="shared" si="1"/>
        <v>0.88581314878892736</v>
      </c>
      <c r="K30" s="6">
        <f t="shared" si="2"/>
        <v>0.91371107266435991</v>
      </c>
      <c r="L30" s="6">
        <f t="shared" si="3"/>
        <v>3.7112889273356404</v>
      </c>
    </row>
    <row r="31" spans="1:12">
      <c r="A31" s="20">
        <v>29</v>
      </c>
      <c r="B31" s="11">
        <v>47</v>
      </c>
      <c r="C31" s="11">
        <f t="shared" si="4"/>
        <v>5.0992136779952816E+20</v>
      </c>
      <c r="D31" s="11">
        <f t="shared" si="7"/>
        <v>1.2972849739377534E+17</v>
      </c>
      <c r="E31" s="21">
        <f t="shared" si="5"/>
        <v>2.5440882768571713E-4</v>
      </c>
      <c r="G31" s="12">
        <v>0</v>
      </c>
      <c r="H31" s="16">
        <v>0</v>
      </c>
      <c r="I31" s="16">
        <v>0</v>
      </c>
      <c r="J31" s="9">
        <f t="shared" si="1"/>
        <v>0.88581314878892736</v>
      </c>
      <c r="K31" s="6">
        <f t="shared" si="2"/>
        <v>0.91371107266435991</v>
      </c>
      <c r="L31" s="6">
        <f t="shared" si="3"/>
        <v>3.7112889273356404</v>
      </c>
    </row>
    <row r="32" spans="1:12">
      <c r="A32" s="20">
        <v>30</v>
      </c>
      <c r="B32" s="11">
        <v>46</v>
      </c>
      <c r="C32" s="11">
        <f t="shared" si="4"/>
        <v>7.8187943062594296E+20</v>
      </c>
      <c r="D32" s="11">
        <f t="shared" si="7"/>
        <v>2.7125049455062118E+17</v>
      </c>
      <c r="E32" s="21">
        <f t="shared" si="5"/>
        <v>3.4692112866234167E-4</v>
      </c>
      <c r="G32" s="12">
        <v>0</v>
      </c>
      <c r="H32" s="16">
        <v>0</v>
      </c>
      <c r="I32" s="16">
        <v>0</v>
      </c>
      <c r="J32" s="9">
        <f t="shared" si="1"/>
        <v>0.88581314878892736</v>
      </c>
      <c r="K32" s="6">
        <f t="shared" si="2"/>
        <v>0.91371107266435991</v>
      </c>
      <c r="L32" s="6">
        <f t="shared" si="3"/>
        <v>3.7112889273356404</v>
      </c>
    </row>
    <row r="33" spans="1:12">
      <c r="A33" s="20">
        <v>31</v>
      </c>
      <c r="B33" s="11">
        <v>45</v>
      </c>
      <c r="C33" s="11">
        <f t="shared" si="4"/>
        <v>1.1349862702634655E+21</v>
      </c>
      <c r="D33" s="11">
        <f t="shared" si="7"/>
        <v>5.3070748933817178E+17</v>
      </c>
      <c r="E33" s="21">
        <f t="shared" si="5"/>
        <v>4.6758934732750391E-4</v>
      </c>
      <c r="G33" s="12">
        <v>0</v>
      </c>
      <c r="H33" s="16">
        <v>0</v>
      </c>
      <c r="I33" s="16">
        <v>0</v>
      </c>
      <c r="J33" s="9">
        <f t="shared" si="1"/>
        <v>0.88581314878892736</v>
      </c>
      <c r="K33" s="6">
        <f t="shared" si="2"/>
        <v>0.91371107266435991</v>
      </c>
      <c r="L33" s="6">
        <f t="shared" si="3"/>
        <v>3.7112889273356404</v>
      </c>
    </row>
    <row r="34" spans="1:12">
      <c r="A34" s="20">
        <v>32</v>
      </c>
      <c r="B34" s="11">
        <v>44</v>
      </c>
      <c r="C34" s="11">
        <f t="shared" si="4"/>
        <v>1.5606061216122654E+21</v>
      </c>
      <c r="D34" s="11">
        <f t="shared" si="7"/>
        <v>9.7296373045331507E+17</v>
      </c>
      <c r="E34" s="21">
        <f t="shared" si="5"/>
        <v>6.2345246310333848E-4</v>
      </c>
      <c r="G34" s="12">
        <v>0</v>
      </c>
      <c r="H34" s="16">
        <v>0</v>
      </c>
      <c r="I34" s="16">
        <v>0</v>
      </c>
      <c r="J34" s="9">
        <f t="shared" si="1"/>
        <v>0.88581314878892736</v>
      </c>
      <c r="K34" s="6">
        <f t="shared" si="2"/>
        <v>0.91371107266435991</v>
      </c>
      <c r="L34" s="6">
        <f t="shared" si="3"/>
        <v>3.7112889273356404</v>
      </c>
    </row>
    <row r="35" spans="1:12">
      <c r="A35" s="20">
        <v>33</v>
      </c>
      <c r="B35" s="11">
        <v>43</v>
      </c>
      <c r="C35" s="11">
        <f t="shared" si="4"/>
        <v>2.0335170675553754E+21</v>
      </c>
      <c r="D35" s="11">
        <f t="shared" si="7"/>
        <v>1.673497616379702E+18</v>
      </c>
      <c r="E35" s="21">
        <f t="shared" si="5"/>
        <v>8.2295725129640711E-4</v>
      </c>
      <c r="G35" s="12">
        <v>0</v>
      </c>
      <c r="H35" s="16">
        <v>0</v>
      </c>
      <c r="I35" s="16">
        <v>0</v>
      </c>
      <c r="J35" s="9">
        <f>(G35-$G$78)^2</f>
        <v>0.88581314878892736</v>
      </c>
      <c r="K35" s="6">
        <f t="shared" si="2"/>
        <v>0.91371107266435991</v>
      </c>
      <c r="L35" s="6">
        <f t="shared" si="3"/>
        <v>3.7112889273356404</v>
      </c>
    </row>
    <row r="36" spans="1:12">
      <c r="A36" s="20">
        <v>34</v>
      </c>
      <c r="B36" s="11">
        <v>42</v>
      </c>
      <c r="C36" s="11">
        <f t="shared" si="4"/>
        <v>2.5119916716860543E+21</v>
      </c>
      <c r="D36" s="11">
        <f t="shared" si="7"/>
        <v>2.7033423033825956E+18</v>
      </c>
      <c r="E36" s="21">
        <f t="shared" si="5"/>
        <v>1.076174867079916E-3</v>
      </c>
      <c r="G36" s="12">
        <v>0</v>
      </c>
      <c r="H36" s="16">
        <v>0</v>
      </c>
      <c r="I36" s="16">
        <v>0</v>
      </c>
      <c r="J36" s="9">
        <f t="shared" si="1"/>
        <v>0.88581314878892736</v>
      </c>
      <c r="K36" s="6">
        <f t="shared" si="2"/>
        <v>0.91371107266435991</v>
      </c>
      <c r="L36" s="6">
        <f t="shared" si="3"/>
        <v>3.7112889273356404</v>
      </c>
    </row>
    <row r="37" spans="1:12">
      <c r="A37" s="20">
        <v>35</v>
      </c>
      <c r="B37" s="11">
        <v>41</v>
      </c>
      <c r="C37" s="11">
        <f t="shared" si="4"/>
        <v>2.9426188154036615E+21</v>
      </c>
      <c r="D37" s="11">
        <f t="shared" si="7"/>
        <v>4.1050753495809772E+18</v>
      </c>
      <c r="E37" s="21">
        <f t="shared" si="5"/>
        <v>1.3950414943628548E-3</v>
      </c>
      <c r="G37" s="12">
        <v>0</v>
      </c>
      <c r="H37" s="16">
        <v>0</v>
      </c>
      <c r="I37" s="16">
        <v>0</v>
      </c>
      <c r="J37" s="9">
        <f t="shared" si="1"/>
        <v>0.88581314878892736</v>
      </c>
      <c r="K37" s="6">
        <f t="shared" si="2"/>
        <v>0.91371107266435991</v>
      </c>
      <c r="L37" s="6">
        <f t="shared" si="3"/>
        <v>3.7112889273356404</v>
      </c>
    </row>
    <row r="38" spans="1:12">
      <c r="A38" s="20">
        <v>36</v>
      </c>
      <c r="B38" s="11">
        <v>40</v>
      </c>
      <c r="C38" s="11">
        <f t="shared" si="4"/>
        <v>3.2695764615596233E+21</v>
      </c>
      <c r="D38" s="11">
        <f t="shared" si="7"/>
        <v>5.864393356544255E+18</v>
      </c>
      <c r="E38" s="21">
        <f t="shared" si="5"/>
        <v>1.7936247784665284E-3</v>
      </c>
      <c r="G38" s="12">
        <v>0</v>
      </c>
      <c r="H38" s="16">
        <v>0</v>
      </c>
      <c r="I38" s="16">
        <v>0</v>
      </c>
      <c r="J38" s="9">
        <f t="shared" si="1"/>
        <v>0.88581314878892736</v>
      </c>
      <c r="K38" s="6">
        <f t="shared" si="2"/>
        <v>0.91371107266435991</v>
      </c>
      <c r="L38" s="6">
        <f t="shared" si="3"/>
        <v>3.7112889273356404</v>
      </c>
    </row>
    <row r="39" spans="1:12">
      <c r="A39" s="20">
        <v>37</v>
      </c>
      <c r="B39" s="11">
        <v>39</v>
      </c>
      <c r="C39" s="11">
        <f t="shared" si="4"/>
        <v>3.446310324346632E+21</v>
      </c>
      <c r="D39" s="11">
        <f t="shared" si="7"/>
        <v>7.886597962249172E+18</v>
      </c>
      <c r="E39" s="21">
        <f t="shared" si="5"/>
        <v>2.2884178208021216E-3</v>
      </c>
      <c r="G39" s="12">
        <v>0</v>
      </c>
      <c r="H39" s="16">
        <v>0</v>
      </c>
      <c r="I39" s="16">
        <v>0</v>
      </c>
      <c r="J39" s="9">
        <f t="shared" si="1"/>
        <v>0.88581314878892736</v>
      </c>
      <c r="K39" s="6">
        <f t="shared" si="2"/>
        <v>0.91371107266435991</v>
      </c>
      <c r="L39" s="6">
        <f t="shared" si="3"/>
        <v>3.7112889273356404</v>
      </c>
    </row>
    <row r="40" spans="1:12">
      <c r="A40" s="20">
        <v>38</v>
      </c>
      <c r="B40" s="11">
        <v>38</v>
      </c>
      <c r="C40" s="11">
        <f t="shared" si="4"/>
        <v>3.446310324346632E+21</v>
      </c>
      <c r="D40" s="11">
        <f t="shared" si="7"/>
        <v>9.9896907521822802E+18</v>
      </c>
      <c r="E40" s="21">
        <f t="shared" si="5"/>
        <v>2.8986625730160194E-3</v>
      </c>
      <c r="G40" s="12">
        <v>0</v>
      </c>
      <c r="H40" s="16">
        <v>0</v>
      </c>
      <c r="I40" s="16">
        <v>0</v>
      </c>
      <c r="J40" s="9">
        <f t="shared" si="1"/>
        <v>0.88581314878892736</v>
      </c>
      <c r="K40" s="6">
        <f t="shared" si="2"/>
        <v>0.91371107266435991</v>
      </c>
      <c r="L40" s="6">
        <f t="shared" si="3"/>
        <v>3.7112889273356404</v>
      </c>
    </row>
    <row r="41" spans="1:12">
      <c r="A41" s="20">
        <v>39</v>
      </c>
      <c r="B41" s="11">
        <v>37</v>
      </c>
      <c r="C41" s="11">
        <f t="shared" si="4"/>
        <v>3.2695764615596233E+21</v>
      </c>
      <c r="D41" s="11">
        <f t="shared" si="7"/>
        <v>1.192317928486272E+19</v>
      </c>
      <c r="E41" s="21">
        <f t="shared" si="5"/>
        <v>3.6467045273427356E-3</v>
      </c>
      <c r="G41" s="12">
        <v>0</v>
      </c>
      <c r="H41" s="16">
        <v>0</v>
      </c>
      <c r="I41" s="16">
        <v>0</v>
      </c>
      <c r="J41" s="9">
        <f t="shared" si="1"/>
        <v>0.88581314878892736</v>
      </c>
      <c r="K41" s="6">
        <f t="shared" si="2"/>
        <v>0.91371107266435991</v>
      </c>
      <c r="L41" s="6">
        <f t="shared" si="3"/>
        <v>3.7112889273356404</v>
      </c>
    </row>
    <row r="42" spans="1:12">
      <c r="A42" s="20">
        <v>40</v>
      </c>
      <c r="B42" s="11">
        <v>36</v>
      </c>
      <c r="C42" s="11">
        <f t="shared" si="4"/>
        <v>2.9426188154036615E+21</v>
      </c>
      <c r="D42" s="11">
        <f t="shared" si="7"/>
        <v>1.3413576695470565E+19</v>
      </c>
      <c r="E42" s="21">
        <f t="shared" si="5"/>
        <v>4.5583806591784209E-3</v>
      </c>
      <c r="G42" s="12">
        <v>0</v>
      </c>
      <c r="H42" s="16">
        <v>0</v>
      </c>
      <c r="I42" s="16">
        <v>0</v>
      </c>
      <c r="J42" s="9">
        <f t="shared" si="1"/>
        <v>0.88581314878892736</v>
      </c>
      <c r="K42" s="6">
        <f t="shared" si="2"/>
        <v>0.91371107266435991</v>
      </c>
      <c r="L42" s="6">
        <f t="shared" si="3"/>
        <v>3.7112889273356404</v>
      </c>
    </row>
    <row r="43" spans="1:12">
      <c r="A43" s="20">
        <v>41</v>
      </c>
      <c r="B43" s="11">
        <v>35</v>
      </c>
      <c r="C43" s="11">
        <f t="shared" si="4"/>
        <v>2.5119916716860543E+21</v>
      </c>
      <c r="D43" s="11">
        <f t="shared" si="7"/>
        <v>1.4226520737620294E+19</v>
      </c>
      <c r="E43" s="21">
        <f t="shared" si="5"/>
        <v>5.6634426371610629E-3</v>
      </c>
      <c r="G43" s="12">
        <v>0</v>
      </c>
      <c r="H43" s="16">
        <v>0</v>
      </c>
      <c r="I43" s="16">
        <v>0</v>
      </c>
      <c r="J43" s="9">
        <f t="shared" si="1"/>
        <v>0.88581314878892736</v>
      </c>
      <c r="K43" s="6">
        <f t="shared" si="2"/>
        <v>0.91371107266435991</v>
      </c>
      <c r="L43" s="6">
        <f t="shared" si="3"/>
        <v>3.7112889273356404</v>
      </c>
    </row>
    <row r="44" spans="1:12">
      <c r="A44" s="20">
        <v>42</v>
      </c>
      <c r="B44" s="11">
        <v>34</v>
      </c>
      <c r="C44" s="11">
        <f t="shared" si="4"/>
        <v>2.0335170675553754E+21</v>
      </c>
      <c r="D44" s="11">
        <f t="shared" si="7"/>
        <v>1.4226520737620294E+19</v>
      </c>
      <c r="E44" s="21">
        <f>D44/C44</f>
        <v>6.9960173753166131E-3</v>
      </c>
      <c r="G44" s="12">
        <v>0</v>
      </c>
      <c r="H44" s="16">
        <v>0</v>
      </c>
      <c r="I44" s="16">
        <v>0</v>
      </c>
      <c r="J44" s="9">
        <f t="shared" si="1"/>
        <v>0.88581314878892736</v>
      </c>
      <c r="K44" s="6">
        <f t="shared" si="2"/>
        <v>0.91371107266435991</v>
      </c>
      <c r="L44" s="6">
        <f t="shared" si="3"/>
        <v>3.7112889273356404</v>
      </c>
    </row>
    <row r="45" spans="1:12">
      <c r="A45" s="20">
        <v>43</v>
      </c>
      <c r="B45" s="11">
        <v>33</v>
      </c>
      <c r="C45" s="11">
        <f t="shared" si="4"/>
        <v>1.5606061216122654E+21</v>
      </c>
      <c r="D45" s="11">
        <f t="shared" si="7"/>
        <v>1.3413576695470565E+19</v>
      </c>
      <c r="E45" s="21">
        <f t="shared" si="5"/>
        <v>8.5951070611032659E-3</v>
      </c>
      <c r="G45" s="12">
        <v>0</v>
      </c>
      <c r="H45" s="16">
        <v>0</v>
      </c>
      <c r="I45" s="16">
        <v>0</v>
      </c>
      <c r="J45" s="9">
        <f t="shared" si="1"/>
        <v>0.88581314878892736</v>
      </c>
      <c r="K45" s="6">
        <f t="shared" si="2"/>
        <v>0.91371107266435991</v>
      </c>
      <c r="L45" s="6">
        <f t="shared" si="3"/>
        <v>3.7112889273356404</v>
      </c>
    </row>
    <row r="46" spans="1:12">
      <c r="A46" s="20">
        <v>44</v>
      </c>
      <c r="B46" s="11">
        <v>32</v>
      </c>
      <c r="C46" s="11">
        <f t="shared" si="4"/>
        <v>1.1349862702634655E+21</v>
      </c>
      <c r="D46" s="11">
        <f t="shared" si="7"/>
        <v>1.192317928486272E+19</v>
      </c>
      <c r="E46" s="21">
        <f t="shared" si="5"/>
        <v>1.0505130852459547E-2</v>
      </c>
      <c r="G46" s="12">
        <v>0</v>
      </c>
      <c r="H46" s="16">
        <v>0</v>
      </c>
      <c r="I46" s="16">
        <v>0</v>
      </c>
      <c r="J46" s="9">
        <f t="shared" si="1"/>
        <v>0.88581314878892736</v>
      </c>
      <c r="K46" s="6">
        <f t="shared" si="2"/>
        <v>0.91371107266435991</v>
      </c>
      <c r="L46" s="6">
        <f t="shared" si="3"/>
        <v>3.7112889273356404</v>
      </c>
    </row>
    <row r="47" spans="1:12">
      <c r="A47" s="20">
        <v>45</v>
      </c>
      <c r="B47" s="11">
        <v>31</v>
      </c>
      <c r="C47" s="11">
        <f t="shared" si="4"/>
        <v>7.8187943062594296E+20</v>
      </c>
      <c r="D47" s="11">
        <f t="shared" si="7"/>
        <v>9.9896907521822802E+18</v>
      </c>
      <c r="E47" s="21">
        <f t="shared" si="5"/>
        <v>1.2776510496234584E-2</v>
      </c>
      <c r="G47" s="12">
        <v>0</v>
      </c>
      <c r="H47" s="16">
        <v>0</v>
      </c>
      <c r="I47" s="16">
        <v>0</v>
      </c>
      <c r="J47" s="9">
        <f t="shared" si="1"/>
        <v>0.88581314878892736</v>
      </c>
      <c r="K47" s="6">
        <f t="shared" si="2"/>
        <v>0.91371107266435991</v>
      </c>
      <c r="L47" s="6">
        <f t="shared" si="3"/>
        <v>3.7112889273356404</v>
      </c>
    </row>
    <row r="48" spans="1:12">
      <c r="A48" s="20">
        <v>46</v>
      </c>
      <c r="B48" s="11">
        <v>30</v>
      </c>
      <c r="C48" s="11">
        <f t="shared" si="4"/>
        <v>5.0992136779952816E+20</v>
      </c>
      <c r="D48" s="11">
        <f t="shared" si="7"/>
        <v>7.886597962249172E+18</v>
      </c>
      <c r="E48" s="21">
        <f t="shared" si="5"/>
        <v>1.5466302179652393E-2</v>
      </c>
      <c r="G48" s="12">
        <v>0</v>
      </c>
      <c r="H48" s="16">
        <v>0</v>
      </c>
      <c r="I48" s="16">
        <v>0</v>
      </c>
      <c r="J48" s="9">
        <f t="shared" si="1"/>
        <v>0.88581314878892736</v>
      </c>
      <c r="K48" s="6">
        <f t="shared" si="2"/>
        <v>0.91371107266435991</v>
      </c>
      <c r="L48" s="6">
        <f t="shared" si="3"/>
        <v>3.7112889273356404</v>
      </c>
    </row>
    <row r="49" spans="1:12">
      <c r="A49" s="20">
        <v>47</v>
      </c>
      <c r="B49" s="11">
        <v>29</v>
      </c>
      <c r="C49" s="11">
        <f t="shared" si="4"/>
        <v>3.1463233332311307E+20</v>
      </c>
      <c r="D49" s="11">
        <f t="shared" si="7"/>
        <v>5.864393356544255E+18</v>
      </c>
      <c r="E49" s="21">
        <f>D49/C49</f>
        <v>1.8638876985734933E-2</v>
      </c>
      <c r="G49" s="12">
        <v>0</v>
      </c>
      <c r="H49" s="16">
        <v>0</v>
      </c>
      <c r="I49" s="16">
        <v>0</v>
      </c>
      <c r="J49" s="9">
        <f t="shared" si="1"/>
        <v>0.88581314878892736</v>
      </c>
      <c r="K49" s="6">
        <f t="shared" si="2"/>
        <v>0.91371107266435991</v>
      </c>
      <c r="L49" s="6">
        <f t="shared" si="3"/>
        <v>3.7112889273356404</v>
      </c>
    </row>
    <row r="50" spans="1:12">
      <c r="A50" s="20">
        <v>48</v>
      </c>
      <c r="B50" s="11">
        <v>28</v>
      </c>
      <c r="C50" s="11">
        <f t="shared" si="4"/>
        <v>1.8353552777181607E+20</v>
      </c>
      <c r="D50" s="11">
        <f t="shared" si="7"/>
        <v>4.1050753495809772E+18</v>
      </c>
      <c r="E50" s="21">
        <f t="shared" si="5"/>
        <v>2.2366652382881901E-2</v>
      </c>
      <c r="G50" s="12">
        <v>0</v>
      </c>
      <c r="H50" s="16">
        <v>0</v>
      </c>
      <c r="I50" s="16">
        <v>0</v>
      </c>
      <c r="J50" s="9">
        <f t="shared" si="1"/>
        <v>0.88581314878892736</v>
      </c>
      <c r="K50" s="6">
        <f t="shared" si="2"/>
        <v>0.91371107266435991</v>
      </c>
      <c r="L50" s="6">
        <f t="shared" si="3"/>
        <v>3.7112889273356404</v>
      </c>
    </row>
    <row r="51" spans="1:12">
      <c r="A51" s="20">
        <v>49</v>
      </c>
      <c r="B51" s="11">
        <v>27</v>
      </c>
      <c r="C51" s="11">
        <f t="shared" si="4"/>
        <v>1.0113182142528628E+20</v>
      </c>
      <c r="D51" s="11">
        <f t="shared" si="7"/>
        <v>2.7033423033825956E+18</v>
      </c>
      <c r="E51" s="21">
        <f t="shared" si="5"/>
        <v>2.6730877238078411E-2</v>
      </c>
      <c r="G51" s="12">
        <v>0</v>
      </c>
      <c r="H51" s="16">
        <v>0</v>
      </c>
      <c r="I51" s="16">
        <v>0</v>
      </c>
      <c r="J51" s="9">
        <f t="shared" si="1"/>
        <v>0.88581314878892736</v>
      </c>
      <c r="K51" s="6">
        <f t="shared" si="2"/>
        <v>0.91371107266435991</v>
      </c>
      <c r="L51" s="6">
        <f t="shared" si="3"/>
        <v>3.7112889273356404</v>
      </c>
    </row>
    <row r="52" spans="1:12">
      <c r="A52" s="20">
        <v>50</v>
      </c>
      <c r="B52" s="11">
        <v>26</v>
      </c>
      <c r="C52" s="11">
        <f t="shared" si="4"/>
        <v>5.2588547141148918E+19</v>
      </c>
      <c r="D52" s="11">
        <f t="shared" si="7"/>
        <v>1.673497616379702E+18</v>
      </c>
      <c r="E52" s="21">
        <f t="shared" si="5"/>
        <v>3.1822472902474266E-2</v>
      </c>
      <c r="G52" s="12">
        <v>0</v>
      </c>
      <c r="H52" s="16">
        <v>0</v>
      </c>
      <c r="I52" s="16">
        <v>0</v>
      </c>
      <c r="J52" s="9">
        <f t="shared" si="1"/>
        <v>0.88581314878892736</v>
      </c>
      <c r="K52" s="6">
        <f t="shared" si="2"/>
        <v>0.91371107266435991</v>
      </c>
      <c r="L52" s="6">
        <f t="shared" si="3"/>
        <v>3.7112889273356404</v>
      </c>
    </row>
    <row r="53" spans="1:12">
      <c r="A53" s="20">
        <v>51</v>
      </c>
      <c r="B53" s="11">
        <v>25</v>
      </c>
      <c r="C53" s="11">
        <f t="shared" si="4"/>
        <v>2.5778699578994573E+19</v>
      </c>
      <c r="D53" s="11">
        <f t="shared" si="7"/>
        <v>9.7296373045331507E+17</v>
      </c>
      <c r="E53" s="21">
        <f t="shared" si="5"/>
        <v>3.7742932977353191E-2</v>
      </c>
      <c r="G53" s="12">
        <v>0</v>
      </c>
      <c r="H53" s="16">
        <v>0</v>
      </c>
      <c r="I53" s="16">
        <v>0</v>
      </c>
      <c r="J53" s="9">
        <f>(G53-$G$78)^2</f>
        <v>0.88581314878892736</v>
      </c>
      <c r="K53" s="6">
        <f t="shared" si="2"/>
        <v>0.91371107266435991</v>
      </c>
      <c r="L53" s="6">
        <f t="shared" si="3"/>
        <v>3.7112889273356404</v>
      </c>
    </row>
    <row r="54" spans="1:12">
      <c r="A54" s="20">
        <v>52</v>
      </c>
      <c r="B54" s="11">
        <v>24</v>
      </c>
      <c r="C54" s="11">
        <f t="shared" si="4"/>
        <v>1.1897861344151333E+19</v>
      </c>
      <c r="D54" s="11">
        <f t="shared" si="7"/>
        <v>5.3070748933817178E+17</v>
      </c>
      <c r="E54" s="21">
        <f t="shared" si="5"/>
        <v>4.460528442778107E-2</v>
      </c>
      <c r="G54" s="12">
        <v>0</v>
      </c>
      <c r="H54" s="16">
        <v>0</v>
      </c>
      <c r="I54" s="16">
        <v>0</v>
      </c>
      <c r="J54" s="9">
        <f t="shared" si="1"/>
        <v>0.88581314878892736</v>
      </c>
      <c r="K54" s="6">
        <f t="shared" si="2"/>
        <v>0.91371107266435991</v>
      </c>
      <c r="L54" s="6">
        <f t="shared" si="3"/>
        <v>3.7112889273356404</v>
      </c>
    </row>
    <row r="55" spans="1:12">
      <c r="A55" s="20">
        <v>53</v>
      </c>
      <c r="B55" s="11">
        <v>23</v>
      </c>
      <c r="C55" s="11">
        <f t="shared" si="4"/>
        <v>5.1632228474619034E+18</v>
      </c>
      <c r="D55" s="11">
        <f t="shared" si="7"/>
        <v>2.7125049455062118E+17</v>
      </c>
      <c r="E55" s="21">
        <f t="shared" si="5"/>
        <v>5.2535112770497668E-2</v>
      </c>
      <c r="G55" s="12">
        <v>0</v>
      </c>
      <c r="H55" s="16">
        <v>0</v>
      </c>
      <c r="I55" s="16">
        <v>0</v>
      </c>
      <c r="J55" s="9">
        <f t="shared" si="1"/>
        <v>0.88581314878892736</v>
      </c>
      <c r="K55" s="6">
        <f t="shared" si="2"/>
        <v>0.91371107266435991</v>
      </c>
      <c r="L55" s="6">
        <f t="shared" si="3"/>
        <v>3.7112889273356404</v>
      </c>
    </row>
    <row r="56" spans="1:12">
      <c r="A56" s="20">
        <v>54</v>
      </c>
      <c r="B56" s="11">
        <v>22</v>
      </c>
      <c r="C56" s="11">
        <f t="shared" si="4"/>
        <v>2.1035352341511457E+18</v>
      </c>
      <c r="D56" s="11">
        <f t="shared" si="7"/>
        <v>1.2972849739377534E+17</v>
      </c>
      <c r="E56" s="21">
        <f t="shared" si="5"/>
        <v>6.1671654121888568E-2</v>
      </c>
      <c r="G56" s="12">
        <v>0</v>
      </c>
      <c r="H56" s="16">
        <v>0</v>
      </c>
      <c r="I56" s="16">
        <v>0</v>
      </c>
      <c r="J56" s="9">
        <f t="shared" si="1"/>
        <v>0.88581314878892736</v>
      </c>
      <c r="K56" s="6">
        <f t="shared" si="2"/>
        <v>0.91371107266435991</v>
      </c>
      <c r="L56" s="6">
        <f t="shared" si="3"/>
        <v>3.7112889273356404</v>
      </c>
    </row>
    <row r="57" spans="1:12">
      <c r="A57" s="20">
        <v>55</v>
      </c>
      <c r="B57" s="11">
        <v>21</v>
      </c>
      <c r="C57" s="11">
        <f t="shared" si="4"/>
        <v>8.0316799849407424E+17</v>
      </c>
      <c r="D57" s="11">
        <f t="shared" si="7"/>
        <v>5.7963796707857048E+16</v>
      </c>
      <c r="E57" s="21">
        <f t="shared" si="5"/>
        <v>7.216895695114614E-2</v>
      </c>
      <c r="G57" s="12">
        <v>0</v>
      </c>
      <c r="H57" s="16">
        <v>0</v>
      </c>
      <c r="I57" s="16">
        <v>0</v>
      </c>
      <c r="J57" s="9">
        <f t="shared" si="1"/>
        <v>0.88581314878892736</v>
      </c>
      <c r="K57" s="6">
        <f t="shared" si="2"/>
        <v>0.91371107266435991</v>
      </c>
      <c r="L57" s="6">
        <f t="shared" si="3"/>
        <v>3.7112889273356404</v>
      </c>
    </row>
    <row r="58" spans="1:12">
      <c r="A58" s="20">
        <v>56</v>
      </c>
      <c r="B58" s="11">
        <v>20</v>
      </c>
      <c r="C58" s="11">
        <f t="shared" si="4"/>
        <v>2.8684571374788349E+17</v>
      </c>
      <c r="D58" s="11">
        <f t="shared" si="7"/>
        <v>2.415158196160712E+16</v>
      </c>
      <c r="E58" s="21">
        <f>D58/C58</f>
        <v>8.4197116443003928E-2</v>
      </c>
      <c r="G58" s="12">
        <v>0</v>
      </c>
      <c r="H58" s="16">
        <v>0</v>
      </c>
      <c r="I58" s="16">
        <v>0</v>
      </c>
      <c r="J58" s="9">
        <f t="shared" si="1"/>
        <v>0.88581314878892736</v>
      </c>
      <c r="K58" s="6">
        <f t="shared" si="2"/>
        <v>0.91371107266435991</v>
      </c>
      <c r="L58" s="6">
        <f t="shared" si="3"/>
        <v>3.7112889273356404</v>
      </c>
    </row>
    <row r="59" spans="1:12">
      <c r="A59" s="20">
        <v>57</v>
      </c>
      <c r="B59" s="11">
        <v>19</v>
      </c>
      <c r="C59" s="11">
        <f t="shared" si="4"/>
        <v>9.5615237915961104E+16</v>
      </c>
      <c r="D59" s="11">
        <f t="shared" si="7"/>
        <v>9364899127970100</v>
      </c>
      <c r="E59" s="21">
        <f t="shared" si="5"/>
        <v>9.7943584433698425E-2</v>
      </c>
      <c r="G59" s="12">
        <v>0</v>
      </c>
      <c r="H59" s="16">
        <v>0</v>
      </c>
      <c r="I59" s="16">
        <v>0</v>
      </c>
      <c r="J59" s="9">
        <f t="shared" si="1"/>
        <v>0.88581314878892736</v>
      </c>
      <c r="K59" s="6">
        <f t="shared" si="2"/>
        <v>0.91371107266435991</v>
      </c>
      <c r="L59" s="6">
        <f t="shared" si="3"/>
        <v>3.7112889273356404</v>
      </c>
    </row>
    <row r="60" spans="1:12">
      <c r="A60" s="20">
        <v>58</v>
      </c>
      <c r="B60" s="11">
        <v>18</v>
      </c>
      <c r="C60" s="11">
        <f t="shared" si="4"/>
        <v>2.9673694525643104E+16</v>
      </c>
      <c r="D60" s="11">
        <f t="shared" si="7"/>
        <v>3371363686069238</v>
      </c>
      <c r="E60" s="21">
        <f t="shared" si="5"/>
        <v>0.11361455794309024</v>
      </c>
      <c r="G60" s="12">
        <v>0</v>
      </c>
      <c r="H60" s="16">
        <v>0</v>
      </c>
      <c r="I60" s="16">
        <v>0</v>
      </c>
      <c r="J60" s="9">
        <f t="shared" si="1"/>
        <v>0.88581314878892736</v>
      </c>
      <c r="K60" s="6">
        <f t="shared" si="2"/>
        <v>0.91371107266435991</v>
      </c>
      <c r="L60" s="6">
        <f t="shared" si="3"/>
        <v>3.7112889273356404</v>
      </c>
    </row>
    <row r="61" spans="1:12">
      <c r="A61" s="20">
        <v>59</v>
      </c>
      <c r="B61" s="11">
        <v>17</v>
      </c>
      <c r="C61" s="11">
        <f t="shared" si="4"/>
        <v>8550047575185303</v>
      </c>
      <c r="D61" s="11">
        <f t="shared" si="7"/>
        <v>1123787895356413</v>
      </c>
      <c r="E61" s="21">
        <f t="shared" si="5"/>
        <v>0.13143644938514362</v>
      </c>
      <c r="G61" s="12">
        <v>0</v>
      </c>
      <c r="H61" s="16">
        <v>0</v>
      </c>
      <c r="I61" s="16">
        <v>0</v>
      </c>
      <c r="J61" s="9">
        <f t="shared" si="1"/>
        <v>0.88581314878892736</v>
      </c>
      <c r="K61" s="6">
        <f t="shared" si="2"/>
        <v>0.91371107266435991</v>
      </c>
      <c r="L61" s="6">
        <f t="shared" si="3"/>
        <v>3.7112889273356404</v>
      </c>
    </row>
    <row r="62" spans="1:12">
      <c r="A62" s="20">
        <v>60</v>
      </c>
      <c r="B62" s="11">
        <v>16</v>
      </c>
      <c r="C62" s="11">
        <f t="shared" si="4"/>
        <v>2280012686716080.5</v>
      </c>
      <c r="D62" s="11">
        <f t="shared" si="7"/>
        <v>345780890878896.12</v>
      </c>
      <c r="E62" s="21">
        <f t="shared" si="5"/>
        <v>0.15165744159824257</v>
      </c>
      <c r="G62" s="12">
        <v>0</v>
      </c>
      <c r="H62" s="16">
        <v>0</v>
      </c>
      <c r="I62" s="16">
        <v>0</v>
      </c>
      <c r="J62" s="9">
        <f t="shared" si="1"/>
        <v>0.88581314878892736</v>
      </c>
      <c r="K62" s="6">
        <f t="shared" si="2"/>
        <v>0.91371107266435991</v>
      </c>
      <c r="L62" s="6">
        <f t="shared" si="3"/>
        <v>3.7112889273356404</v>
      </c>
    </row>
    <row r="63" spans="1:12">
      <c r="A63" s="20">
        <v>61</v>
      </c>
      <c r="B63" s="11">
        <v>15</v>
      </c>
      <c r="C63" s="11">
        <f t="shared" si="4"/>
        <v>560658857389200.31</v>
      </c>
      <c r="D63" s="11">
        <f t="shared" si="7"/>
        <v>97862516286480.094</v>
      </c>
      <c r="E63" s="21">
        <f t="shared" si="5"/>
        <v>0.17454913089609056</v>
      </c>
      <c r="G63" s="12">
        <v>0</v>
      </c>
      <c r="H63" s="16">
        <v>0</v>
      </c>
      <c r="I63" s="16">
        <v>0</v>
      </c>
      <c r="J63" s="9">
        <f t="shared" si="1"/>
        <v>0.88581314878892736</v>
      </c>
      <c r="K63" s="6">
        <f t="shared" si="2"/>
        <v>0.91371107266435991</v>
      </c>
      <c r="L63" s="6">
        <f t="shared" si="3"/>
        <v>3.7112889273356404</v>
      </c>
    </row>
    <row r="64" spans="1:12">
      <c r="A64" s="20">
        <v>62</v>
      </c>
      <c r="B64" s="11">
        <v>14</v>
      </c>
      <c r="C64" s="11">
        <f t="shared" si="4"/>
        <v>126600387152400.03</v>
      </c>
      <c r="D64" s="11">
        <f t="shared" si="7"/>
        <v>25371763481680.023</v>
      </c>
      <c r="E64" s="21">
        <f t="shared" si="5"/>
        <v>0.20040826139921514</v>
      </c>
      <c r="G64" s="12">
        <v>0</v>
      </c>
      <c r="H64" s="16">
        <v>0</v>
      </c>
      <c r="I64" s="16">
        <v>0</v>
      </c>
      <c r="J64" s="9">
        <f t="shared" si="1"/>
        <v>0.88581314878892736</v>
      </c>
      <c r="K64" s="6">
        <f t="shared" si="2"/>
        <v>0.91371107266435991</v>
      </c>
      <c r="L64" s="6">
        <f t="shared" si="3"/>
        <v>3.7112889273356404</v>
      </c>
    </row>
    <row r="65" spans="1:12">
      <c r="A65" s="20">
        <v>63</v>
      </c>
      <c r="B65" s="11">
        <v>13</v>
      </c>
      <c r="C65" s="11">
        <f t="shared" si="4"/>
        <v>26123889412400.012</v>
      </c>
      <c r="D65" s="11">
        <f t="shared" si="7"/>
        <v>5996962277488.0088</v>
      </c>
      <c r="E65" s="21">
        <f t="shared" si="5"/>
        <v>0.22955855396637379</v>
      </c>
      <c r="G65" s="12">
        <v>0</v>
      </c>
      <c r="H65" s="16">
        <v>0</v>
      </c>
      <c r="I65" s="16">
        <v>0</v>
      </c>
      <c r="J65" s="9">
        <f t="shared" si="1"/>
        <v>0.88581314878892736</v>
      </c>
      <c r="K65" s="6">
        <f t="shared" si="2"/>
        <v>0.91371107266435991</v>
      </c>
      <c r="L65" s="6">
        <f t="shared" si="3"/>
        <v>3.7112889273356404</v>
      </c>
    </row>
    <row r="66" spans="1:12">
      <c r="A66" s="20">
        <v>64</v>
      </c>
      <c r="B66" s="11">
        <v>12</v>
      </c>
      <c r="C66" s="11">
        <f t="shared" si="4"/>
        <v>4898229264825.002</v>
      </c>
      <c r="D66" s="11">
        <f t="shared" si="7"/>
        <v>1285063345176.0012</v>
      </c>
      <c r="E66" s="21">
        <f>D66/C66</f>
        <v>0.26235263310442708</v>
      </c>
      <c r="G66" s="12">
        <v>0</v>
      </c>
      <c r="H66" s="16">
        <v>0</v>
      </c>
      <c r="I66" s="16">
        <v>0</v>
      </c>
      <c r="J66" s="9">
        <f t="shared" si="1"/>
        <v>0.88581314878892736</v>
      </c>
      <c r="K66" s="6">
        <f t="shared" si="2"/>
        <v>0.91371107266435991</v>
      </c>
      <c r="L66" s="6">
        <f t="shared" si="3"/>
        <v>3.7112889273356404</v>
      </c>
    </row>
    <row r="67" spans="1:12">
      <c r="A67" s="20">
        <v>65</v>
      </c>
      <c r="B67" s="11">
        <v>11</v>
      </c>
      <c r="C67" s="11">
        <f t="shared" si="4"/>
        <v>828931106355.00012</v>
      </c>
      <c r="D67" s="11">
        <f t="shared" si="7"/>
        <v>247994680648.00009</v>
      </c>
      <c r="E67" s="21">
        <f t="shared" si="5"/>
        <v>0.29917405529452201</v>
      </c>
      <c r="G67" s="12">
        <v>0</v>
      </c>
      <c r="H67" s="16">
        <v>0</v>
      </c>
      <c r="I67" s="16">
        <v>0</v>
      </c>
      <c r="J67" s="9">
        <f t="shared" si="1"/>
        <v>0.88581314878892736</v>
      </c>
      <c r="K67" s="6">
        <f t="shared" si="2"/>
        <v>0.91371107266435991</v>
      </c>
      <c r="L67" s="6">
        <f t="shared" si="3"/>
        <v>3.7112889273356404</v>
      </c>
    </row>
    <row r="68" spans="1:12">
      <c r="A68" s="20">
        <v>66</v>
      </c>
      <c r="B68" s="11">
        <v>10</v>
      </c>
      <c r="C68" s="11">
        <f t="shared" si="4"/>
        <v>125595622175</v>
      </c>
      <c r="D68" s="11">
        <f t="shared" si="7"/>
        <v>42757703560.000015</v>
      </c>
      <c r="E68" s="21">
        <f t="shared" si="5"/>
        <v>0.34043944223169748</v>
      </c>
      <c r="G68" s="12">
        <v>0</v>
      </c>
      <c r="H68" s="16">
        <v>0</v>
      </c>
      <c r="I68" s="16">
        <v>0</v>
      </c>
      <c r="J68" s="9">
        <f t="shared" si="1"/>
        <v>0.88581314878892736</v>
      </c>
      <c r="K68" s="6">
        <f t="shared" si="2"/>
        <v>0.91371107266435991</v>
      </c>
      <c r="L68" s="6">
        <f t="shared" si="3"/>
        <v>3.7112889273356404</v>
      </c>
    </row>
    <row r="69" spans="1:12">
      <c r="A69" s="20">
        <v>67</v>
      </c>
      <c r="B69" s="11">
        <v>9</v>
      </c>
      <c r="C69" s="11">
        <f t="shared" si="4"/>
        <v>16871053724.999994</v>
      </c>
      <c r="D69" s="11">
        <f t="shared" si="7"/>
        <v>6522361560.0000048</v>
      </c>
      <c r="E69" s="21">
        <f t="shared" si="5"/>
        <v>0.38660072253430078</v>
      </c>
      <c r="G69" s="12">
        <v>0</v>
      </c>
      <c r="H69" s="16">
        <v>0</v>
      </c>
      <c r="I69" s="16">
        <v>0</v>
      </c>
      <c r="J69" s="9">
        <f t="shared" si="1"/>
        <v>0.88581314878892736</v>
      </c>
      <c r="K69" s="6">
        <f t="shared" si="2"/>
        <v>0.91371107266435991</v>
      </c>
      <c r="L69" s="6">
        <f t="shared" si="3"/>
        <v>3.7112889273356404</v>
      </c>
    </row>
    <row r="70" spans="1:12">
      <c r="A70" s="20">
        <v>68</v>
      </c>
      <c r="B70" s="11">
        <v>8</v>
      </c>
      <c r="C70" s="11">
        <f t="shared" si="4"/>
        <v>1984829850.000001</v>
      </c>
      <c r="D70" s="11">
        <f t="shared" si="7"/>
        <v>869648208.0000006</v>
      </c>
      <c r="E70" s="21">
        <f t="shared" si="5"/>
        <v>0.43814748553887384</v>
      </c>
      <c r="G70" s="12">
        <v>0</v>
      </c>
      <c r="H70" s="16">
        <v>0</v>
      </c>
      <c r="I70" s="16">
        <v>0</v>
      </c>
      <c r="J70" s="9">
        <f t="shared" si="1"/>
        <v>0.88581314878892736</v>
      </c>
      <c r="K70" s="6">
        <f t="shared" si="2"/>
        <v>0.91371107266435991</v>
      </c>
      <c r="L70" s="6">
        <f t="shared" si="3"/>
        <v>3.7112889273356404</v>
      </c>
    </row>
    <row r="71" spans="1:12">
      <c r="A71" s="20">
        <v>69</v>
      </c>
      <c r="B71" s="11">
        <v>7</v>
      </c>
      <c r="C71" s="11">
        <f t="shared" si="4"/>
        <v>201359550.00000009</v>
      </c>
      <c r="D71" s="11">
        <f t="shared" si="7"/>
        <v>99795696.000000089</v>
      </c>
      <c r="E71" s="21">
        <f t="shared" si="5"/>
        <v>0.49560945085544761</v>
      </c>
      <c r="G71" s="12">
        <v>0</v>
      </c>
      <c r="H71" s="16">
        <v>0</v>
      </c>
      <c r="I71" s="16">
        <v>0</v>
      </c>
      <c r="J71" s="9">
        <f t="shared" si="1"/>
        <v>0.88581314878892736</v>
      </c>
      <c r="K71" s="6">
        <f t="shared" si="2"/>
        <v>0.91371107266435991</v>
      </c>
      <c r="L71" s="6">
        <f t="shared" si="3"/>
        <v>3.7112889273356404</v>
      </c>
    </row>
    <row r="72" spans="1:12">
      <c r="A72" s="20">
        <v>70</v>
      </c>
      <c r="B72" s="11">
        <v>6</v>
      </c>
      <c r="C72" s="11">
        <f t="shared" si="4"/>
        <v>17259390.000000004</v>
      </c>
      <c r="D72" s="11">
        <f t="shared" si="7"/>
        <v>9657648.0000000037</v>
      </c>
      <c r="E72" s="21">
        <f t="shared" si="5"/>
        <v>0.55955905741744072</v>
      </c>
      <c r="G72" s="12">
        <v>0</v>
      </c>
      <c r="H72" s="16">
        <v>0</v>
      </c>
      <c r="I72" s="16">
        <v>0</v>
      </c>
      <c r="J72" s="9">
        <f t="shared" si="1"/>
        <v>0.88581314878892736</v>
      </c>
      <c r="K72" s="6">
        <f t="shared" si="2"/>
        <v>0.91371107266435991</v>
      </c>
      <c r="L72" s="6">
        <f t="shared" si="3"/>
        <v>3.7112889273356404</v>
      </c>
    </row>
    <row r="73" spans="1:12">
      <c r="A73" s="20">
        <v>71</v>
      </c>
      <c r="B73" s="11">
        <v>5</v>
      </c>
      <c r="C73" s="11">
        <f t="shared" si="4"/>
        <v>1215450</v>
      </c>
      <c r="D73" s="11">
        <f t="shared" si="7"/>
        <v>766480.00000000058</v>
      </c>
      <c r="E73" s="21">
        <f t="shared" si="5"/>
        <v>0.63061417581965573</v>
      </c>
      <c r="G73" s="12">
        <v>0</v>
      </c>
      <c r="H73" s="16">
        <v>0</v>
      </c>
      <c r="I73" s="16">
        <v>0</v>
      </c>
      <c r="J73" s="9">
        <f t="shared" si="1"/>
        <v>0.88581314878892736</v>
      </c>
      <c r="K73" s="6">
        <f t="shared" si="2"/>
        <v>0.91371107266435991</v>
      </c>
      <c r="L73" s="6">
        <f t="shared" si="3"/>
        <v>3.7112889273356404</v>
      </c>
    </row>
    <row r="74" spans="1:12">
      <c r="A74" s="20">
        <v>72</v>
      </c>
      <c r="B74" s="11">
        <v>4</v>
      </c>
      <c r="C74" s="11">
        <f t="shared" si="4"/>
        <v>67524.999999999971</v>
      </c>
      <c r="D74" s="11">
        <f t="shared" si="7"/>
        <v>47905.000000000036</v>
      </c>
      <c r="E74" s="21">
        <f t="shared" si="5"/>
        <v>0.70944094779711298</v>
      </c>
      <c r="G74" s="12">
        <v>0</v>
      </c>
      <c r="H74" s="16">
        <v>0</v>
      </c>
      <c r="I74" s="16">
        <v>0</v>
      </c>
      <c r="J74" s="9">
        <f t="shared" si="1"/>
        <v>0.88581314878892736</v>
      </c>
      <c r="K74" s="6">
        <f t="shared" si="2"/>
        <v>0.91371107266435991</v>
      </c>
      <c r="L74" s="6">
        <f t="shared" si="3"/>
        <v>3.7112889273356404</v>
      </c>
    </row>
    <row r="75" spans="1:12">
      <c r="A75" s="20">
        <v>73</v>
      </c>
      <c r="B75" s="11">
        <v>3</v>
      </c>
      <c r="C75" s="11">
        <f t="shared" si="4"/>
        <v>2774.9999999999995</v>
      </c>
      <c r="D75" s="11">
        <f t="shared" si="7"/>
        <v>2211.0000000000009</v>
      </c>
      <c r="E75" s="21">
        <f>D75/C75</f>
        <v>0.79675675675675717</v>
      </c>
      <c r="G75" s="12">
        <v>0</v>
      </c>
      <c r="H75" s="16">
        <v>0</v>
      </c>
      <c r="I75" s="16">
        <v>0</v>
      </c>
      <c r="J75" s="9">
        <f t="shared" ref="J75:J77" si="8">(G75-$G$78)^2</f>
        <v>0.88581314878892736</v>
      </c>
      <c r="K75" s="6">
        <f t="shared" ref="K75:K77" si="9">(H75-$H$78)^2</f>
        <v>0.91371107266435991</v>
      </c>
      <c r="L75" s="6">
        <f t="shared" ref="L75:L77" si="10">(I75-$I$78)^2</f>
        <v>3.7112889273356404</v>
      </c>
    </row>
    <row r="76" spans="1:12">
      <c r="A76" s="20">
        <v>74</v>
      </c>
      <c r="B76" s="11">
        <v>2</v>
      </c>
      <c r="C76" s="11">
        <f t="shared" ref="C76:C77" si="11">FACT($N$2)/(FACT($N$2-A76)*FACT(A76))</f>
        <v>75</v>
      </c>
      <c r="D76" s="11">
        <f t="shared" si="7"/>
        <v>67.000000000000028</v>
      </c>
      <c r="E76" s="21">
        <f t="shared" ref="E76:E77" si="12">D76/C76</f>
        <v>0.89333333333333376</v>
      </c>
      <c r="G76" s="12">
        <v>0</v>
      </c>
      <c r="H76" s="16">
        <v>0</v>
      </c>
      <c r="I76" s="16">
        <v>0</v>
      </c>
      <c r="J76" s="9">
        <f t="shared" si="8"/>
        <v>0.88581314878892736</v>
      </c>
      <c r="K76" s="6">
        <f t="shared" si="9"/>
        <v>0.91371107266435991</v>
      </c>
      <c r="L76" s="6">
        <f t="shared" si="10"/>
        <v>3.7112889273356404</v>
      </c>
    </row>
    <row r="77" spans="1:12">
      <c r="A77" s="22">
        <v>75</v>
      </c>
      <c r="B77" s="23">
        <v>1</v>
      </c>
      <c r="C77" s="23">
        <f t="shared" si="11"/>
        <v>1</v>
      </c>
      <c r="D77" s="23">
        <f t="shared" si="7"/>
        <v>1</v>
      </c>
      <c r="E77" s="24">
        <f t="shared" si="12"/>
        <v>1</v>
      </c>
      <c r="G77" s="12">
        <v>0</v>
      </c>
      <c r="H77" s="16">
        <v>0</v>
      </c>
      <c r="I77" s="16">
        <v>0</v>
      </c>
      <c r="J77" s="9">
        <f t="shared" si="8"/>
        <v>0.88581314878892736</v>
      </c>
      <c r="K77" s="6">
        <f t="shared" si="9"/>
        <v>0.91371107266435991</v>
      </c>
      <c r="L77" s="6">
        <f t="shared" si="10"/>
        <v>3.7112889273356404</v>
      </c>
    </row>
    <row r="78" spans="1:12" ht="123" customHeight="1">
      <c r="F78" s="14" t="s">
        <v>20</v>
      </c>
      <c r="G78" s="12">
        <f>AVERAGE(G10:G77)</f>
        <v>0.94117647058823528</v>
      </c>
      <c r="H78" s="12">
        <f>AVERAGE(H10:H77)</f>
        <v>0.95588235294117652</v>
      </c>
      <c r="I78" s="12">
        <f>AVERAGE(I10:I77)</f>
        <v>1.9264705882352942</v>
      </c>
      <c r="J78" s="2"/>
    </row>
    <row r="79" spans="1:12" ht="47.25" customHeight="1">
      <c r="F79" s="15" t="s">
        <v>5</v>
      </c>
      <c r="G79" s="13">
        <f>(COUNTIF(G10:G78,"&gt; 0")/(COUNT(G10:G77)))*100</f>
        <v>20.588235294117645</v>
      </c>
      <c r="H79" s="13">
        <f>(COUNTIF(H10:H78,"&gt; 0")/(COUNT(H10:H77)))*100</f>
        <v>20.588235294117645</v>
      </c>
      <c r="I79" s="13">
        <f>(COUNTIF(I10:I78,"&gt; 0")/(COUNT(I10:I77)))*100</f>
        <v>20.588235294117645</v>
      </c>
    </row>
  </sheetData>
  <mergeCells count="4">
    <mergeCell ref="J8:L8"/>
    <mergeCell ref="A1:E1"/>
    <mergeCell ref="G1:I1"/>
    <mergeCell ref="J1:L1"/>
  </mergeCells>
  <pageMargins left="0.7" right="0.7" top="0.75" bottom="0.75" header="0.3" footer="0.3"/>
  <pageSetup paperSize="9" orientation="portrait" horizontalDpi="180" verticalDpi="18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2023-07-09T16:25:35Z</dcterms:modified>
</cp:coreProperties>
</file>