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Error rate" sheetId="2" state="visible" r:id="rId3"/>
    <sheet name="Learnability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<sst xmlns="http://schemas.openxmlformats.org/spreadsheetml/2006/main" count="96" uniqueCount="87">
  <si>
    <r>
      <rPr>
        <b val="true"/>
        <sz val="10"/>
        <rFont val="Arial"/>
        <family val="2"/>
        <charset val="1"/>
      </rPr>
      <t xml:space="preserve">Name=</t>
    </r>
    <r>
      <rPr>
        <b val="true"/>
        <sz val="11"/>
        <rFont val="Cambria"/>
        <family val="0"/>
        <charset val="1"/>
      </rPr>
      <t xml:space="preserve">Flow ID</t>
    </r>
  </si>
  <si>
    <t xml:space="preserve">Id/USER</t>
  </si>
  <si>
    <t xml:space="preserve">Trail No</t>
  </si>
  <si>
    <t xml:space="preserve">Time  Task 1 </t>
  </si>
  <si>
    <t xml:space="preserve">Time Task 2</t>
  </si>
  <si>
    <t xml:space="preserve">  Time            Task 3 to   Task 2</t>
  </si>
  <si>
    <t xml:space="preserve">Time      Task 3 to Task 4   </t>
  </si>
  <si>
    <t xml:space="preserve">       Time         Task 3 </t>
  </si>
  <si>
    <t xml:space="preserve">    Time      Task 4 </t>
  </si>
  <si>
    <t xml:space="preserve">    Time      Task 5</t>
  </si>
  <si>
    <t xml:space="preserve">    Time    Task 6</t>
  </si>
  <si>
    <t xml:space="preserve">Total Time</t>
  </si>
  <si>
    <t xml:space="preserve">      Task 1       Attempt No</t>
  </si>
  <si>
    <t xml:space="preserve">      Task 2       Attempt No</t>
  </si>
  <si>
    <t xml:space="preserve">  Task  3-2    Attempt No</t>
  </si>
  <si>
    <t xml:space="preserve">    Task 3-4      Attempt No</t>
  </si>
  <si>
    <t xml:space="preserve">  Task 3      Attempt No</t>
  </si>
  <si>
    <t xml:space="preserve">     Task 4     Attempt  No</t>
  </si>
  <si>
    <t xml:space="preserve">    Task 5      Attempt  No</t>
  </si>
  <si>
    <t xml:space="preserve">   Task 6   Attempt No</t>
  </si>
  <si>
    <t xml:space="preserve">Total      Attempt No</t>
  </si>
  <si>
    <t xml:space="preserve"> SUS SCORE</t>
  </si>
  <si>
    <t xml:space="preserve">SUS Load</t>
  </si>
  <si>
    <t xml:space="preserve">SUS Normalized </t>
  </si>
  <si>
    <t xml:space="preserve">  Score  Task 1</t>
  </si>
  <si>
    <t xml:space="preserve">      Score  Task 2</t>
  </si>
  <si>
    <t xml:space="preserve">  Score Task 3</t>
  </si>
  <si>
    <t xml:space="preserve">  Score    Task 4</t>
  </si>
  <si>
    <t xml:space="preserve">  Score  Task 5</t>
  </si>
  <si>
    <t xml:space="preserve">  Score    Task 6</t>
  </si>
  <si>
    <t xml:space="preserve">Total Score</t>
  </si>
  <si>
    <t xml:space="preserve">Normalized Score Task 1</t>
  </si>
  <si>
    <t xml:space="preserve">Normalized Score Task2</t>
  </si>
  <si>
    <t xml:space="preserve">Normalized Score Task3</t>
  </si>
  <si>
    <t xml:space="preserve">Normalized Score Task 4</t>
  </si>
  <si>
    <t xml:space="preserve">Normalized Score Task 5</t>
  </si>
  <si>
    <t xml:space="preserve">Normalized Score Task 6</t>
  </si>
  <si>
    <t xml:space="preserve">Sum of  Normalized Task Score </t>
  </si>
  <si>
    <t xml:space="preserve">Total Normalized Score</t>
  </si>
  <si>
    <t xml:space="preserve">Average Normalized Task Score </t>
  </si>
  <si>
    <t xml:space="preserve">Efficiencey Task1</t>
  </si>
  <si>
    <t xml:space="preserve">Efficiencey Task2</t>
  </si>
  <si>
    <t xml:space="preserve">Efficiencey Task3</t>
  </si>
  <si>
    <t xml:space="preserve">Efficiencey Task4</t>
  </si>
  <si>
    <t xml:space="preserve">Efficiencey Task5</t>
  </si>
  <si>
    <t xml:space="preserve">Efficiencey Task6</t>
  </si>
  <si>
    <t xml:space="preserve">Average Efficiency</t>
  </si>
  <si>
    <t xml:space="preserve">Efficiencey Score   Task1</t>
  </si>
  <si>
    <t xml:space="preserve">Efficiencey Score   Task2</t>
  </si>
  <si>
    <t xml:space="preserve">Efficiencey Score   Task3</t>
  </si>
  <si>
    <t xml:space="preserve">Efficiencey Score   Task4</t>
  </si>
  <si>
    <t xml:space="preserve">Efficiencey Score   Task5</t>
  </si>
  <si>
    <t xml:space="preserve">Efficiencey Score   Task6</t>
  </si>
  <si>
    <t xml:space="preserve">Total Negetive Efficiency</t>
  </si>
  <si>
    <t xml:space="preserve">970b2b73-c4c0-452f-b9cd-5c972401d8d3</t>
  </si>
  <si>
    <t xml:space="preserve">ID_1</t>
  </si>
  <si>
    <t xml:space="preserve">69f7db22-0c22-4482-8b66-15c0d0bd07b7</t>
  </si>
  <si>
    <t xml:space="preserve">a117c553-b734-43b8-b3fe-b504227d876c</t>
  </si>
  <si>
    <t xml:space="preserve">8544bed5-47d8-4ece-87ee-35f47defe221</t>
  </si>
  <si>
    <t xml:space="preserve">ID_2</t>
  </si>
  <si>
    <t xml:space="preserve">1d3f9dbb-f5c2-4026-85ec-dddeddfa700c</t>
  </si>
  <si>
    <t xml:space="preserve">f327336c-1924-4b71-9a13-c9c498549cb0</t>
  </si>
  <si>
    <t xml:space="preserve">0746ba94-363f-4bbb-8564-3f81facccfd9</t>
  </si>
  <si>
    <t xml:space="preserve">ID_3</t>
  </si>
  <si>
    <t xml:space="preserve">722c5234-3a27-46e7-9953-2c7ed091cebb</t>
  </si>
  <si>
    <t xml:space="preserve">8a12bc78-4e1c-4e81-bb0e-f8337601ac7b</t>
  </si>
  <si>
    <t xml:space="preserve">fbc721ad-2265-41cd-9448-69d7e2957597</t>
  </si>
  <si>
    <t xml:space="preserve">ID_4</t>
  </si>
  <si>
    <t xml:space="preserve">eb0a8a4d-a7a1-4ef2-ad42-4c014d966cfc</t>
  </si>
  <si>
    <t xml:space="preserve">5fe0e3f0-5256-4f4d-94f6-4b724fe9656b</t>
  </si>
  <si>
    <t xml:space="preserve">USER</t>
  </si>
  <si>
    <t xml:space="preserve">Trial_1 Time</t>
  </si>
  <si>
    <t xml:space="preserve">Trial_2 Time</t>
  </si>
  <si>
    <t xml:space="preserve">Trial_3 Time</t>
  </si>
  <si>
    <t xml:space="preserve"> Avg Time</t>
  </si>
  <si>
    <t xml:space="preserve">Attempt No Idel</t>
  </si>
  <si>
    <t xml:space="preserve">Trial_1 Attempt No</t>
  </si>
  <si>
    <t xml:space="preserve">Trial_2  Attempt No</t>
  </si>
  <si>
    <t xml:space="preserve">Trial_3   Attempt No</t>
  </si>
  <si>
    <t xml:space="preserve">Trial_1 Error_rate</t>
  </si>
  <si>
    <t xml:space="preserve">Trial_2 Error_rate</t>
  </si>
  <si>
    <t xml:space="preserve">Trial_3 Error_rate</t>
  </si>
  <si>
    <t xml:space="preserve">Avg Error_rate</t>
  </si>
  <si>
    <t xml:space="preserve">ID_1 Time</t>
  </si>
  <si>
    <t xml:space="preserve">ID_2 Time</t>
  </si>
  <si>
    <t xml:space="preserve">ID_3 Time </t>
  </si>
  <si>
    <t xml:space="preserve">ID_4 Time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</si>
</sst>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0.0000"/>
  </numFmts>
  <fonts count="12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1"/>
      <name val="Cambria"/>
      <family val="0"/>
      <charset val="1"/>
    </font>
    <font>
      <sz val="9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name val="Arial"/>
      <family val="2"/>
      <charset val="1"/>
    </font>
    <font>
      <b val="true"/>
      <sz val="9"/>
      <name val="Calibri"/>
      <family val="2"/>
      <charset val="1"/>
    </font>
    <font>
      <sz val="11"/>
      <name val="Calibri"/>
      <family val="2"/>
      <charset val="1"/>
    </font>
    <font>
      <b val="true"/>
      <sz val="9"/>
      <name val="Arial"/>
      <family val="2"/>
      <charset val="1"/>
    </font>
  </fonts>
  <fills count="23">
    <fill>
      <patternFill patternType="none"/>
    </fill>
    <fill>
      <patternFill patternType="gray125"/>
    </fill>
    <fill>
      <patternFill patternType="solid">
        <fgColor rgb="FF81D41A"/>
        <bgColor rgb="FFAFD095"/>
      </patternFill>
    </fill>
    <fill>
      <patternFill patternType="solid">
        <fgColor rgb="FFFFBF00"/>
        <bgColor rgb="FFFFFF00"/>
      </patternFill>
    </fill>
    <fill>
      <patternFill patternType="solid">
        <fgColor rgb="FFFFD7D7"/>
        <bgColor rgb="FFFFD8CE"/>
      </patternFill>
    </fill>
    <fill>
      <patternFill patternType="solid">
        <fgColor rgb="FFF6F9D4"/>
        <bgColor rgb="FFFFF5CE"/>
      </patternFill>
    </fill>
    <fill>
      <patternFill patternType="solid">
        <fgColor rgb="FFDDE8CB"/>
        <bgColor rgb="FFDEE7E5"/>
      </patternFill>
    </fill>
    <fill>
      <patternFill patternType="solid">
        <fgColor rgb="FFD4EA6B"/>
        <bgColor rgb="FFAFD095"/>
      </patternFill>
    </fill>
    <fill>
      <patternFill patternType="solid">
        <fgColor rgb="FFFFA6A6"/>
        <bgColor rgb="FFFFAA95"/>
      </patternFill>
    </fill>
    <fill>
      <patternFill patternType="solid">
        <fgColor rgb="FFB4C7DC"/>
        <bgColor rgb="FFAFD095"/>
      </patternFill>
    </fill>
    <fill>
      <patternFill patternType="solid">
        <fgColor rgb="FFFFAA95"/>
        <bgColor rgb="FFFFA6A6"/>
      </patternFill>
    </fill>
    <fill>
      <patternFill patternType="solid">
        <fgColor rgb="FFFFDBB6"/>
        <bgColor rgb="FFFFD8CE"/>
      </patternFill>
    </fill>
    <fill>
      <patternFill patternType="solid">
        <fgColor rgb="FFFFF5CE"/>
        <bgColor rgb="FFF6F9D4"/>
      </patternFill>
    </fill>
    <fill>
      <patternFill patternType="solid">
        <fgColor rgb="FFFFFF00"/>
        <bgColor rgb="FFD4EA6B"/>
      </patternFill>
    </fill>
    <fill>
      <patternFill patternType="solid">
        <fgColor rgb="FF729FCF"/>
        <bgColor rgb="FF808080"/>
      </patternFill>
    </fill>
    <fill>
      <patternFill patternType="solid">
        <fgColor rgb="FFFF6D6D"/>
        <bgColor rgb="FFFF7B59"/>
      </patternFill>
    </fill>
    <fill>
      <patternFill patternType="solid">
        <fgColor rgb="FFFFD8CE"/>
        <bgColor rgb="FFFFD7D7"/>
      </patternFill>
    </fill>
    <fill>
      <patternFill patternType="solid">
        <fgColor rgb="FFDEE6EF"/>
        <bgColor rgb="FFDEE7E5"/>
      </patternFill>
    </fill>
    <fill>
      <patternFill patternType="solid">
        <fgColor rgb="FFF7D1D5"/>
        <bgColor rgb="FFFFD7D7"/>
      </patternFill>
    </fill>
    <fill>
      <patternFill patternType="solid">
        <fgColor rgb="FFDEE7E5"/>
        <bgColor rgb="FFDEE6EF"/>
      </patternFill>
    </fill>
    <fill>
      <patternFill patternType="solid">
        <fgColor rgb="FFAFD095"/>
        <bgColor rgb="FFB4C7DC"/>
      </patternFill>
    </fill>
    <fill>
      <patternFill patternType="solid">
        <fgColor rgb="FFFF7B59"/>
        <bgColor rgb="FFFF6D6D"/>
      </patternFill>
    </fill>
    <fill>
      <patternFill patternType="solid">
        <fgColor rgb="FFEC9BA4"/>
        <bgColor rgb="FFFFA6A6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7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6" fillId="8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1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9" fillId="11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6" fillId="1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13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1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1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1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5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6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16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9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6" fillId="9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9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9" fillId="1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7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6" fillId="17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0" fillId="8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18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7" fillId="19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17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6" fillId="16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8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6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1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1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18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0" fillId="19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0" fillId="1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17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10" fillId="16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0" fillId="9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0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11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2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1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10" fillId="6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9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1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2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6" fillId="21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2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10" fillId="11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10" fillId="2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1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0" fillId="7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1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5C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729FCF"/>
      <rgbColor rgb="FF993366"/>
      <rgbColor rgb="FFF6F9D4"/>
      <rgbColor rgb="FFDEE6EF"/>
      <rgbColor rgb="FF660066"/>
      <rgbColor rgb="FFFF7B59"/>
      <rgbColor rgb="FF0066CC"/>
      <rgbColor rgb="FFF7D1D5"/>
      <rgbColor rgb="FF000080"/>
      <rgbColor rgb="FFFF00FF"/>
      <rgbColor rgb="FFFFD8CE"/>
      <rgbColor rgb="FF00FFFF"/>
      <rgbColor rgb="FF800080"/>
      <rgbColor rgb="FF800000"/>
      <rgbColor rgb="FF008080"/>
      <rgbColor rgb="FF0000FF"/>
      <rgbColor rgb="FF00CCFF"/>
      <rgbColor rgb="FFDEE7E5"/>
      <rgbColor rgb="FFDDE8CB"/>
      <rgbColor rgb="FFD4EA6B"/>
      <rgbColor rgb="FFAFD095"/>
      <rgbColor rgb="FFFFA6A6"/>
      <rgbColor rgb="FFEC9BA4"/>
      <rgbColor rgb="FFFFDBB6"/>
      <rgbColor rgb="FF3366FF"/>
      <rgbColor rgb="FF33CCCC"/>
      <rgbColor rgb="FF81D41A"/>
      <rgbColor rgb="FFFFBF00"/>
      <rgbColor rgb="FFFFAA95"/>
      <rgbColor rgb="FFFF6D6D"/>
      <rgbColor rgb="FF666699"/>
      <rgbColor rgb="FFFFD7D7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B13"/>
  <sheetViews>
    <sheetView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selection pane="topLeft" activeCell="E18" activeCellId="0" sqref="E18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5.11"/>
    <col collapsed="false" customWidth="true" hidden="false" outlineLevel="0" max="2" min="2" style="1" width="12.29"/>
    <col collapsed="false" customWidth="false" hidden="false" outlineLevel="0" max="4" min="3" style="1" width="11.52"/>
    <col collapsed="false" customWidth="true" hidden="false" outlineLevel="0" max="5" min="5" style="1" width="13.24"/>
    <col collapsed="false" customWidth="true" hidden="false" outlineLevel="0" max="6" min="6" style="1" width="10.58"/>
    <col collapsed="false" customWidth="false" hidden="false" outlineLevel="0" max="24" min="7" style="1" width="11.52"/>
    <col collapsed="false" customWidth="true" hidden="false" outlineLevel="0" max="25" min="25" style="1" width="16.03"/>
    <col collapsed="false" customWidth="true" hidden="false" outlineLevel="0" max="26" min="26" style="1" width="16.87"/>
    <col collapsed="false" customWidth="true" hidden="false" outlineLevel="0" max="28" min="27" style="1" width="18.47"/>
    <col collapsed="false" customWidth="true" hidden="false" outlineLevel="0" max="29" min="29" style="1" width="14.32"/>
    <col collapsed="false" customWidth="true" hidden="false" outlineLevel="0" max="30" min="30" style="1" width="15.61"/>
    <col collapsed="false" customWidth="true" hidden="false" outlineLevel="0" max="31" min="31" style="1" width="16.24"/>
    <col collapsed="false" customWidth="true" hidden="false" outlineLevel="0" max="32" min="32" style="1" width="17.74"/>
    <col collapsed="false" customWidth="true" hidden="false" outlineLevel="0" max="33" min="33" style="1" width="16.87"/>
    <col collapsed="false" customWidth="true" hidden="false" outlineLevel="0" max="34" min="34" style="1" width="17.32"/>
    <col collapsed="false" customWidth="true" hidden="false" outlineLevel="0" max="35" min="35" style="1" width="17.52"/>
    <col collapsed="false" customWidth="true" hidden="false" outlineLevel="0" max="36" min="36" style="1" width="16.99"/>
    <col collapsed="false" customWidth="true" hidden="false" outlineLevel="0" max="37" min="37" style="1" width="18.38"/>
    <col collapsed="false" customWidth="true" hidden="false" outlineLevel="0" max="38" min="38" style="1" width="16.45"/>
    <col collapsed="false" customWidth="false" hidden="false" outlineLevel="0" max="39" min="39" style="1" width="11.52"/>
    <col collapsed="false" customWidth="true" hidden="false" outlineLevel="0" max="40" min="40" style="1" width="17.63"/>
    <col collapsed="false" customWidth="true" hidden="false" outlineLevel="0" max="41" min="41" style="1" width="16.45"/>
    <col collapsed="false" customWidth="true" hidden="false" outlineLevel="0" max="42" min="42" style="1" width="17.63"/>
    <col collapsed="false" customWidth="true" hidden="false" outlineLevel="0" max="43" min="43" style="1" width="16.79"/>
    <col collapsed="false" customWidth="true" hidden="false" outlineLevel="0" max="44" min="44" style="1" width="17.52"/>
    <col collapsed="false" customWidth="true" hidden="false" outlineLevel="0" max="45" min="45" style="1" width="18.81"/>
    <col collapsed="false" customWidth="true" hidden="false" outlineLevel="0" max="46" min="46" style="1" width="17.52"/>
    <col collapsed="false" customWidth="true" hidden="false" outlineLevel="0" max="47" min="47" style="1" width="16.56"/>
    <col collapsed="false" customWidth="true" hidden="false" outlineLevel="0" max="48" min="48" style="1" width="19.04"/>
    <col collapsed="false" customWidth="true" hidden="false" outlineLevel="0" max="49" min="49" style="1" width="18.7"/>
    <col collapsed="false" customWidth="true" hidden="false" outlineLevel="0" max="51" min="50" style="1" width="19.88"/>
    <col collapsed="false" customWidth="true" hidden="false" outlineLevel="0" max="52" min="52" style="1" width="17.21"/>
    <col collapsed="false" customWidth="true" hidden="false" outlineLevel="0" max="53" min="53" style="1" width="16.79"/>
    <col collapsed="false" customWidth="true" hidden="false" outlineLevel="0" max="54" min="54" style="1" width="18.59"/>
    <col collapsed="false" customWidth="false" hidden="false" outlineLevel="0" max="1024" min="55" style="1" width="11.52"/>
  </cols>
  <sheetData>
    <row r="1" customFormat="false" ht="35" hidden="false" customHeight="false" outlineLevel="0" collapsed="false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5" t="s">
        <v>21</v>
      </c>
      <c r="W1" s="5" t="s">
        <v>22</v>
      </c>
      <c r="X1" s="5" t="s">
        <v>23</v>
      </c>
      <c r="Y1" s="2" t="s">
        <v>24</v>
      </c>
      <c r="Z1" s="2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2" t="s">
        <v>30</v>
      </c>
      <c r="AF1" s="5" t="s">
        <v>31</v>
      </c>
      <c r="AG1" s="5" t="s">
        <v>32</v>
      </c>
      <c r="AH1" s="5" t="s">
        <v>33</v>
      </c>
      <c r="AI1" s="5" t="s">
        <v>34</v>
      </c>
      <c r="AJ1" s="5" t="s">
        <v>35</v>
      </c>
      <c r="AK1" s="5" t="s">
        <v>36</v>
      </c>
      <c r="AL1" s="5" t="s">
        <v>37</v>
      </c>
      <c r="AM1" s="5" t="s">
        <v>38</v>
      </c>
      <c r="AN1" s="5" t="s">
        <v>39</v>
      </c>
      <c r="AO1" s="5" t="s">
        <v>40</v>
      </c>
      <c r="AP1" s="5" t="s">
        <v>41</v>
      </c>
      <c r="AQ1" s="5" t="s">
        <v>42</v>
      </c>
      <c r="AR1" s="5" t="s">
        <v>43</v>
      </c>
      <c r="AS1" s="5" t="s">
        <v>44</v>
      </c>
      <c r="AT1" s="5" t="s">
        <v>45</v>
      </c>
      <c r="AU1" s="5" t="s">
        <v>46</v>
      </c>
      <c r="AV1" s="5" t="s">
        <v>47</v>
      </c>
      <c r="AW1" s="5" t="s">
        <v>48</v>
      </c>
      <c r="AX1" s="5" t="s">
        <v>49</v>
      </c>
      <c r="AY1" s="5" t="s">
        <v>50</v>
      </c>
      <c r="AZ1" s="5" t="s">
        <v>51</v>
      </c>
      <c r="BA1" s="5" t="s">
        <v>52</v>
      </c>
      <c r="BB1" s="5" t="s">
        <v>53</v>
      </c>
    </row>
    <row r="2" customFormat="false" ht="13.8" hidden="false" customHeight="false" outlineLevel="0" collapsed="false">
      <c r="A2" s="6" t="s">
        <v>54</v>
      </c>
      <c r="B2" s="7" t="s">
        <v>55</v>
      </c>
      <c r="C2" s="8" t="n">
        <v>1</v>
      </c>
      <c r="D2" s="9" t="n">
        <v>6.885</v>
      </c>
      <c r="E2" s="10" t="n">
        <v>7.82</v>
      </c>
      <c r="F2" s="11" t="n">
        <v>0</v>
      </c>
      <c r="G2" s="12" t="n">
        <v>7.073</v>
      </c>
      <c r="H2" s="13" t="n">
        <f aca="false">F2+G2</f>
        <v>7.073</v>
      </c>
      <c r="I2" s="14" t="n">
        <v>21.383</v>
      </c>
      <c r="J2" s="15" t="n">
        <v>7.371</v>
      </c>
      <c r="K2" s="16" t="n">
        <v>8.394</v>
      </c>
      <c r="L2" s="17" t="n">
        <f aca="false">D2+E2+H2+I2+J2+K2</f>
        <v>58.926</v>
      </c>
      <c r="M2" s="18" t="n">
        <v>1</v>
      </c>
      <c r="N2" s="18" t="n">
        <v>1</v>
      </c>
      <c r="O2" s="18" t="n">
        <v>0</v>
      </c>
      <c r="P2" s="18" t="n">
        <v>1</v>
      </c>
      <c r="Q2" s="19" t="n">
        <f aca="false">O3+P2</f>
        <v>1</v>
      </c>
      <c r="R2" s="18" t="n">
        <v>1</v>
      </c>
      <c r="S2" s="18" t="n">
        <v>1</v>
      </c>
      <c r="T2" s="18" t="n">
        <v>1</v>
      </c>
      <c r="U2" s="19" t="n">
        <f aca="false">M2+N2+Q2+R2+S2+T2</f>
        <v>6</v>
      </c>
      <c r="Y2" s="20" t="n">
        <f aca="false">(M2/U2)*D2</f>
        <v>1.1475</v>
      </c>
      <c r="Z2" s="21" t="n">
        <f aca="false">(N2/U2)*E2</f>
        <v>1.30333333333333</v>
      </c>
      <c r="AA2" s="20" t="n">
        <f aca="false">(Q2/U2)*H2</f>
        <v>1.17883333333333</v>
      </c>
      <c r="AB2" s="22" t="n">
        <f aca="false">(R2/U2)*I2</f>
        <v>3.56383333333333</v>
      </c>
      <c r="AC2" s="20" t="n">
        <f aca="false">(S2/U2)*J2</f>
        <v>1.2285</v>
      </c>
      <c r="AD2" s="20" t="n">
        <f aca="false">(T2/U2)*K2</f>
        <v>1.399</v>
      </c>
      <c r="AE2" s="22" t="n">
        <f aca="false">SUM(Y2:AD2)</f>
        <v>9.821</v>
      </c>
      <c r="AF2" s="20" t="n">
        <f aca="false">(Y2/AE2)*10</f>
        <v>1.16841462172895</v>
      </c>
      <c r="AG2" s="20" t="n">
        <f aca="false">(Z2/AE2)*10</f>
        <v>1.32708821233411</v>
      </c>
      <c r="AH2" s="20" t="n">
        <f aca="false">(AA2/AE2)*10</f>
        <v>1.20031904422496</v>
      </c>
      <c r="AI2" s="22" t="n">
        <f aca="false">(AB2/AE2)*10</f>
        <v>3.6287886501714</v>
      </c>
      <c r="AJ2" s="20" t="n">
        <f aca="false">(AC2/AE2)*10</f>
        <v>1.25089094796864</v>
      </c>
      <c r="AK2" s="20" t="n">
        <f aca="false">(AD2/AE2)*10</f>
        <v>1.42449852357194</v>
      </c>
      <c r="AL2" s="20" t="n">
        <f aca="false">SUM(AF2,AG2,AH2,AJ2,AK2)</f>
        <v>6.3712113498286</v>
      </c>
      <c r="AM2" s="20" t="n">
        <f aca="false">SUM(AF2:AK2)</f>
        <v>10</v>
      </c>
      <c r="AN2" s="22" t="n">
        <f aca="false">AVERAGE(AF2:AK2)</f>
        <v>1.66666666666667</v>
      </c>
      <c r="AO2" s="20" t="n">
        <f aca="false">((L2-D2)/L2)*10</f>
        <v>8.83158537827105</v>
      </c>
      <c r="AP2" s="20" t="n">
        <f aca="false">((L2-E2)/L2)*10</f>
        <v>8.67291178766589</v>
      </c>
      <c r="AQ2" s="20" t="n">
        <f aca="false">((L2-H2)/L2)*10</f>
        <v>8.79968095577504</v>
      </c>
      <c r="AR2" s="23" t="n">
        <f aca="false">((L2-I2)/L2)*10</f>
        <v>6.3712113498286</v>
      </c>
      <c r="AS2" s="20" t="n">
        <f aca="false">((L2-J2)/L2)*10</f>
        <v>8.74910905203136</v>
      </c>
      <c r="AT2" s="20" t="n">
        <f aca="false">((L2-K2)/L2)*10</f>
        <v>8.57550147642806</v>
      </c>
      <c r="AU2" s="20" t="n">
        <f aca="false">AVERAGE(AO2:AT2)</f>
        <v>8.33333333333333</v>
      </c>
      <c r="AV2" s="20" t="n">
        <f aca="false">((AO2-AU2)/AU2)*10</f>
        <v>0.597902453925264</v>
      </c>
      <c r="AW2" s="20" t="n">
        <f aca="false">((AP2-AU2)/AU2)*10</f>
        <v>0.407494145199064</v>
      </c>
      <c r="AX2" s="20" t="n">
        <f aca="false">((AQ2-AU2)/AU2)*10</f>
        <v>0.559617146930049</v>
      </c>
      <c r="AY2" s="24" t="n">
        <f aca="false">((AR2-AU2)/AU2)*10</f>
        <v>-2.35454638020568</v>
      </c>
      <c r="AZ2" s="20" t="n">
        <f aca="false">((AS2-AU2)/AU2)*10</f>
        <v>0.498930862437635</v>
      </c>
      <c r="BA2" s="20" t="n">
        <f aca="false">((AT2-AU2)/AU2)*10</f>
        <v>0.290601771713676</v>
      </c>
      <c r="BB2" s="1" t="n">
        <f aca="false">AY2</f>
        <v>-2.35454638020568</v>
      </c>
    </row>
    <row r="3" customFormat="false" ht="13.8" hidden="false" customHeight="false" outlineLevel="0" collapsed="false">
      <c r="A3" s="25" t="s">
        <v>56</v>
      </c>
      <c r="B3" s="7" t="s">
        <v>55</v>
      </c>
      <c r="C3" s="26" t="n">
        <v>2</v>
      </c>
      <c r="D3" s="9" t="n">
        <v>6.499</v>
      </c>
      <c r="E3" s="10" t="n">
        <v>6.415</v>
      </c>
      <c r="F3" s="11" t="n">
        <v>0</v>
      </c>
      <c r="G3" s="12" t="n">
        <v>6.829</v>
      </c>
      <c r="H3" s="13" t="n">
        <f aca="false">F3+G3</f>
        <v>6.829</v>
      </c>
      <c r="I3" s="14" t="n">
        <v>21.656</v>
      </c>
      <c r="J3" s="15" t="n">
        <v>7.691</v>
      </c>
      <c r="K3" s="16" t="n">
        <v>6.307</v>
      </c>
      <c r="L3" s="17" t="n">
        <f aca="false">D3+E3+H3+I3+J3+K3</f>
        <v>55.397</v>
      </c>
      <c r="M3" s="18" t="n">
        <v>1</v>
      </c>
      <c r="N3" s="18" t="n">
        <v>1</v>
      </c>
      <c r="O3" s="18" t="n">
        <v>0</v>
      </c>
      <c r="P3" s="18" t="n">
        <v>1</v>
      </c>
      <c r="Q3" s="19" t="n">
        <f aca="false">O4+P3</f>
        <v>1</v>
      </c>
      <c r="R3" s="18" t="n">
        <v>1</v>
      </c>
      <c r="S3" s="18" t="n">
        <v>1</v>
      </c>
      <c r="T3" s="18" t="n">
        <v>1</v>
      </c>
      <c r="U3" s="19" t="n">
        <f aca="false">M3+N3+Q3+R3+S3+T3</f>
        <v>6</v>
      </c>
      <c r="Y3" s="20" t="n">
        <f aca="false">(M3/U3)*D3</f>
        <v>1.08316666666667</v>
      </c>
      <c r="Z3" s="21" t="n">
        <f aca="false">(N3/U3)*E3</f>
        <v>1.06916666666667</v>
      </c>
      <c r="AA3" s="20" t="n">
        <f aca="false">(Q3/U3)*H3</f>
        <v>1.13816666666667</v>
      </c>
      <c r="AB3" s="22" t="n">
        <f aca="false">(R3/U3)*I3</f>
        <v>3.60933333333333</v>
      </c>
      <c r="AC3" s="20" t="n">
        <f aca="false">(S3/U3)*J3</f>
        <v>1.28183333333333</v>
      </c>
      <c r="AD3" s="20" t="n">
        <f aca="false">(T3/U3)*K3</f>
        <v>1.05116666666667</v>
      </c>
      <c r="AE3" s="22" t="n">
        <f aca="false">SUM(Y3:AD3)</f>
        <v>9.23283333333333</v>
      </c>
      <c r="AF3" s="20" t="n">
        <f aca="false">(Y3/AE3)*10</f>
        <v>1.17316822210589</v>
      </c>
      <c r="AG3" s="20" t="n">
        <f aca="false">(Z3/AE3)*10</f>
        <v>1.15800494611622</v>
      </c>
      <c r="AH3" s="20" t="n">
        <f aca="false">(AA3/AE3)*10</f>
        <v>1.23273823492247</v>
      </c>
      <c r="AI3" s="22" t="n">
        <f aca="false">(AB3/AE3)*10</f>
        <v>3.90923696229038</v>
      </c>
      <c r="AJ3" s="20" t="n">
        <f aca="false">(AC3/AE3)*10</f>
        <v>1.38834232900699</v>
      </c>
      <c r="AK3" s="20" t="n">
        <f aca="false">(AD3/AE3)*10</f>
        <v>1.13850930555806</v>
      </c>
      <c r="AL3" s="20" t="n">
        <f aca="false">SUM(AF3,AG3,AH3,AJ3,AK3)</f>
        <v>6.09076303770962</v>
      </c>
      <c r="AM3" s="20" t="n">
        <f aca="false">SUM(AF3:AK3)</f>
        <v>10</v>
      </c>
      <c r="AN3" s="22" t="n">
        <f aca="false">AVERAGE(AF3:AK3)</f>
        <v>1.66666666666667</v>
      </c>
      <c r="AO3" s="20" t="n">
        <f aca="false">((L3-D3)/L3)*10</f>
        <v>8.82683177789411</v>
      </c>
      <c r="AP3" s="20" t="n">
        <f aca="false">((L3-E3)/L3)*10</f>
        <v>8.84199505388379</v>
      </c>
      <c r="AQ3" s="20" t="n">
        <f aca="false">((L3-H3)/L3)*10</f>
        <v>8.76726176507753</v>
      </c>
      <c r="AR3" s="23" t="n">
        <f aca="false">((L3-I3)/L3)*10</f>
        <v>6.09076303770962</v>
      </c>
      <c r="AS3" s="20" t="n">
        <f aca="false">((L3-J3)/L3)*10</f>
        <v>8.61165767099301</v>
      </c>
      <c r="AT3" s="20" t="n">
        <f aca="false">((L3-K3)/L3)*10</f>
        <v>8.86149069444194</v>
      </c>
      <c r="AU3" s="20" t="n">
        <f aca="false">AVERAGE(AO3:AT3)</f>
        <v>8.33333333333333</v>
      </c>
      <c r="AV3" s="20" t="n">
        <f aca="false">((AO3-AU3)/AU3)*10</f>
        <v>0.592198133472932</v>
      </c>
      <c r="AW3" s="20" t="n">
        <f aca="false">((AP3-AU3)/AU3)*10</f>
        <v>0.610394064660542</v>
      </c>
      <c r="AX3" s="20" t="n">
        <f aca="false">((AQ3-AU3)/AU3)*10</f>
        <v>0.520714118093037</v>
      </c>
      <c r="AY3" s="24" t="n">
        <f aca="false">((AR3-AU3)/AU3)*10</f>
        <v>-2.69108435474845</v>
      </c>
      <c r="AZ3" s="20" t="n">
        <f aca="false">((AS3-AU3)/AU3)*10</f>
        <v>0.333989205191615</v>
      </c>
      <c r="BA3" s="20" t="n">
        <f aca="false">((AT3-AU3)/AU3)*10</f>
        <v>0.633788833330323</v>
      </c>
      <c r="BB3" s="1" t="n">
        <f aca="false">AY3</f>
        <v>-2.69108435474845</v>
      </c>
    </row>
    <row r="4" customFormat="false" ht="13.8" hidden="false" customHeight="false" outlineLevel="0" collapsed="false">
      <c r="A4" s="16" t="s">
        <v>57</v>
      </c>
      <c r="B4" s="7" t="s">
        <v>55</v>
      </c>
      <c r="C4" s="27" t="n">
        <v>3</v>
      </c>
      <c r="D4" s="9" t="n">
        <v>6.543</v>
      </c>
      <c r="E4" s="10" t="n">
        <v>6.781</v>
      </c>
      <c r="F4" s="11" t="n">
        <v>0</v>
      </c>
      <c r="G4" s="12" t="n">
        <v>6.892</v>
      </c>
      <c r="H4" s="13" t="n">
        <f aca="false">F4+G4</f>
        <v>6.892</v>
      </c>
      <c r="I4" s="14" t="n">
        <v>21.326</v>
      </c>
      <c r="J4" s="15" t="n">
        <v>7.251</v>
      </c>
      <c r="K4" s="16" t="n">
        <v>6.054</v>
      </c>
      <c r="L4" s="17" t="n">
        <f aca="false">D4+E4+H4+I4+J4+K4</f>
        <v>54.847</v>
      </c>
      <c r="M4" s="18" t="n">
        <v>1</v>
      </c>
      <c r="N4" s="18" t="n">
        <v>1</v>
      </c>
      <c r="O4" s="18" t="n">
        <v>0</v>
      </c>
      <c r="P4" s="18" t="n">
        <v>1</v>
      </c>
      <c r="Q4" s="19" t="n">
        <f aca="false">O5+P4</f>
        <v>1</v>
      </c>
      <c r="R4" s="18" t="n">
        <v>1</v>
      </c>
      <c r="S4" s="18" t="n">
        <v>1</v>
      </c>
      <c r="T4" s="18" t="n">
        <v>1</v>
      </c>
      <c r="U4" s="19" t="n">
        <f aca="false">M4+N4+Q4+R4+S4+T4</f>
        <v>6</v>
      </c>
      <c r="Y4" s="20" t="n">
        <f aca="false">(M4/U4)*D4</f>
        <v>1.0905</v>
      </c>
      <c r="Z4" s="21" t="n">
        <f aca="false">(N4/U4)*E4</f>
        <v>1.13016666666667</v>
      </c>
      <c r="AA4" s="20" t="n">
        <f aca="false">(Q4/U4)*H4</f>
        <v>1.14866666666667</v>
      </c>
      <c r="AB4" s="22" t="n">
        <f aca="false">(R4/U4)*I4</f>
        <v>3.55433333333333</v>
      </c>
      <c r="AC4" s="20" t="n">
        <f aca="false">(S4/U4)*J4</f>
        <v>1.2085</v>
      </c>
      <c r="AD4" s="20" t="n">
        <f aca="false">(T4/U4)*K4</f>
        <v>1.009</v>
      </c>
      <c r="AE4" s="22" t="n">
        <f aca="false">SUM(Y4:AD4)</f>
        <v>9.14116666666667</v>
      </c>
      <c r="AF4" s="20" t="n">
        <f aca="false">(Y4/AE4)*10</f>
        <v>1.19295494739913</v>
      </c>
      <c r="AG4" s="20" t="n">
        <f aca="false">(Z4/AE4)*10</f>
        <v>1.23634838733203</v>
      </c>
      <c r="AH4" s="20" t="n">
        <f aca="false">(AA4/AE4)*10</f>
        <v>1.25658650427553</v>
      </c>
      <c r="AI4" s="22" t="n">
        <f aca="false">(AB4/AE4)*10</f>
        <v>3.88827100844166</v>
      </c>
      <c r="AJ4" s="20" t="n">
        <f aca="false">(AC4/AE4)*10</f>
        <v>1.32204131493063</v>
      </c>
      <c r="AK4" s="20" t="n">
        <f aca="false">(AD4/AE4)*10</f>
        <v>1.10379783762102</v>
      </c>
      <c r="AL4" s="20" t="n">
        <f aca="false">SUM(AF4,AG4,AH4,AJ4,AK4)</f>
        <v>6.11172899155834</v>
      </c>
      <c r="AM4" s="20" t="n">
        <f aca="false">SUM(AF4:AK4)</f>
        <v>10</v>
      </c>
      <c r="AN4" s="22" t="n">
        <f aca="false">AVERAGE(AF4:AK4)</f>
        <v>1.66666666666667</v>
      </c>
      <c r="AO4" s="20" t="n">
        <f aca="false">((L4-D4)/L4)*10</f>
        <v>8.80704505260087</v>
      </c>
      <c r="AP4" s="20" t="n">
        <f aca="false">((L4-E4)/L4)*10</f>
        <v>8.76365161266797</v>
      </c>
      <c r="AQ4" s="20" t="n">
        <f aca="false">((L4-H4)/L4)*10</f>
        <v>8.74341349572447</v>
      </c>
      <c r="AR4" s="23" t="n">
        <f aca="false">((L4-I4)/L4)*10</f>
        <v>6.11172899155834</v>
      </c>
      <c r="AS4" s="20" t="n">
        <f aca="false">((L4-J4)/L4)*10</f>
        <v>8.67795868506938</v>
      </c>
      <c r="AT4" s="20" t="n">
        <f aca="false">((L4-K4)/L4)*10</f>
        <v>8.89620216237898</v>
      </c>
      <c r="AU4" s="20" t="n">
        <f aca="false">AVERAGE(AO4:AT4)</f>
        <v>8.33333333333333</v>
      </c>
      <c r="AV4" s="20" t="n">
        <f aca="false">((AO4-AU4)/AU4)*10</f>
        <v>0.568454063121045</v>
      </c>
      <c r="AW4" s="20" t="n">
        <f aca="false">((AP4-AU4)/AU4)*10</f>
        <v>0.51638193520156</v>
      </c>
      <c r="AX4" s="20" t="n">
        <f aca="false">((AQ4-AU4)/AU4)*10</f>
        <v>0.492096194869363</v>
      </c>
      <c r="AY4" s="24" t="n">
        <f aca="false">((AR4-AU4)/AU4)*10</f>
        <v>-2.66592521013</v>
      </c>
      <c r="AZ4" s="20" t="n">
        <f aca="false">((AS4-AU4)/AU4)*10</f>
        <v>0.41355042208325</v>
      </c>
      <c r="BA4" s="20" t="n">
        <f aca="false">((AT4-AU4)/AU4)*10</f>
        <v>0.675442594854775</v>
      </c>
      <c r="BB4" s="1" t="n">
        <f aca="false">AY4</f>
        <v>-2.66592521013</v>
      </c>
    </row>
    <row r="5" customFormat="false" ht="13.8" hidden="false" customHeight="false" outlineLevel="0" collapsed="false">
      <c r="A5" s="25" t="s">
        <v>58</v>
      </c>
      <c r="B5" s="26" t="s">
        <v>59</v>
      </c>
      <c r="C5" s="8" t="n">
        <v>1</v>
      </c>
      <c r="D5" s="28" t="n">
        <v>7.3</v>
      </c>
      <c r="E5" s="29" t="n">
        <v>7.089</v>
      </c>
      <c r="F5" s="30" t="n">
        <v>0</v>
      </c>
      <c r="G5" s="15" t="n">
        <v>6.747</v>
      </c>
      <c r="H5" s="31" t="n">
        <f aca="false">F5+G5</f>
        <v>6.747</v>
      </c>
      <c r="I5" s="32" t="n">
        <v>22.269</v>
      </c>
      <c r="J5" s="33" t="n">
        <v>8.77</v>
      </c>
      <c r="K5" s="12" t="n">
        <v>7.131</v>
      </c>
      <c r="L5" s="34" t="n">
        <f aca="false">D5+E5+H5+I5+J5+K5</f>
        <v>59.306</v>
      </c>
      <c r="M5" s="35" t="n">
        <v>1</v>
      </c>
      <c r="N5" s="35" t="n">
        <v>1</v>
      </c>
      <c r="O5" s="35" t="n">
        <v>0</v>
      </c>
      <c r="P5" s="35" t="n">
        <v>1</v>
      </c>
      <c r="Q5" s="36" t="n">
        <f aca="false">O6+P5</f>
        <v>1</v>
      </c>
      <c r="R5" s="35" t="n">
        <v>1</v>
      </c>
      <c r="S5" s="35" t="n">
        <v>1</v>
      </c>
      <c r="T5" s="35" t="n">
        <v>1</v>
      </c>
      <c r="U5" s="36" t="n">
        <f aca="false">M5+N5+Q5+R5+S5+T5</f>
        <v>6</v>
      </c>
      <c r="Y5" s="20" t="n">
        <f aca="false">(M5/U5)*D5</f>
        <v>1.21666666666667</v>
      </c>
      <c r="Z5" s="21" t="n">
        <f aca="false">(N5/U5)*E5</f>
        <v>1.1815</v>
      </c>
      <c r="AA5" s="20" t="n">
        <f aca="false">(Q5/U5)*H5</f>
        <v>1.1245</v>
      </c>
      <c r="AB5" s="22" t="n">
        <f aca="false">(R5/U5)*I5</f>
        <v>3.7115</v>
      </c>
      <c r="AC5" s="20" t="n">
        <f aca="false">(S5/U5)*J5</f>
        <v>1.46166666666667</v>
      </c>
      <c r="AD5" s="20" t="n">
        <f aca="false">(T5/U5)*K5</f>
        <v>1.1885</v>
      </c>
      <c r="AE5" s="22" t="n">
        <f aca="false">SUM(Y5:AD5)</f>
        <v>9.88433333333333</v>
      </c>
      <c r="AF5" s="20" t="n">
        <f aca="false">(Y5/AE5)*10</f>
        <v>1.2309041243719</v>
      </c>
      <c r="AG5" s="20" t="n">
        <f aca="false">(Z5/AE5)*10</f>
        <v>1.19532593666745</v>
      </c>
      <c r="AH5" s="20" t="n">
        <f aca="false">(AA5/AE5)*10</f>
        <v>1.13765892152565</v>
      </c>
      <c r="AI5" s="22" t="n">
        <f aca="false">(AB5/AE5)*10</f>
        <v>3.75493204734765</v>
      </c>
      <c r="AJ5" s="20" t="n">
        <f aca="false">(AC5/AE5)*10</f>
        <v>1.47877111927967</v>
      </c>
      <c r="AK5" s="20" t="n">
        <f aca="false">(AD5/AE5)*10</f>
        <v>1.20240785080768</v>
      </c>
      <c r="AL5" s="20" t="n">
        <f aca="false">SUM(AF5,AG5,AH5,AJ5,AK5)</f>
        <v>6.24506795265235</v>
      </c>
      <c r="AM5" s="20" t="n">
        <f aca="false">SUM(AF5:AK5)</f>
        <v>10</v>
      </c>
      <c r="AN5" s="22" t="n">
        <f aca="false">AVERAGE(AF5:AK5)</f>
        <v>1.66666666666667</v>
      </c>
      <c r="AO5" s="20" t="n">
        <f aca="false">((L5-D5)/L5)*10</f>
        <v>8.7690958756281</v>
      </c>
      <c r="AP5" s="20" t="n">
        <f aca="false">((L5-E5)/L5)*10</f>
        <v>8.80467406333255</v>
      </c>
      <c r="AQ5" s="20" t="n">
        <f aca="false">((L5-H5)/L5)*10</f>
        <v>8.86234107847435</v>
      </c>
      <c r="AR5" s="23" t="n">
        <f aca="false">((L5-I5)/L5)*10</f>
        <v>6.24506795265235</v>
      </c>
      <c r="AS5" s="20" t="n">
        <f aca="false">((L5-J5)/L5)*10</f>
        <v>8.52122888072033</v>
      </c>
      <c r="AT5" s="20" t="n">
        <f aca="false">((L5-K5)/L5)*10</f>
        <v>8.79759214919232</v>
      </c>
      <c r="AU5" s="20" t="n">
        <f aca="false">AVERAGE(AO5:AT5)</f>
        <v>8.33333333333333</v>
      </c>
      <c r="AV5" s="20" t="n">
        <f aca="false">((AO5-AU5)/AU5)*10</f>
        <v>0.522915050753719</v>
      </c>
      <c r="AW5" s="20" t="n">
        <f aca="false">((AP5-AU5)/AU5)*10</f>
        <v>0.565608875999055</v>
      </c>
      <c r="AX5" s="20" t="n">
        <f aca="false">((AQ5-AU5)/AU5)*10</f>
        <v>0.634809294169223</v>
      </c>
      <c r="AY5" s="24" t="n">
        <f aca="false">((AR5-AU5)/AU5)*10</f>
        <v>-2.50591845681719</v>
      </c>
      <c r="AZ5" s="20" t="n">
        <f aca="false">((AS5-AU5)/AU5)*10</f>
        <v>0.225474656864399</v>
      </c>
      <c r="BA5" s="20" t="n">
        <f aca="false">((AT5-AU5)/AU5)*10</f>
        <v>0.557110579030788</v>
      </c>
      <c r="BB5" s="1" t="n">
        <f aca="false">AY5</f>
        <v>-2.50591845681719</v>
      </c>
    </row>
    <row r="6" customFormat="false" ht="13.8" hidden="false" customHeight="false" outlineLevel="0" collapsed="false">
      <c r="A6" s="6" t="s">
        <v>60</v>
      </c>
      <c r="B6" s="26" t="s">
        <v>59</v>
      </c>
      <c r="C6" s="26" t="n">
        <v>2</v>
      </c>
      <c r="D6" s="28" t="n">
        <v>6.784</v>
      </c>
      <c r="E6" s="29" t="n">
        <v>7.661</v>
      </c>
      <c r="F6" s="30" t="n">
        <v>0</v>
      </c>
      <c r="G6" s="15" t="n">
        <v>7.057</v>
      </c>
      <c r="H6" s="31" t="n">
        <f aca="false">F6+G6</f>
        <v>7.057</v>
      </c>
      <c r="I6" s="32" t="n">
        <v>21.83</v>
      </c>
      <c r="J6" s="33" t="n">
        <v>7.651</v>
      </c>
      <c r="K6" s="12" t="n">
        <v>5.563</v>
      </c>
      <c r="L6" s="34" t="n">
        <f aca="false">D6+E6+H6+I6+J6+K6</f>
        <v>56.546</v>
      </c>
      <c r="M6" s="35" t="n">
        <v>1</v>
      </c>
      <c r="N6" s="35" t="n">
        <v>1</v>
      </c>
      <c r="O6" s="35" t="n">
        <v>0</v>
      </c>
      <c r="P6" s="35" t="n">
        <v>1</v>
      </c>
      <c r="Q6" s="36" t="n">
        <f aca="false">O7+P6</f>
        <v>1</v>
      </c>
      <c r="R6" s="35" t="n">
        <v>1</v>
      </c>
      <c r="S6" s="35" t="n">
        <v>1</v>
      </c>
      <c r="T6" s="35" t="n">
        <v>1</v>
      </c>
      <c r="U6" s="36" t="n">
        <f aca="false">M6+N6+Q6+R6+S6+T6</f>
        <v>6</v>
      </c>
      <c r="Y6" s="20" t="n">
        <f aca="false">(M6/U6)*D6</f>
        <v>1.13066666666667</v>
      </c>
      <c r="Z6" s="21" t="n">
        <f aca="false">(N6/U6)*E6</f>
        <v>1.27683333333333</v>
      </c>
      <c r="AA6" s="20" t="n">
        <f aca="false">(Q6/U6)*H6</f>
        <v>1.17616666666667</v>
      </c>
      <c r="AB6" s="22" t="n">
        <f aca="false">(R6/U6)*I6</f>
        <v>3.63833333333333</v>
      </c>
      <c r="AC6" s="20" t="n">
        <f aca="false">(S6/U6)*J6</f>
        <v>1.27516666666667</v>
      </c>
      <c r="AD6" s="20" t="n">
        <f aca="false">(T6/U6)*K6</f>
        <v>0.927166666666667</v>
      </c>
      <c r="AE6" s="22" t="n">
        <f aca="false">SUM(Y6:AD6)</f>
        <v>9.42433333333333</v>
      </c>
      <c r="AF6" s="20" t="n">
        <f aca="false">(Y6/AE6)*10</f>
        <v>1.19973119230361</v>
      </c>
      <c r="AG6" s="20" t="n">
        <f aca="false">(Z6/AE6)*10</f>
        <v>1.35482615923319</v>
      </c>
      <c r="AH6" s="20" t="n">
        <f aca="false">(AA6/AE6)*10</f>
        <v>1.24801046935239</v>
      </c>
      <c r="AI6" s="22" t="n">
        <f aca="false">(AB6/AE6)*10</f>
        <v>3.86057369221519</v>
      </c>
      <c r="AJ6" s="20" t="n">
        <f aca="false">(AC6/AE6)*10</f>
        <v>1.35305768754642</v>
      </c>
      <c r="AK6" s="20" t="n">
        <f aca="false">(AD6/AE6)*10</f>
        <v>0.983800799349202</v>
      </c>
      <c r="AL6" s="20" t="n">
        <f aca="false">SUM(AF6,AG6,AH6,AJ6,AK6)</f>
        <v>6.13942630778481</v>
      </c>
      <c r="AM6" s="20" t="n">
        <f aca="false">SUM(AF6:AK6)</f>
        <v>10</v>
      </c>
      <c r="AN6" s="22" t="n">
        <f aca="false">AVERAGE(AF6:AK6)</f>
        <v>1.66666666666667</v>
      </c>
      <c r="AO6" s="20" t="n">
        <f aca="false">((L6-D6)/L6)*10</f>
        <v>8.80026880769639</v>
      </c>
      <c r="AP6" s="20" t="n">
        <f aca="false">((L6-E6)/L6)*10</f>
        <v>8.64517384076681</v>
      </c>
      <c r="AQ6" s="20" t="n">
        <f aca="false">((L6-H6)/L6)*10</f>
        <v>8.75198953064761</v>
      </c>
      <c r="AR6" s="23" t="n">
        <f aca="false">((L6-I6)/L6)*10</f>
        <v>6.13942630778481</v>
      </c>
      <c r="AS6" s="20" t="n">
        <f aca="false">((L6-J6)/L6)*10</f>
        <v>8.64694231245358</v>
      </c>
      <c r="AT6" s="20" t="n">
        <f aca="false">((L6-K6)/L6)*10</f>
        <v>9.0161992006508</v>
      </c>
      <c r="AU6" s="20" t="n">
        <f aca="false">AVERAGE(AO6:AT6)</f>
        <v>8.33333333333333</v>
      </c>
      <c r="AV6" s="20" t="n">
        <f aca="false">((AO6-AU6)/AU6)*10</f>
        <v>0.560322569235666</v>
      </c>
      <c r="AW6" s="20" t="n">
        <f aca="false">((AP6-AU6)/AU6)*10</f>
        <v>0.37420860892017</v>
      </c>
      <c r="AX6" s="20" t="n">
        <f aca="false">((AQ6-AU6)/AU6)*10</f>
        <v>0.502387436777135</v>
      </c>
      <c r="AY6" s="24" t="n">
        <f aca="false">((AR6-AU6)/AU6)*10</f>
        <v>-2.63268843065822</v>
      </c>
      <c r="AZ6" s="20" t="n">
        <f aca="false">((AS6-AU6)/AU6)*10</f>
        <v>0.376330774944294</v>
      </c>
      <c r="BA6" s="20" t="n">
        <f aca="false">((AT6-AU6)/AU6)*10</f>
        <v>0.819439040780956</v>
      </c>
      <c r="BB6" s="1" t="n">
        <f aca="false">AY6</f>
        <v>-2.63268843065822</v>
      </c>
    </row>
    <row r="7" customFormat="false" ht="13.8" hidden="false" customHeight="false" outlineLevel="0" collapsed="false">
      <c r="A7" s="37" t="s">
        <v>61</v>
      </c>
      <c r="B7" s="26" t="s">
        <v>59</v>
      </c>
      <c r="C7" s="27" t="n">
        <v>3</v>
      </c>
      <c r="D7" s="28" t="n">
        <v>7.004</v>
      </c>
      <c r="E7" s="29" t="n">
        <v>6.961</v>
      </c>
      <c r="F7" s="30" t="n">
        <v>0</v>
      </c>
      <c r="G7" s="15" t="n">
        <v>6.808</v>
      </c>
      <c r="H7" s="31" t="n">
        <f aca="false">F7+G7</f>
        <v>6.808</v>
      </c>
      <c r="I7" s="32" t="n">
        <v>21.558</v>
      </c>
      <c r="J7" s="33" t="n">
        <v>7.456</v>
      </c>
      <c r="K7" s="12" t="n">
        <v>5.742</v>
      </c>
      <c r="L7" s="34" t="n">
        <f aca="false">D7+E7+H7+I7+J7+K7</f>
        <v>55.529</v>
      </c>
      <c r="M7" s="35" t="n">
        <v>1</v>
      </c>
      <c r="N7" s="35" t="n">
        <v>1</v>
      </c>
      <c r="O7" s="35" t="n">
        <v>0</v>
      </c>
      <c r="P7" s="35" t="n">
        <v>1</v>
      </c>
      <c r="Q7" s="36" t="n">
        <f aca="false">O7+P7</f>
        <v>1</v>
      </c>
      <c r="R7" s="35" t="n">
        <v>1</v>
      </c>
      <c r="S7" s="35" t="n">
        <v>1</v>
      </c>
      <c r="T7" s="35" t="n">
        <v>1</v>
      </c>
      <c r="U7" s="36" t="n">
        <f aca="false">M7+N7+Q7+R7+S7+T7</f>
        <v>6</v>
      </c>
      <c r="Y7" s="20" t="n">
        <f aca="false">(M7/U7)*D7</f>
        <v>1.16733333333333</v>
      </c>
      <c r="Z7" s="21" t="n">
        <f aca="false">(N7/U7)*E7</f>
        <v>1.16016666666667</v>
      </c>
      <c r="AA7" s="20" t="n">
        <f aca="false">(Q7/U7)*H7</f>
        <v>1.13466666666667</v>
      </c>
      <c r="AB7" s="22" t="n">
        <f aca="false">(R7/U7)*I7</f>
        <v>3.593</v>
      </c>
      <c r="AC7" s="20" t="n">
        <f aca="false">(S7/U7)*J7</f>
        <v>1.24266666666667</v>
      </c>
      <c r="AD7" s="20" t="n">
        <f aca="false">(T7/U7)*K7</f>
        <v>0.957</v>
      </c>
      <c r="AE7" s="22" t="n">
        <f aca="false">SUM(Y7:AD7)</f>
        <v>9.25483333333333</v>
      </c>
      <c r="AF7" s="20" t="n">
        <f aca="false">(Y7/AE7)*10</f>
        <v>1.2613229123521</v>
      </c>
      <c r="AG7" s="20" t="n">
        <f aca="false">(Z7/AE7)*10</f>
        <v>1.25357921086279</v>
      </c>
      <c r="AH7" s="20" t="n">
        <f aca="false">(AA7/AE7)*10</f>
        <v>1.22602604044733</v>
      </c>
      <c r="AI7" s="22" t="n">
        <f aca="false">(AB7/AE7)*10</f>
        <v>3.88229573736246</v>
      </c>
      <c r="AJ7" s="20" t="n">
        <f aca="false">(AC7/AE7)*10</f>
        <v>1.34272182103045</v>
      </c>
      <c r="AK7" s="20" t="n">
        <f aca="false">(AD7/AE7)*10</f>
        <v>1.03405427794486</v>
      </c>
      <c r="AL7" s="20" t="n">
        <f aca="false">SUM(AF7,AG7,AH7,AJ7,AK7)</f>
        <v>6.11770426263754</v>
      </c>
      <c r="AM7" s="20" t="n">
        <f aca="false">SUM(AF7:AK7)</f>
        <v>10</v>
      </c>
      <c r="AN7" s="22" t="n">
        <f aca="false">AVERAGE(AF7:AK7)</f>
        <v>1.66666666666667</v>
      </c>
      <c r="AO7" s="20" t="n">
        <f aca="false">((L7-D7)/L7)*10</f>
        <v>8.7386770876479</v>
      </c>
      <c r="AP7" s="20" t="n">
        <f aca="false">((L7-E7)/L7)*10</f>
        <v>8.74642078913721</v>
      </c>
      <c r="AQ7" s="20" t="n">
        <f aca="false">((L7-H7)/L7)*10</f>
        <v>8.77397395955267</v>
      </c>
      <c r="AR7" s="23" t="n">
        <f aca="false">((L7-I7)/L7)*10</f>
        <v>6.11770426263754</v>
      </c>
      <c r="AS7" s="20" t="n">
        <f aca="false">((L7-J7)/L7)*10</f>
        <v>8.65727817896955</v>
      </c>
      <c r="AT7" s="20" t="n">
        <f aca="false">((L7-K7)/L7)*10</f>
        <v>8.96594572205514</v>
      </c>
      <c r="AU7" s="20" t="n">
        <f aca="false">AVERAGE(AO7:AT7)</f>
        <v>8.33333333333333</v>
      </c>
      <c r="AV7" s="20" t="n">
        <f aca="false">((AO7-AU7)/AU7)*10</f>
        <v>0.486412505177476</v>
      </c>
      <c r="AW7" s="20" t="n">
        <f aca="false">((AP7-AU7)/AU7)*10</f>
        <v>0.495704946964651</v>
      </c>
      <c r="AX7" s="20" t="n">
        <f aca="false">((AQ7-AU7)/AU7)*10</f>
        <v>0.528768751463201</v>
      </c>
      <c r="AY7" s="24" t="n">
        <f aca="false">((AR7-AU7)/AU7)*10</f>
        <v>-2.65875488483495</v>
      </c>
      <c r="AZ7" s="20" t="n">
        <f aca="false">((AS7-AU7)/AU7)*10</f>
        <v>0.388733814763459</v>
      </c>
      <c r="BA7" s="20" t="n">
        <f aca="false">((AT7-AU7)/AU7)*10</f>
        <v>0.759134866466172</v>
      </c>
      <c r="BB7" s="1" t="n">
        <f aca="false">AY7</f>
        <v>-2.65875488483495</v>
      </c>
    </row>
    <row r="8" customFormat="false" ht="13.8" hidden="false" customHeight="false" outlineLevel="0" collapsed="false">
      <c r="A8" s="25" t="s">
        <v>62</v>
      </c>
      <c r="B8" s="7" t="s">
        <v>63</v>
      </c>
      <c r="C8" s="8" t="n">
        <v>1</v>
      </c>
      <c r="D8" s="38" t="n">
        <v>6.938</v>
      </c>
      <c r="E8" s="39" t="n">
        <f aca="false">(6.817+6.771)/N8</f>
        <v>6.794</v>
      </c>
      <c r="F8" s="25" t="n">
        <v>6.907</v>
      </c>
      <c r="G8" s="40" t="n">
        <v>6.677</v>
      </c>
      <c r="H8" s="41" t="n">
        <f aca="false">F8+G8</f>
        <v>13.584</v>
      </c>
      <c r="I8" s="14" t="n">
        <v>21.826</v>
      </c>
      <c r="J8" s="15" t="n">
        <v>7.378</v>
      </c>
      <c r="K8" s="42" t="n">
        <v>5.429</v>
      </c>
      <c r="L8" s="17" t="n">
        <f aca="false">D8+E8+H8+I8+J8+K8</f>
        <v>61.949</v>
      </c>
      <c r="M8" s="18" t="n">
        <v>1</v>
      </c>
      <c r="N8" s="7" t="n">
        <v>2</v>
      </c>
      <c r="O8" s="18" t="n">
        <v>1</v>
      </c>
      <c r="P8" s="18" t="n">
        <v>1</v>
      </c>
      <c r="Q8" s="43" t="n">
        <f aca="false">O8+P8</f>
        <v>2</v>
      </c>
      <c r="R8" s="18" t="n">
        <v>1</v>
      </c>
      <c r="S8" s="18" t="n">
        <v>1</v>
      </c>
      <c r="T8" s="18" t="n">
        <v>1</v>
      </c>
      <c r="U8" s="43" t="n">
        <f aca="false">M8+N8+Q8+R8+S8+T8</f>
        <v>8</v>
      </c>
      <c r="Y8" s="20" t="n">
        <f aca="false">(M8/U8)*D8</f>
        <v>0.86725</v>
      </c>
      <c r="Z8" s="21" t="n">
        <f aca="false">(N8/U8)*E8</f>
        <v>1.6985</v>
      </c>
      <c r="AA8" s="20" t="n">
        <f aca="false">(Q8/U8)*H8</f>
        <v>3.396</v>
      </c>
      <c r="AB8" s="22" t="n">
        <f aca="false">(R8/U8)*I8</f>
        <v>2.72825</v>
      </c>
      <c r="AC8" s="20" t="n">
        <f aca="false">(S8/U8)*J8</f>
        <v>0.92225</v>
      </c>
      <c r="AD8" s="20" t="n">
        <f aca="false">(T8/U8)*K8</f>
        <v>0.678625</v>
      </c>
      <c r="AE8" s="22" t="n">
        <f aca="false">SUM(Y8:AD8)</f>
        <v>10.290875</v>
      </c>
      <c r="AF8" s="20" t="n">
        <f aca="false">(Y8/AE8)*10</f>
        <v>0.842736890691996</v>
      </c>
      <c r="AG8" s="20" t="n">
        <f aca="false">(Z8/AE8)*10</f>
        <v>1.65049133334143</v>
      </c>
      <c r="AH8" s="20" t="n">
        <f aca="false">(AA8/AE8)*10</f>
        <v>3.30001093201501</v>
      </c>
      <c r="AI8" s="22" t="n">
        <f aca="false">(AB8/AE8)*10</f>
        <v>2.65113510755888</v>
      </c>
      <c r="AJ8" s="20" t="n">
        <f aca="false">(AC8/AE8)*10</f>
        <v>0.896182297423688</v>
      </c>
      <c r="AK8" s="20" t="n">
        <f aca="false">(AD8/AE8)*10</f>
        <v>0.659443438968989</v>
      </c>
      <c r="AL8" s="20" t="n">
        <f aca="false">SUM(AF8,AG8,AH8,AJ8,AK8)</f>
        <v>7.34886489244112</v>
      </c>
      <c r="AM8" s="20" t="n">
        <f aca="false">SUM(AF8:AK8)</f>
        <v>10</v>
      </c>
      <c r="AN8" s="22" t="n">
        <f aca="false">AVERAGE(AF8:AK8)</f>
        <v>1.66666666666667</v>
      </c>
      <c r="AO8" s="20" t="n">
        <f aca="false">((L8-D8)/L8)*10</f>
        <v>8.88004648985456</v>
      </c>
      <c r="AP8" s="20" t="n">
        <f aca="false">((L8-E8)/L8)*10</f>
        <v>8.90329141713345</v>
      </c>
      <c r="AQ8" s="20" t="n">
        <f aca="false">((L8-H8)/L8)*10</f>
        <v>7.80722852669131</v>
      </c>
      <c r="AR8" s="23" t="n">
        <f aca="false">((L8-I8)/L8)*10</f>
        <v>6.47677928618703</v>
      </c>
      <c r="AS8" s="20" t="n">
        <f aca="false">((L8-J8)/L8)*10</f>
        <v>8.80902032316906</v>
      </c>
      <c r="AT8" s="20" t="n">
        <f aca="false">((L8-K8)/L8)*10</f>
        <v>9.1236339569646</v>
      </c>
      <c r="AU8" s="20" t="n">
        <f aca="false">AVERAGE(AO8:AT8)</f>
        <v>8.33333333333333</v>
      </c>
      <c r="AV8" s="20" t="n">
        <f aca="false">((AO8-AU8)/AU8)*10</f>
        <v>0.65605578782547</v>
      </c>
      <c r="AW8" s="20" t="n">
        <f aca="false">((AP8-AU8)/AU8)*10</f>
        <v>0.68394970056014</v>
      </c>
      <c r="AX8" s="44" t="n">
        <f aca="false">((AQ8-AU8)/AU8)*10</f>
        <v>-0.631325767970427</v>
      </c>
      <c r="AY8" s="24" t="n">
        <f aca="false">((AR8-AU8)/AU8)*10</f>
        <v>-2.22786485657557</v>
      </c>
      <c r="AZ8" s="20" t="n">
        <f aca="false">((AS8-AU8)/AU8)*10</f>
        <v>0.570824387802871</v>
      </c>
      <c r="BA8" s="20" t="n">
        <f aca="false">((AT8-AU8)/AU8)*10</f>
        <v>0.948360748357521</v>
      </c>
      <c r="BB8" s="1" t="n">
        <f aca="false">AY8+AX8</f>
        <v>-2.859190624546</v>
      </c>
    </row>
    <row r="9" customFormat="false" ht="13.8" hidden="false" customHeight="false" outlineLevel="0" collapsed="false">
      <c r="A9" s="6" t="s">
        <v>64</v>
      </c>
      <c r="B9" s="7" t="s">
        <v>63</v>
      </c>
      <c r="C9" s="26" t="n">
        <v>2</v>
      </c>
      <c r="D9" s="38" t="n">
        <v>6.525</v>
      </c>
      <c r="E9" s="39" t="n">
        <v>6.427</v>
      </c>
      <c r="F9" s="45" t="n">
        <v>0</v>
      </c>
      <c r="G9" s="40" t="n">
        <v>7.042</v>
      </c>
      <c r="H9" s="41" t="n">
        <f aca="false">F9+G9</f>
        <v>7.042</v>
      </c>
      <c r="I9" s="14" t="n">
        <v>21.683</v>
      </c>
      <c r="J9" s="15" t="n">
        <v>7.805</v>
      </c>
      <c r="K9" s="42" t="n">
        <v>4.703</v>
      </c>
      <c r="L9" s="17" t="n">
        <f aca="false">D9+E9+H9+I9+J9+K9</f>
        <v>54.185</v>
      </c>
      <c r="M9" s="18" t="n">
        <v>1</v>
      </c>
      <c r="N9" s="18" t="n">
        <v>1</v>
      </c>
      <c r="O9" s="18" t="n">
        <v>0</v>
      </c>
      <c r="P9" s="18" t="n">
        <v>1</v>
      </c>
      <c r="Q9" s="19" t="n">
        <f aca="false">O10+P9</f>
        <v>1</v>
      </c>
      <c r="R9" s="18" t="n">
        <v>1</v>
      </c>
      <c r="S9" s="18" t="n">
        <v>1</v>
      </c>
      <c r="T9" s="18" t="n">
        <v>1</v>
      </c>
      <c r="U9" s="19" t="n">
        <f aca="false">M9+N9+Q9+R9+S9+T9</f>
        <v>6</v>
      </c>
      <c r="Y9" s="20" t="n">
        <f aca="false">(M9/U9)*D9</f>
        <v>1.0875</v>
      </c>
      <c r="Z9" s="21" t="n">
        <f aca="false">(N9/U9)*E9</f>
        <v>1.07116666666667</v>
      </c>
      <c r="AA9" s="20" t="n">
        <f aca="false">(Q9/U9)*H9</f>
        <v>1.17366666666667</v>
      </c>
      <c r="AB9" s="22" t="n">
        <f aca="false">(R9/U9)*I9</f>
        <v>3.61383333333333</v>
      </c>
      <c r="AC9" s="20" t="n">
        <f aca="false">(S9/U9)*J9</f>
        <v>1.30083333333333</v>
      </c>
      <c r="AD9" s="20" t="n">
        <f aca="false">(T9/U9)*K9</f>
        <v>0.783833333333333</v>
      </c>
      <c r="AE9" s="22" t="n">
        <f aca="false">SUM(Y9:AD9)</f>
        <v>9.03083333333333</v>
      </c>
      <c r="AF9" s="20" t="n">
        <f aca="false">(Y9/AE9)*10</f>
        <v>1.20420780658854</v>
      </c>
      <c r="AG9" s="20" t="n">
        <f aca="false">(Z9/AE9)*10</f>
        <v>1.18612162037464</v>
      </c>
      <c r="AH9" s="20" t="n">
        <f aca="false">(AA9/AE9)*10</f>
        <v>1.29962166651287</v>
      </c>
      <c r="AI9" s="22" t="n">
        <f aca="false">(AB9/AE9)*10</f>
        <v>4.00166097628495</v>
      </c>
      <c r="AJ9" s="20" t="n">
        <f aca="false">(AC9/AE9)*10</f>
        <v>1.4404355448925</v>
      </c>
      <c r="AK9" s="20" t="n">
        <f aca="false">(AD9/AE9)*10</f>
        <v>0.867952385346498</v>
      </c>
      <c r="AL9" s="20" t="n">
        <f aca="false">SUM(AF9,AG9,AH9,AJ9,AK9)</f>
        <v>5.99833902371505</v>
      </c>
      <c r="AM9" s="20" t="n">
        <f aca="false">SUM(AF9:AK9)</f>
        <v>10</v>
      </c>
      <c r="AN9" s="22" t="n">
        <f aca="false">AVERAGE(AF9:AK9)</f>
        <v>1.66666666666667</v>
      </c>
      <c r="AO9" s="20" t="n">
        <f aca="false">((L9-D9)/L9)*10</f>
        <v>8.79579219341146</v>
      </c>
      <c r="AP9" s="20" t="n">
        <f aca="false">((L9-E9)/L9)*10</f>
        <v>8.81387837962536</v>
      </c>
      <c r="AQ9" s="20" t="n">
        <f aca="false">((L9-H9)/L9)*10</f>
        <v>8.70037833348713</v>
      </c>
      <c r="AR9" s="23" t="n">
        <f aca="false">((L9-I9)/L9)*10</f>
        <v>5.99833902371505</v>
      </c>
      <c r="AS9" s="20" t="n">
        <f aca="false">((L9-J9)/L9)*10</f>
        <v>8.5595644551075</v>
      </c>
      <c r="AT9" s="20" t="n">
        <f aca="false">((L9-K9)/L9)*10</f>
        <v>9.1320476146535</v>
      </c>
      <c r="AU9" s="20" t="n">
        <f aca="false">AVERAGE(AO9:AT9)</f>
        <v>8.33333333333333</v>
      </c>
      <c r="AV9" s="20" t="n">
        <f aca="false">((AO9-AU9)/AU9)*10</f>
        <v>0.554950632093753</v>
      </c>
      <c r="AW9" s="20" t="n">
        <f aca="false">((AP9-AU9)/AU9)*10</f>
        <v>0.576654055550428</v>
      </c>
      <c r="AX9" s="20" t="n">
        <f aca="false">((AQ9-AU9)/AU9)*10</f>
        <v>0.440454000184553</v>
      </c>
      <c r="AY9" s="24" t="n">
        <f aca="false">((AR9-AU9)/AU9)*10</f>
        <v>-2.80199317154194</v>
      </c>
      <c r="AZ9" s="20" t="n">
        <f aca="false">((AS9-AU9)/AU9)*10</f>
        <v>0.271477346129001</v>
      </c>
      <c r="BA9" s="20" t="n">
        <f aca="false">((AT9-AU9)/AU9)*10</f>
        <v>0.958457137584201</v>
      </c>
      <c r="BB9" s="1" t="n">
        <f aca="false">AY9</f>
        <v>-2.80199317154194</v>
      </c>
    </row>
    <row r="10" customFormat="false" ht="13.8" hidden="false" customHeight="false" outlineLevel="0" collapsed="false">
      <c r="A10" s="16" t="s">
        <v>65</v>
      </c>
      <c r="B10" s="7" t="s">
        <v>63</v>
      </c>
      <c r="C10" s="27" t="n">
        <v>3</v>
      </c>
      <c r="D10" s="46" t="n">
        <v>6.318</v>
      </c>
      <c r="E10" s="47" t="n">
        <v>6.556</v>
      </c>
      <c r="F10" s="48" t="n">
        <v>0</v>
      </c>
      <c r="G10" s="49" t="n">
        <v>6.711</v>
      </c>
      <c r="H10" s="50" t="n">
        <f aca="false">F10+G10</f>
        <v>6.711</v>
      </c>
      <c r="I10" s="51" t="n">
        <v>22.244</v>
      </c>
      <c r="J10" s="52" t="n">
        <v>7.488</v>
      </c>
      <c r="K10" s="37" t="n">
        <v>7.445</v>
      </c>
      <c r="L10" s="17" t="n">
        <f aca="false">D10+E10+H10+I10+J10+K10</f>
        <v>56.762</v>
      </c>
      <c r="M10" s="18" t="n">
        <v>1</v>
      </c>
      <c r="N10" s="18" t="n">
        <v>1</v>
      </c>
      <c r="O10" s="18" t="n">
        <v>0</v>
      </c>
      <c r="P10" s="18" t="n">
        <v>1</v>
      </c>
      <c r="Q10" s="19" t="n">
        <f aca="false">O11+P10</f>
        <v>1</v>
      </c>
      <c r="R10" s="18" t="n">
        <v>1</v>
      </c>
      <c r="S10" s="18" t="n">
        <v>1</v>
      </c>
      <c r="T10" s="18" t="n">
        <v>1</v>
      </c>
      <c r="U10" s="19" t="n">
        <f aca="false">M10+N10+Q10+R10+S10+T10</f>
        <v>6</v>
      </c>
      <c r="Y10" s="20" t="n">
        <f aca="false">(M10/U10)*D10</f>
        <v>1.053</v>
      </c>
      <c r="Z10" s="21" t="n">
        <f aca="false">(N10/U10)*E10</f>
        <v>1.09266666666667</v>
      </c>
      <c r="AA10" s="20" t="n">
        <f aca="false">(Q10/U10)*H10</f>
        <v>1.1185</v>
      </c>
      <c r="AB10" s="22" t="n">
        <f aca="false">(R10/U10)*I10</f>
        <v>3.70733333333333</v>
      </c>
      <c r="AC10" s="20" t="n">
        <f aca="false">(S10/U10)*J10</f>
        <v>1.248</v>
      </c>
      <c r="AD10" s="20" t="n">
        <f aca="false">(T10/U10)*K10</f>
        <v>1.24083333333333</v>
      </c>
      <c r="AE10" s="22" t="n">
        <f aca="false">SUM(Y10:AD10)</f>
        <v>9.46033333333333</v>
      </c>
      <c r="AF10" s="20" t="n">
        <f aca="false">(Y10/AE10)*10</f>
        <v>1.11306860223389</v>
      </c>
      <c r="AG10" s="20" t="n">
        <f aca="false">(Z10/AE10)*10</f>
        <v>1.15499806208379</v>
      </c>
      <c r="AH10" s="20" t="n">
        <f aca="false">(AA10/AE10)*10</f>
        <v>1.18230506324654</v>
      </c>
      <c r="AI10" s="22" t="n">
        <f aca="false">(AB10/AE10)*10</f>
        <v>3.91881892815616</v>
      </c>
      <c r="AJ10" s="20" t="n">
        <f aca="false">(AC10/AE10)*10</f>
        <v>1.31919241746239</v>
      </c>
      <c r="AK10" s="20" t="n">
        <f aca="false">(AD10/AE10)*10</f>
        <v>1.31161692681724</v>
      </c>
      <c r="AL10" s="20" t="n">
        <f aca="false">SUM(AF10,AG10,AH10,AJ10,AK10)</f>
        <v>6.08118107184384</v>
      </c>
      <c r="AM10" s="20" t="n">
        <f aca="false">SUM(AF10:AK10)</f>
        <v>10</v>
      </c>
      <c r="AN10" s="22" t="n">
        <f aca="false">AVERAGE(AF10:AK10)</f>
        <v>1.66666666666667</v>
      </c>
      <c r="AO10" s="20" t="n">
        <f aca="false">((L10-D10)/L10)*10</f>
        <v>8.88693139776611</v>
      </c>
      <c r="AP10" s="20" t="n">
        <f aca="false">((L10-E10)/L10)*10</f>
        <v>8.84500193791621</v>
      </c>
      <c r="AQ10" s="20" t="n">
        <f aca="false">((L10-H10)/L10)*10</f>
        <v>8.81769493675346</v>
      </c>
      <c r="AR10" s="23" t="n">
        <f aca="false">((L10-I10)/L10)*10</f>
        <v>6.08118107184384</v>
      </c>
      <c r="AS10" s="20" t="n">
        <f aca="false">((L10-J10)/L10)*10</f>
        <v>8.68080758253761</v>
      </c>
      <c r="AT10" s="20" t="n">
        <f aca="false">((L10-K10)/L10)*10</f>
        <v>8.68838307318276</v>
      </c>
      <c r="AU10" s="20" t="n">
        <f aca="false">AVERAGE(AO10:AT10)</f>
        <v>8.33333333333333</v>
      </c>
      <c r="AV10" s="20" t="n">
        <f aca="false">((AO10-AU10)/AU10)*10</f>
        <v>0.664317677319334</v>
      </c>
      <c r="AW10" s="20" t="n">
        <f aca="false">((AP10-AU10)/AU10)*10</f>
        <v>0.614002325499454</v>
      </c>
      <c r="AX10" s="20" t="n">
        <f aca="false">((AQ10-AU10)/AU10)*10</f>
        <v>0.581233924104153</v>
      </c>
      <c r="AY10" s="24" t="n">
        <f aca="false">((AR10-AU10)/AU10)*10</f>
        <v>-2.70258271378739</v>
      </c>
      <c r="AZ10" s="20" t="n">
        <f aca="false">((AS10-AU10)/AU10)*10</f>
        <v>0.416969099045134</v>
      </c>
      <c r="BA10" s="20" t="n">
        <f aca="false">((AT10-AU10)/AU10)*10</f>
        <v>0.426059687819315</v>
      </c>
      <c r="BB10" s="1" t="n">
        <f aca="false">AY10</f>
        <v>-2.70258271378739</v>
      </c>
    </row>
    <row r="11" customFormat="false" ht="13.8" hidden="false" customHeight="false" outlineLevel="0" collapsed="false">
      <c r="A11" s="25" t="s">
        <v>66</v>
      </c>
      <c r="B11" s="26" t="s">
        <v>67</v>
      </c>
      <c r="C11" s="8" t="n">
        <v>1</v>
      </c>
      <c r="D11" s="40" t="n">
        <v>8.321</v>
      </c>
      <c r="E11" s="53" t="n">
        <v>7.384</v>
      </c>
      <c r="F11" s="54" t="n">
        <v>0</v>
      </c>
      <c r="G11" s="55" t="n">
        <v>7.239</v>
      </c>
      <c r="H11" s="56" t="n">
        <f aca="false">F11+G11</f>
        <v>7.239</v>
      </c>
      <c r="I11" s="32" t="n">
        <v>49.22</v>
      </c>
      <c r="J11" s="33" t="n">
        <v>18.603</v>
      </c>
      <c r="K11" s="12" t="n">
        <v>7.218</v>
      </c>
      <c r="L11" s="57" t="n">
        <f aca="false">D11+E11+H11+I11+J11+K11</f>
        <v>97.985</v>
      </c>
      <c r="M11" s="35" t="n">
        <v>1</v>
      </c>
      <c r="N11" s="35" t="n">
        <v>1</v>
      </c>
      <c r="O11" s="35" t="n">
        <v>0</v>
      </c>
      <c r="P11" s="35" t="n">
        <v>1</v>
      </c>
      <c r="Q11" s="36" t="n">
        <f aca="false">O11+P11</f>
        <v>1</v>
      </c>
      <c r="R11" s="58" t="n">
        <v>2</v>
      </c>
      <c r="S11" s="7" t="n">
        <v>2</v>
      </c>
      <c r="T11" s="35" t="n">
        <v>1</v>
      </c>
      <c r="U11" s="43" t="n">
        <f aca="false">M11+N11+Q11+R11+S11+T11</f>
        <v>8</v>
      </c>
      <c r="Y11" s="20" t="n">
        <f aca="false">(M11/U11)*D11</f>
        <v>1.040125</v>
      </c>
      <c r="Z11" s="21" t="n">
        <f aca="false">(N11/U11)*E11</f>
        <v>0.923</v>
      </c>
      <c r="AA11" s="20" t="n">
        <f aca="false">(Q11/U11)*H11</f>
        <v>0.904875</v>
      </c>
      <c r="AB11" s="22" t="n">
        <f aca="false">(R11/U11)*I11</f>
        <v>12.305</v>
      </c>
      <c r="AC11" s="20" t="n">
        <f aca="false">(S11/U11)*J11</f>
        <v>4.65075</v>
      </c>
      <c r="AD11" s="20" t="n">
        <f aca="false">(T11/U11)*K11</f>
        <v>0.90225</v>
      </c>
      <c r="AE11" s="22" t="n">
        <f aca="false">SUM(Y11:AD11)</f>
        <v>20.726</v>
      </c>
      <c r="AF11" s="20" t="n">
        <f aca="false">(Y11/AE11)*10</f>
        <v>0.501845508057512</v>
      </c>
      <c r="AG11" s="20" t="n">
        <f aca="false">(Z11/AE11)*10</f>
        <v>0.445334362636302</v>
      </c>
      <c r="AH11" s="20" t="n">
        <f aca="false">(AA11/AE11)*10</f>
        <v>0.436589308115411</v>
      </c>
      <c r="AI11" s="22" t="n">
        <f aca="false">(AB11/AE11)*10</f>
        <v>5.93698735887291</v>
      </c>
      <c r="AJ11" s="20" t="n">
        <f aca="false">(AC11/AE11)*10</f>
        <v>2.24392067933996</v>
      </c>
      <c r="AK11" s="20" t="n">
        <f aca="false">(AD11/AE11)*10</f>
        <v>0.435322782977902</v>
      </c>
      <c r="AL11" s="20" t="n">
        <f aca="false">SUM(AF11,AG11,AH11,AJ11,AK11)</f>
        <v>4.06301264112709</v>
      </c>
      <c r="AM11" s="20" t="n">
        <f aca="false">SUM(AF11:AK11)</f>
        <v>10</v>
      </c>
      <c r="AN11" s="22" t="n">
        <f aca="false">AVERAGE(AF11:AK11)</f>
        <v>1.66666666666667</v>
      </c>
      <c r="AO11" s="20" t="n">
        <f aca="false">((L11-D11)/L11)*10</f>
        <v>9.15078838597745</v>
      </c>
      <c r="AP11" s="20" t="n">
        <f aca="false">((L11-E11)/L11)*10</f>
        <v>9.24641526764301</v>
      </c>
      <c r="AQ11" s="20" t="n">
        <f aca="false">((L11-H11)/L11)*10</f>
        <v>9.26121345103842</v>
      </c>
      <c r="AR11" s="23" t="n">
        <f aca="false">((L11-I11)/L11)*10</f>
        <v>4.97678216053478</v>
      </c>
      <c r="AS11" s="20" t="n">
        <f aca="false">((L11-J11)/L11)*10</f>
        <v>8.10144409858652</v>
      </c>
      <c r="AT11" s="20" t="n">
        <f aca="false">((L11-K11)/L11)*10</f>
        <v>9.26335663621983</v>
      </c>
      <c r="AU11" s="20" t="n">
        <f aca="false">AVERAGE(AO11:AT11)</f>
        <v>8.33333333333333</v>
      </c>
      <c r="AV11" s="20" t="n">
        <f aca="false">((AO11-AU11)/AU11)*10</f>
        <v>0.980946063172934</v>
      </c>
      <c r="AW11" s="20" t="n">
        <f aca="false">((AP11-AU11)/AU11)*10</f>
        <v>1.09569832117161</v>
      </c>
      <c r="AX11" s="20" t="n">
        <f aca="false">((AQ11-AU11)/AU11)*10</f>
        <v>1.11345614124611</v>
      </c>
      <c r="AY11" s="24" t="n">
        <f aca="false">((AR11-AU11)/AU11)*10</f>
        <v>-4.02786140735827</v>
      </c>
      <c r="AZ11" s="44" t="n">
        <f aca="false">((AS11-AU11)/AU11)*10</f>
        <v>-0.278267081696178</v>
      </c>
      <c r="BA11" s="20" t="n">
        <f aca="false">((AT11-AU11)/AU11)*10</f>
        <v>1.11602796346379</v>
      </c>
      <c r="BB11" s="1" t="n">
        <f aca="false">AY11+AZ11</f>
        <v>-4.30612848905445</v>
      </c>
    </row>
    <row r="12" customFormat="false" ht="13.8" hidden="false" customHeight="false" outlineLevel="0" collapsed="false">
      <c r="A12" s="6" t="s">
        <v>68</v>
      </c>
      <c r="B12" s="26" t="s">
        <v>67</v>
      </c>
      <c r="C12" s="26" t="n">
        <v>2</v>
      </c>
      <c r="D12" s="40" t="n">
        <v>7.127</v>
      </c>
      <c r="E12" s="53" t="n">
        <f aca="false">(7.043+6.612)/N12</f>
        <v>6.8275</v>
      </c>
      <c r="F12" s="59" t="n">
        <v>6.928</v>
      </c>
      <c r="G12" s="55" t="n">
        <v>7.594</v>
      </c>
      <c r="H12" s="56" t="n">
        <f aca="false">F12+G12</f>
        <v>14.522</v>
      </c>
      <c r="I12" s="32" t="n">
        <v>46.017</v>
      </c>
      <c r="J12" s="33" t="n">
        <v>7.711</v>
      </c>
      <c r="K12" s="12" t="n">
        <v>7.04</v>
      </c>
      <c r="L12" s="57" t="n">
        <f aca="false">D12+E12+H12+I12+J12+K12</f>
        <v>89.2445</v>
      </c>
      <c r="M12" s="35" t="n">
        <v>1</v>
      </c>
      <c r="N12" s="35" t="n">
        <v>2</v>
      </c>
      <c r="O12" s="8" t="n">
        <v>1</v>
      </c>
      <c r="P12" s="35" t="n">
        <v>1</v>
      </c>
      <c r="Q12" s="60" t="n">
        <f aca="false">O12+P12</f>
        <v>2</v>
      </c>
      <c r="R12" s="7" t="n">
        <v>2</v>
      </c>
      <c r="S12" s="35" t="n">
        <v>1</v>
      </c>
      <c r="T12" s="35" t="n">
        <v>1</v>
      </c>
      <c r="U12" s="43" t="n">
        <f aca="false">M12+N12+Q12+R12+S12+T12</f>
        <v>9</v>
      </c>
      <c r="Y12" s="20" t="n">
        <f aca="false">(M12/U12)*D12</f>
        <v>0.791888888888889</v>
      </c>
      <c r="Z12" s="21" t="n">
        <f aca="false">(N12/U12)*E12</f>
        <v>1.51722222222222</v>
      </c>
      <c r="AA12" s="20" t="n">
        <f aca="false">(Q12/U12)*H12</f>
        <v>3.22711111111111</v>
      </c>
      <c r="AB12" s="22" t="n">
        <f aca="false">(R12/U12)*I12</f>
        <v>10.226</v>
      </c>
      <c r="AC12" s="20" t="n">
        <f aca="false">(S12/U12)*J12</f>
        <v>0.856777777777778</v>
      </c>
      <c r="AD12" s="20" t="n">
        <f aca="false">(T12/U12)*K12</f>
        <v>0.782222222222222</v>
      </c>
      <c r="AE12" s="22" t="n">
        <f aca="false">SUM(Y12:AD12)</f>
        <v>17.4012222222222</v>
      </c>
      <c r="AF12" s="20" t="n">
        <f aca="false">(Y12/AE12)*10</f>
        <v>0.455076591044052</v>
      </c>
      <c r="AG12" s="20" t="n">
        <f aca="false">(Z12/AE12)*10</f>
        <v>0.871905549418623</v>
      </c>
      <c r="AH12" s="20" t="n">
        <f aca="false">(AA12/AE12)*10</f>
        <v>1.85453129090549</v>
      </c>
      <c r="AI12" s="22" t="n">
        <f aca="false">(AB12/AE12)*10</f>
        <v>5.87659870634885</v>
      </c>
      <c r="AJ12" s="20" t="n">
        <f aca="false">(AC12/AE12)*10</f>
        <v>0.492366436584914</v>
      </c>
      <c r="AK12" s="20" t="n">
        <f aca="false">(AD12/AE12)*10</f>
        <v>0.449521425698067</v>
      </c>
      <c r="AL12" s="20" t="n">
        <f aca="false">SUM(AF12,AG12,AH12,AJ12,AK12)</f>
        <v>4.12340129365115</v>
      </c>
      <c r="AM12" s="20" t="n">
        <f aca="false">SUM(AF12:AK12)</f>
        <v>10</v>
      </c>
      <c r="AN12" s="22" t="n">
        <f aca="false">AVERAGE(AF12:AK12)</f>
        <v>1.66666666666667</v>
      </c>
      <c r="AO12" s="20" t="n">
        <f aca="false">((L12-D12)/L12)*10</f>
        <v>9.20140736964183</v>
      </c>
      <c r="AP12" s="20" t="n">
        <f aca="false">((L12-E12)/L12)*10</f>
        <v>9.2349668607029</v>
      </c>
      <c r="AQ12" s="20" t="n">
        <f aca="false">((L12-H12)/L12)*10</f>
        <v>8.37278487749945</v>
      </c>
      <c r="AR12" s="23" t="n">
        <f aca="false">((L12-I12)/L12)*10</f>
        <v>4.84371585924063</v>
      </c>
      <c r="AS12" s="20" t="n">
        <f aca="false">((L12-J12)/L12)*10</f>
        <v>9.13596916336581</v>
      </c>
      <c r="AT12" s="20" t="n">
        <f aca="false">((L12-K12)/L12)*10</f>
        <v>9.21115586954938</v>
      </c>
      <c r="AU12" s="20" t="n">
        <f aca="false">AVERAGE(AO12:AT12)</f>
        <v>8.33333333333333</v>
      </c>
      <c r="AV12" s="20" t="n">
        <f aca="false">((AO12-AU12)/AU12)*10</f>
        <v>1.04168884357019</v>
      </c>
      <c r="AW12" s="20" t="n">
        <f aca="false">((AP12-AU12)/AU12)*10</f>
        <v>1.08196023284348</v>
      </c>
      <c r="AX12" s="20" t="n">
        <f aca="false">((AQ12-AU12)/AU12)*10</f>
        <v>0.0473418529993417</v>
      </c>
      <c r="AY12" s="24" t="n">
        <f aca="false">((AR12-AU12)/AU12)*10</f>
        <v>-4.18754096891125</v>
      </c>
      <c r="AZ12" s="20" t="n">
        <f aca="false">((AS12-AU12)/AU12)*10</f>
        <v>0.963162996038972</v>
      </c>
      <c r="BA12" s="20" t="n">
        <f aca="false">((AT12-AU12)/AU12)*10</f>
        <v>1.05338704345926</v>
      </c>
      <c r="BB12" s="1" t="n">
        <f aca="false">AY12</f>
        <v>-4.18754096891125</v>
      </c>
    </row>
    <row r="13" customFormat="false" ht="13.8" hidden="false" customHeight="false" outlineLevel="0" collapsed="false">
      <c r="A13" s="61" t="s">
        <v>69</v>
      </c>
      <c r="B13" s="26" t="s">
        <v>67</v>
      </c>
      <c r="C13" s="27" t="n">
        <v>3</v>
      </c>
      <c r="D13" s="49" t="n">
        <v>6.463</v>
      </c>
      <c r="E13" s="62" t="n">
        <f aca="false">(6.911+6.705+6.708)/N13</f>
        <v>6.77466666666667</v>
      </c>
      <c r="F13" s="63" t="n">
        <f aca="false">(6.715+6.839)/O13</f>
        <v>6.777</v>
      </c>
      <c r="G13" s="64" t="n">
        <v>6.84</v>
      </c>
      <c r="H13" s="56" t="n">
        <f aca="false">F13+G13</f>
        <v>13.617</v>
      </c>
      <c r="I13" s="52" t="n">
        <v>21.466</v>
      </c>
      <c r="J13" s="51" t="n">
        <v>7.76</v>
      </c>
      <c r="K13" s="65" t="n">
        <v>9.543</v>
      </c>
      <c r="L13" s="57" t="n">
        <f aca="false">D13+E13+H13+I13+J13+K13</f>
        <v>65.6236666666667</v>
      </c>
      <c r="M13" s="35" t="n">
        <v>1</v>
      </c>
      <c r="N13" s="58" t="n">
        <v>3</v>
      </c>
      <c r="O13" s="7" t="n">
        <v>2</v>
      </c>
      <c r="P13" s="35" t="n">
        <v>1</v>
      </c>
      <c r="Q13" s="43" t="n">
        <f aca="false">O13+P13</f>
        <v>3</v>
      </c>
      <c r="R13" s="35" t="n">
        <v>1</v>
      </c>
      <c r="S13" s="35" t="n">
        <v>1</v>
      </c>
      <c r="T13" s="35" t="n">
        <v>1</v>
      </c>
      <c r="U13" s="43" t="n">
        <f aca="false">M13+N13+Q13+R13+S13+T13</f>
        <v>10</v>
      </c>
      <c r="Y13" s="20" t="n">
        <f aca="false">(M13/U13)*D13</f>
        <v>0.6463</v>
      </c>
      <c r="Z13" s="21" t="n">
        <f aca="false">(N13/U13)*E13</f>
        <v>2.0324</v>
      </c>
      <c r="AA13" s="20" t="n">
        <f aca="false">(Q13/U13)*H13</f>
        <v>4.0851</v>
      </c>
      <c r="AB13" s="22" t="n">
        <f aca="false">(R13/U13)*I13</f>
        <v>2.1466</v>
      </c>
      <c r="AC13" s="20" t="n">
        <f aca="false">(S13/U13)*J13</f>
        <v>0.776</v>
      </c>
      <c r="AD13" s="20" t="n">
        <f aca="false">(T13/U13)*K13</f>
        <v>0.9543</v>
      </c>
      <c r="AE13" s="22" t="n">
        <f aca="false">SUM(Y13:AD13)</f>
        <v>10.6407</v>
      </c>
      <c r="AF13" s="20" t="n">
        <f aca="false">(Y13/AE13)*10</f>
        <v>0.607384852500306</v>
      </c>
      <c r="AG13" s="20" t="n">
        <f aca="false">(Z13/AE13)*10</f>
        <v>1.91002471641903</v>
      </c>
      <c r="AH13" s="20" t="n">
        <f aca="false">(AA13/AE13)*10</f>
        <v>3.83912712509515</v>
      </c>
      <c r="AI13" s="22" t="n">
        <f aca="false">(AB13/AE13)*10</f>
        <v>2.0173484827126</v>
      </c>
      <c r="AJ13" s="20" t="n">
        <f aca="false">(AC13/AE13)*10</f>
        <v>0.72927532963057</v>
      </c>
      <c r="AK13" s="20" t="n">
        <f aca="false">(AD13/AE13)*10</f>
        <v>0.896839493642336</v>
      </c>
      <c r="AL13" s="20" t="n">
        <f aca="false">SUM(AF13,AG13,AH13,AJ13,AK13)</f>
        <v>7.9826515172874</v>
      </c>
      <c r="AM13" s="20" t="n">
        <f aca="false">SUM(AF13:AK13)</f>
        <v>10</v>
      </c>
      <c r="AN13" s="22" t="n">
        <f aca="false">AVERAGE(AF13:AK13)</f>
        <v>1.66666666666667</v>
      </c>
      <c r="AO13" s="20" t="n">
        <f aca="false">((L13-D13)/L13)*10</f>
        <v>9.01514189494644</v>
      </c>
      <c r="AP13" s="20" t="n">
        <f aca="false">((L13-E13)/L13)*10</f>
        <v>8.96764886651665</v>
      </c>
      <c r="AQ13" s="20" t="n">
        <f aca="false">((L13-H13)/L13)*10</f>
        <v>7.92498641242235</v>
      </c>
      <c r="AR13" s="23" t="n">
        <f aca="false">((L13-I13)/L13)*10</f>
        <v>6.72892401623398</v>
      </c>
      <c r="AS13" s="20" t="n">
        <f aca="false">((L13-J13)/L13)*10</f>
        <v>8.8174997841226</v>
      </c>
      <c r="AT13" s="20" t="n">
        <f aca="false">((L13-K13)/L13)*10</f>
        <v>8.54579902575799</v>
      </c>
      <c r="AU13" s="20" t="n">
        <f aca="false">AVERAGE(AO13:AT13)</f>
        <v>8.33333333333333</v>
      </c>
      <c r="AV13" s="20" t="n">
        <f aca="false">((AO13-AU13)/AU13)*10</f>
        <v>0.818170273935723</v>
      </c>
      <c r="AW13" s="20" t="n">
        <f aca="false">((AP13-AU13)/AU13)*10</f>
        <v>0.761178639819983</v>
      </c>
      <c r="AX13" s="44" t="n">
        <f aca="false">((AQ13-AU13)/AU13)*10</f>
        <v>-0.490016305093185</v>
      </c>
      <c r="AY13" s="24" t="n">
        <f aca="false">((AR13-AU13)/AU13)*10</f>
        <v>-1.92529118051922</v>
      </c>
      <c r="AZ13" s="20" t="n">
        <f aca="false">((AS13-AU13)/AU13)*10</f>
        <v>0.580999740947119</v>
      </c>
      <c r="BA13" s="20" t="n">
        <f aca="false">((AT13-AU13)/AU13)*10</f>
        <v>0.254958830909581</v>
      </c>
      <c r="BB13" s="1" t="n">
        <f aca="false">AY13+AX13</f>
        <v>-2.41530748561241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13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F9" activeCellId="0" sqref="F9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66" width="11.52"/>
    <col collapsed="false" customWidth="true" hidden="false" outlineLevel="0" max="2" min="2" style="66" width="8.97"/>
    <col collapsed="false" customWidth="true" hidden="false" outlineLevel="0" max="3" min="3" style="66" width="9.93"/>
    <col collapsed="false" customWidth="true" hidden="false" outlineLevel="0" max="4" min="4" style="66" width="9.32"/>
    <col collapsed="false" customWidth="false" hidden="false" outlineLevel="0" max="6" min="5" style="66" width="11.52"/>
    <col collapsed="false" customWidth="true" hidden="false" outlineLevel="0" max="7" min="7" style="66" width="12.71"/>
    <col collapsed="false" customWidth="true" hidden="false" outlineLevel="0" max="8" min="8" style="66" width="12.83"/>
    <col collapsed="false" customWidth="true" hidden="false" outlineLevel="0" max="9" min="9" style="66" width="13.36"/>
    <col collapsed="false" customWidth="false" hidden="false" outlineLevel="0" max="1024" min="10" style="66" width="11.52"/>
  </cols>
  <sheetData>
    <row r="1" s="69" customFormat="true" ht="23.85" hidden="false" customHeight="false" outlineLevel="0" collapsed="false">
      <c r="A1" s="67" t="s">
        <v>70</v>
      </c>
      <c r="B1" s="68" t="s">
        <v>71</v>
      </c>
      <c r="C1" s="68" t="s">
        <v>72</v>
      </c>
      <c r="D1" s="68" t="s">
        <v>73</v>
      </c>
      <c r="E1" s="69" t="s">
        <v>74</v>
      </c>
      <c r="F1" s="70" t="s">
        <v>75</v>
      </c>
      <c r="G1" s="68" t="s">
        <v>76</v>
      </c>
      <c r="H1" s="68" t="s">
        <v>77</v>
      </c>
      <c r="I1" s="68" t="s">
        <v>78</v>
      </c>
      <c r="J1" s="68" t="s">
        <v>79</v>
      </c>
      <c r="K1" s="68" t="s">
        <v>80</v>
      </c>
      <c r="L1" s="68" t="s">
        <v>81</v>
      </c>
      <c r="M1" s="68" t="s">
        <v>82</v>
      </c>
    </row>
    <row r="2" customFormat="false" ht="12.8" hidden="false" customHeight="false" outlineLevel="0" collapsed="false">
      <c r="A2" s="7" t="n">
        <v>1</v>
      </c>
      <c r="B2" s="66" t="n">
        <v>58.926</v>
      </c>
      <c r="C2" s="66" t="n">
        <v>55.397</v>
      </c>
      <c r="D2" s="66" t="n">
        <v>54.847</v>
      </c>
      <c r="E2" s="66" t="n">
        <f aca="false">AVERAGE(B2:D2)</f>
        <v>56.39</v>
      </c>
      <c r="F2" s="66" t="n">
        <v>6</v>
      </c>
      <c r="G2" s="66" t="n">
        <v>6</v>
      </c>
      <c r="H2" s="66" t="n">
        <v>6</v>
      </c>
      <c r="I2" s="66" t="n">
        <v>6</v>
      </c>
      <c r="J2" s="66" t="n">
        <f aca="false">((G2-F2)/F2)*100</f>
        <v>0</v>
      </c>
      <c r="K2" s="66" t="n">
        <f aca="false">((H2-F2)/F2)*100</f>
        <v>0</v>
      </c>
      <c r="L2" s="66" t="n">
        <f aca="false">((I2-F2)/F2)*100</f>
        <v>0</v>
      </c>
      <c r="M2" s="66" t="n">
        <f aca="false">AVERAGE(J2:L2)</f>
        <v>0</v>
      </c>
    </row>
    <row r="3" customFormat="false" ht="12.8" hidden="false" customHeight="false" outlineLevel="0" collapsed="false">
      <c r="A3" s="26" t="n">
        <v>2</v>
      </c>
      <c r="B3" s="66" t="n">
        <v>59.306</v>
      </c>
      <c r="C3" s="66" t="n">
        <v>56.546</v>
      </c>
      <c r="D3" s="66" t="n">
        <v>55.529</v>
      </c>
      <c r="E3" s="66" t="n">
        <f aca="false">AVERAGE(B3:D3)</f>
        <v>57.127</v>
      </c>
      <c r="F3" s="66" t="n">
        <v>6</v>
      </c>
      <c r="G3" s="66" t="n">
        <v>6</v>
      </c>
      <c r="H3" s="66" t="n">
        <v>6</v>
      </c>
      <c r="I3" s="66" t="n">
        <v>6</v>
      </c>
      <c r="J3" s="66" t="n">
        <f aca="false">((G3-F3)/F3)*100</f>
        <v>0</v>
      </c>
      <c r="K3" s="66" t="n">
        <f aca="false">((H3-F3)/F3)*100</f>
        <v>0</v>
      </c>
      <c r="L3" s="66" t="n">
        <f aca="false">((I3-F3)/F3)*100</f>
        <v>0</v>
      </c>
      <c r="M3" s="66" t="n">
        <f aca="false">AVERAGE(J3:L3)</f>
        <v>0</v>
      </c>
    </row>
    <row r="4" customFormat="false" ht="12.8" hidden="false" customHeight="false" outlineLevel="0" collapsed="false">
      <c r="A4" s="7" t="n">
        <v>3</v>
      </c>
      <c r="B4" s="66" t="n">
        <v>61.949</v>
      </c>
      <c r="C4" s="66" t="n">
        <v>54.185</v>
      </c>
      <c r="D4" s="66" t="n">
        <v>56.762</v>
      </c>
      <c r="E4" s="66" t="n">
        <f aca="false">AVERAGE(B4:D4)</f>
        <v>57.632</v>
      </c>
      <c r="F4" s="66" t="n">
        <v>6</v>
      </c>
      <c r="G4" s="66" t="n">
        <v>8</v>
      </c>
      <c r="H4" s="66" t="n">
        <v>6</v>
      </c>
      <c r="I4" s="66" t="n">
        <v>6</v>
      </c>
      <c r="J4" s="66" t="n">
        <f aca="false">((G4-F4)/F4)*100</f>
        <v>33.3333333333333</v>
      </c>
      <c r="K4" s="66" t="n">
        <f aca="false">((H4-F4)/F4)*100</f>
        <v>0</v>
      </c>
      <c r="L4" s="66" t="n">
        <f aca="false">((I4-F4)/F4)*100</f>
        <v>0</v>
      </c>
      <c r="M4" s="66" t="n">
        <f aca="false">AVERAGE(J4:L4)</f>
        <v>11.1111111111111</v>
      </c>
    </row>
    <row r="5" customFormat="false" ht="12.8" hidden="false" customHeight="false" outlineLevel="0" collapsed="false">
      <c r="A5" s="26" t="n">
        <v>4</v>
      </c>
      <c r="B5" s="66" t="n">
        <v>97.985</v>
      </c>
      <c r="C5" s="66" t="n">
        <v>89.2445</v>
      </c>
      <c r="D5" s="66" t="n">
        <v>65.6237</v>
      </c>
      <c r="E5" s="66" t="n">
        <f aca="false">AVERAGE(B5:D5)</f>
        <v>84.2844</v>
      </c>
      <c r="F5" s="66" t="n">
        <v>6</v>
      </c>
      <c r="G5" s="66" t="n">
        <v>8</v>
      </c>
      <c r="H5" s="66" t="n">
        <v>9</v>
      </c>
      <c r="I5" s="66" t="n">
        <v>10</v>
      </c>
      <c r="J5" s="66" t="n">
        <f aca="false">((G5-F5)/F5)*100</f>
        <v>33.3333333333333</v>
      </c>
      <c r="K5" s="66" t="n">
        <f aca="false">((H5-F5)/F5)*100</f>
        <v>50</v>
      </c>
      <c r="L5" s="66" t="n">
        <f aca="false">((I5-F5)/F5)*100</f>
        <v>66.6666666666667</v>
      </c>
      <c r="M5" s="66" t="n">
        <f aca="false">AVERAGE(J5:L5)</f>
        <v>50</v>
      </c>
    </row>
    <row r="13" customFormat="false" ht="12.8" hidden="false" customHeight="false" outlineLevel="0" collapsed="false">
      <c r="C13" s="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4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F10" activeCellId="0" sqref="F10"/>
    </sheetView>
  </sheetViews>
  <sheetFormatPr defaultColWidth="11.53515625" defaultRowHeight="12.8" zeroHeight="false" outlineLevelRow="0" outlineLevelCol="0"/>
  <cols>
    <col collapsed="false" customWidth="false" hidden="false" outlineLevel="0" max="1024" min="1" style="1" width="11.52"/>
  </cols>
  <sheetData>
    <row r="1" s="71" customFormat="true" ht="12.8" hidden="false" customHeight="false" outlineLevel="0" collapsed="false">
      <c r="A1" s="71" t="s">
        <v>2</v>
      </c>
      <c r="B1" s="72" t="s">
        <v>83</v>
      </c>
      <c r="C1" s="73" t="s">
        <v>84</v>
      </c>
      <c r="D1" s="72" t="s">
        <v>85</v>
      </c>
      <c r="E1" s="73" t="s">
        <v>86</v>
      </c>
      <c r="F1" s="68"/>
    </row>
    <row r="2" customFormat="false" ht="12.8" hidden="false" customHeight="false" outlineLevel="0" collapsed="false">
      <c r="A2" s="68" t="n">
        <v>1</v>
      </c>
      <c r="B2" s="66" t="n">
        <v>58.926</v>
      </c>
      <c r="C2" s="66" t="n">
        <v>59.306</v>
      </c>
      <c r="D2" s="66" t="n">
        <v>61.949</v>
      </c>
      <c r="E2" s="66" t="n">
        <v>97.985</v>
      </c>
    </row>
    <row r="3" customFormat="false" ht="12.8" hidden="false" customHeight="false" outlineLevel="0" collapsed="false">
      <c r="A3" s="68" t="n">
        <v>2</v>
      </c>
      <c r="B3" s="66" t="n">
        <v>55.397</v>
      </c>
      <c r="C3" s="66" t="n">
        <v>56.546</v>
      </c>
      <c r="D3" s="66" t="n">
        <v>54.185</v>
      </c>
      <c r="E3" s="66" t="n">
        <v>89.2445</v>
      </c>
    </row>
    <row r="4" customFormat="false" ht="12.8" hidden="false" customHeight="false" outlineLevel="0" collapsed="false">
      <c r="A4" s="68" t="n">
        <v>3</v>
      </c>
      <c r="B4" s="66" t="n">
        <v>54.847</v>
      </c>
      <c r="C4" s="66" t="n">
        <v>55.529</v>
      </c>
      <c r="D4" s="66" t="n">
        <v>56.762</v>
      </c>
      <c r="E4" s="66" t="n">
        <v>65.6237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2022-12-08T13:13:14Z</dcterms:created>
  <dc:creator/>
  <dc:description/>
  <dc:language>en-IN</dc:language>
  <cp:lastModifiedBy/>
  <dcterms:modified xsi:type="dcterms:W3CDTF">2022-12-16T18:05:09Z</dcterms:modified>
  <cp:revision>65</cp:revision>
  <dc:subject/>
  <dc:title/>
</cp:coreProperties>
</file>