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BIT-PROJECTS\bit.shopflower\"/>
    </mc:Choice>
  </mc:AlternateContent>
  <xr:revisionPtr revIDLastSave="0" documentId="13_ncr:1_{E5C849DB-CDAF-47CE-93BF-CBBC5C2B5ECE}" xr6:coauthVersionLast="47" xr6:coauthVersionMax="47" xr10:uidLastSave="{00000000-0000-0000-0000-000000000000}"/>
  <bookViews>
    <workbookView xWindow="-110" yWindow="-110" windowWidth="19420" windowHeight="11500" xr2:uid="{00000000-000D-0000-FFFF-FFFF00000000}"/>
  </bookViews>
  <sheets>
    <sheet name="GanttChart" sheetId="9" r:id="rId1"/>
  </sheets>
  <definedNames>
    <definedName name="prevWBS" localSheetId="0">GanttChart!$A1048576</definedName>
    <definedName name="_xlnm.Print_Area" localSheetId="0">GanttChart!$A$1:$BO$24</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9" l="1"/>
  <c r="J24" i="9" s="1"/>
  <c r="G9" i="9" l="1"/>
  <c r="F10" i="9" l="1"/>
  <c r="G10" i="9" s="1"/>
  <c r="J9" i="9"/>
  <c r="J10" i="9" l="1"/>
  <c r="F12" i="9"/>
  <c r="G12" i="9" s="1"/>
  <c r="F13" i="9" s="1"/>
  <c r="G13" i="9" s="1"/>
  <c r="F15" i="9" s="1"/>
  <c r="G15" i="9" s="1"/>
  <c r="L6" i="9"/>
  <c r="J15" i="9" l="1"/>
  <c r="F17" i="9"/>
  <c r="G17" i="9" s="1"/>
  <c r="L7" i="9"/>
  <c r="L4" i="9"/>
  <c r="F18" i="9" l="1"/>
  <c r="G18" i="9" s="1"/>
  <c r="J17" i="9"/>
  <c r="M6" i="9"/>
  <c r="J18" i="9" l="1"/>
  <c r="F19" i="9"/>
  <c r="G19" i="9" s="1"/>
  <c r="J12" i="9"/>
  <c r="N6" i="9"/>
  <c r="J13" i="9"/>
  <c r="F20" i="9" l="1"/>
  <c r="J19" i="9"/>
  <c r="O6" i="9"/>
  <c r="G20" i="9"/>
  <c r="F22" i="9" s="1"/>
  <c r="G22" i="9" s="1"/>
  <c r="J22" i="9" l="1"/>
  <c r="F23" i="9"/>
  <c r="G23" i="9" s="1"/>
  <c r="J23" i="9" s="1"/>
  <c r="J20" i="9"/>
  <c r="P6" i="9"/>
  <c r="L5" i="9"/>
  <c r="Q6" i="9" l="1"/>
  <c r="M7" i="9"/>
  <c r="R6" i="9" l="1"/>
  <c r="N7" i="9"/>
  <c r="S6" i="9" l="1"/>
  <c r="O7" i="9"/>
  <c r="T6" i="9" l="1"/>
  <c r="P7" i="9"/>
  <c r="U6" i="9" l="1"/>
  <c r="V6" i="9" s="1"/>
  <c r="Q7" i="9"/>
  <c r="W6" i="9" l="1"/>
  <c r="V7" i="9"/>
  <c r="R7" i="9"/>
  <c r="W7" i="9" l="1"/>
  <c r="X6" i="9"/>
  <c r="X7" i="9" s="1"/>
  <c r="S7" i="9"/>
  <c r="S5" i="9"/>
  <c r="S4" i="9"/>
  <c r="T7" i="9" l="1"/>
  <c r="Y6" i="9" l="1"/>
  <c r="U7" i="9"/>
  <c r="Z6" i="9" l="1"/>
  <c r="AA6" i="9" l="1"/>
  <c r="AB6" i="9" l="1"/>
  <c r="Y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l="1"/>
  <c r="A12" i="9" s="1"/>
  <c r="A13" i="9" s="1"/>
  <c r="A14" i="9" s="1"/>
  <c r="A15" i="9" l="1"/>
  <c r="A16" i="9" s="1"/>
  <c r="A17" i="9" s="1"/>
  <c r="A18" i="9" l="1"/>
  <c r="A19" i="9" s="1"/>
  <c r="A20" i="9" s="1"/>
  <c r="A21" i="9" s="1"/>
  <c r="A22" i="9" s="1"/>
  <c r="A23" i="9" s="1"/>
  <c r="A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<sst xmlns="http://schemas.openxmlformats.org/spreadsheetml/2006/main" count="53" uniqueCount="43">
  <si>
    <t>WBS</t>
  </si>
  <si>
    <t>TASK</t>
  </si>
  <si>
    <t>START</t>
  </si>
  <si>
    <t>END</t>
  </si>
  <si>
    <t>DAYS</t>
  </si>
  <si>
    <t>% DONE</t>
  </si>
  <si>
    <t>WORK DAYS</t>
  </si>
  <si>
    <t>PREDECESSOR</t>
  </si>
  <si>
    <t>Display Week</t>
  </si>
  <si>
    <t>Project Lead</t>
  </si>
  <si>
    <t>Project Start Date</t>
  </si>
  <si>
    <t>PIC</t>
  </si>
  <si>
    <t>[SHOP FLOWERS] Project Schedule</t>
  </si>
  <si>
    <t>Setup Project Laravel</t>
  </si>
  <si>
    <t>Detail</t>
  </si>
  <si>
    <t>DEV</t>
  </si>
  <si>
    <t>Frontend Development</t>
  </si>
  <si>
    <t>- Halaman form custom order
- List produk &amp; halaman detail produk
- Integrasi form ke database.</t>
  </si>
  <si>
    <t>Basic Cart System</t>
  </si>
  <si>
    <t>- Simpan data order sementara.
- Checkout redirect ke Midtrans.</t>
  </si>
  <si>
    <t>Setup project base: Laravel, admin template, login system.</t>
  </si>
  <si>
    <t>Integrasi Payment Midtrans</t>
  </si>
  <si>
    <t>Admin Order Management</t>
  </si>
  <si>
    <t>- List semua order
- Detail order + status pembayaran.</t>
  </si>
  <si>
    <t>QA Testing &amp; Bug Fix</t>
  </si>
  <si>
    <t>Test flow end-to-end: order - bayar - update status.</t>
  </si>
  <si>
    <t>Deployment ke Live Server</t>
  </si>
  <si>
    <t>Revisi Minor</t>
  </si>
  <si>
    <t>Perbaikan berdasarkan feedback</t>
  </si>
  <si>
    <t>Pindahkan ke domain yang asli.</t>
  </si>
  <si>
    <t>[]</t>
  </si>
  <si>
    <t>STEP 1</t>
  </si>
  <si>
    <t>STEP 2</t>
  </si>
  <si>
    <t>STEP 3</t>
  </si>
  <si>
    <t>STEP 4</t>
  </si>
  <si>
    <t>STEP 5</t>
  </si>
  <si>
    <t>CRUD Module Admin Panel</t>
  </si>
  <si>
    <t>Admin Dashboard</t>
  </si>
  <si>
    <t>Admin Reporting</t>
  </si>
  <si>
    <t>- Master produk (add, edit, delete)
- Master kategori custom order
- Data Customer
- Setting payment gateway (Midtrans sandbox).
- Setting Lokasi Penjemputan Barang</t>
  </si>
  <si>
    <t>- Dashboard Penjualan
- Dashboard Customers</t>
  </si>
  <si>
    <t>- Integrasi Snap API
- Integrasi Payment status update ke database.</t>
  </si>
  <si>
    <t>Module Report Penjualan 
 - Report PDF
 - Report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</si>
</sst>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
      <b/>
      <sz val="9"/>
      <name val="Arial"/>
      <family val="2"/>
      <scheme val="minor"/>
    </font>
    <font>
      <sz val="9"/>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132">
    <xf numFmtId="0" fontId="0" fillId="0" borderId="0" xfId="0"/>
    <xf numFmtId="0" fontId="27" fillId="0" borderId="0" xfId="0" applyFont="1"/>
    <xf numFmtId="0" fontId="28" fillId="20" borderId="10" xfId="0" applyFont="1" applyFill="1" applyBorder="1" applyAlignment="1">
      <alignment vertical="center"/>
    </xf>
    <xf numFmtId="0" fontId="28" fillId="0" borderId="10" xfId="0" applyFont="1" applyBorder="1" applyAlignment="1">
      <alignment vertical="center"/>
    </xf>
    <xf numFmtId="0" fontId="28" fillId="0" borderId="10" xfId="0" applyFont="1" applyBorder="1" applyAlignment="1">
      <alignment horizontal="center" vertical="center"/>
    </xf>
    <xf numFmtId="0" fontId="28" fillId="20" borderId="10" xfId="0" applyFont="1" applyFill="1" applyBorder="1" applyAlignment="1">
      <alignment horizontal="center" vertical="center"/>
    </xf>
    <xf numFmtId="0" fontId="28" fillId="0" borderId="0" xfId="0" applyFont="1" applyAlignment="1">
      <alignment vertical="center"/>
    </xf>
    <xf numFmtId="0" fontId="33" fillId="24" borderId="0" xfId="0" applyFont="1" applyFill="1" applyAlignment="1" applyProtection="1">
      <alignment vertical="center"/>
      <protection locked="0"/>
    </xf>
    <xf numFmtId="0" fontId="34" fillId="24" borderId="0" xfId="0" applyFont="1" applyFill="1"/>
    <xf numFmtId="0" fontId="35" fillId="24" borderId="0" xfId="0" applyFont="1" applyFill="1" applyAlignment="1">
      <alignment vertical="center"/>
    </xf>
    <xf numFmtId="0" fontId="39" fillId="26" borderId="13" xfId="0" applyFont="1" applyFill="1" applyBorder="1" applyAlignment="1">
      <alignment horizontal="center" vertical="center" shrinkToFit="1"/>
    </xf>
    <xf numFmtId="0" fontId="39" fillId="26" borderId="12" xfId="0" applyFont="1" applyFill="1" applyBorder="1"/>
    <xf numFmtId="0" fontId="39" fillId="23" borderId="12" xfId="0" applyFont="1" applyFill="1" applyBorder="1"/>
    <xf numFmtId="0" fontId="41" fillId="23" borderId="0" xfId="0" applyFont="1" applyFill="1"/>
    <xf numFmtId="166" fontId="38" fillId="23" borderId="11" xfId="0" applyNumberFormat="1" applyFont="1" applyFill="1" applyBorder="1" applyAlignment="1">
      <alignment horizontal="center" vertical="center" shrinkToFit="1"/>
    </xf>
    <xf numFmtId="0" fontId="32" fillId="23" borderId="0" xfId="0" applyFont="1" applyFill="1" applyAlignment="1">
      <alignment vertical="center"/>
    </xf>
    <xf numFmtId="0" fontId="31" fillId="25" borderId="0" xfId="0" applyFont="1" applyFill="1" applyAlignment="1" applyProtection="1">
      <alignment vertical="center"/>
      <protection locked="0"/>
    </xf>
    <xf numFmtId="0" fontId="42" fillId="25" borderId="0" xfId="34" applyNumberFormat="1" applyFont="1" applyFill="1" applyBorder="1" applyAlignment="1" applyProtection="1">
      <alignment horizontal="right" vertical="center"/>
      <protection locked="0"/>
    </xf>
    <xf numFmtId="0" fontId="36" fillId="25" borderId="0" xfId="0" applyFont="1" applyFill="1" applyAlignment="1" applyProtection="1">
      <alignment vertical="center"/>
      <protection locked="0"/>
    </xf>
    <xf numFmtId="0" fontId="26" fillId="25" borderId="0" xfId="0" applyFont="1" applyFill="1" applyAlignment="1">
      <alignment vertical="center"/>
    </xf>
    <xf numFmtId="0" fontId="39" fillId="26" borderId="14" xfId="0" applyFont="1" applyFill="1" applyBorder="1" applyAlignment="1">
      <alignment horizontal="center" vertical="center" shrinkToFit="1"/>
    </xf>
    <xf numFmtId="0" fontId="39" fillId="26" borderId="15" xfId="0" applyFont="1" applyFill="1" applyBorder="1" applyAlignment="1">
      <alignment horizontal="center" vertical="center" shrinkToFit="1"/>
    </xf>
    <xf numFmtId="0" fontId="39" fillId="26" borderId="16" xfId="0" applyFont="1" applyFill="1" applyBorder="1" applyAlignment="1">
      <alignment horizontal="center" vertical="center" shrinkToFit="1"/>
    </xf>
    <xf numFmtId="0" fontId="39" fillId="26" borderId="17" xfId="0" applyFont="1" applyFill="1" applyBorder="1" applyAlignment="1">
      <alignment horizontal="center" vertical="center" shrinkToFit="1"/>
    </xf>
    <xf numFmtId="166" fontId="38" fillId="23" borderId="18" xfId="0" applyNumberFormat="1" applyFont="1" applyFill="1" applyBorder="1" applyAlignment="1">
      <alignment horizontal="center" vertical="center" shrinkToFit="1"/>
    </xf>
    <xf numFmtId="166" fontId="38" fillId="23" borderId="19" xfId="0" applyNumberFormat="1" applyFont="1" applyFill="1" applyBorder="1" applyAlignment="1">
      <alignment horizontal="center" vertical="center" shrinkToFit="1"/>
    </xf>
    <xf numFmtId="166" fontId="38" fillId="23" borderId="20" xfId="0" applyNumberFormat="1" applyFont="1" applyFill="1" applyBorder="1" applyAlignment="1">
      <alignment horizontal="center" vertical="center" shrinkToFit="1"/>
    </xf>
    <xf numFmtId="166" fontId="38" fillId="23" borderId="21" xfId="0" applyNumberFormat="1" applyFont="1" applyFill="1" applyBorder="1" applyAlignment="1">
      <alignment horizontal="center" vertical="center" shrinkToFit="1"/>
    </xf>
    <xf numFmtId="166" fontId="38" fillId="23" borderId="22" xfId="0" applyNumberFormat="1" applyFont="1" applyFill="1" applyBorder="1" applyAlignment="1">
      <alignment horizontal="center" vertical="center" shrinkToFit="1"/>
    </xf>
    <xf numFmtId="166" fontId="38" fillId="23" borderId="23" xfId="0" applyNumberFormat="1" applyFont="1" applyFill="1" applyBorder="1" applyAlignment="1">
      <alignment horizontal="center" vertical="center" shrinkToFit="1"/>
    </xf>
    <xf numFmtId="166" fontId="38" fillId="23" borderId="24" xfId="0" applyNumberFormat="1" applyFont="1" applyFill="1" applyBorder="1" applyAlignment="1">
      <alignment horizontal="center" vertical="center" shrinkToFit="1"/>
    </xf>
    <xf numFmtId="166" fontId="38" fillId="23" borderId="25" xfId="0" applyNumberFormat="1" applyFont="1" applyFill="1" applyBorder="1" applyAlignment="1">
      <alignment horizontal="center" vertical="center" shrinkToFit="1"/>
    </xf>
    <xf numFmtId="166" fontId="38" fillId="23" borderId="26" xfId="0" applyNumberFormat="1" applyFont="1" applyFill="1" applyBorder="1" applyAlignment="1">
      <alignment horizontal="center" vertical="center" shrinkToFit="1"/>
    </xf>
    <xf numFmtId="166" fontId="38" fillId="23" borderId="27" xfId="0" applyNumberFormat="1" applyFont="1" applyFill="1" applyBorder="1" applyAlignment="1">
      <alignment horizontal="center" vertical="center" shrinkToFit="1"/>
    </xf>
    <xf numFmtId="166" fontId="38" fillId="23" borderId="28" xfId="0" applyNumberFormat="1" applyFont="1" applyFill="1" applyBorder="1" applyAlignment="1">
      <alignment horizontal="center" vertical="center" shrinkToFit="1"/>
    </xf>
    <xf numFmtId="166" fontId="38" fillId="23" borderId="29" xfId="0" applyNumberFormat="1" applyFont="1" applyFill="1" applyBorder="1" applyAlignment="1">
      <alignment horizontal="center" vertical="center" shrinkToFit="1"/>
    </xf>
    <xf numFmtId="166" fontId="38" fillId="23" borderId="30" xfId="0" applyNumberFormat="1" applyFont="1" applyFill="1" applyBorder="1" applyAlignment="1">
      <alignment horizontal="center" vertical="center" shrinkToFit="1"/>
    </xf>
    <xf numFmtId="166" fontId="38" fillId="23" borderId="31" xfId="0" applyNumberFormat="1" applyFont="1" applyFill="1" applyBorder="1" applyAlignment="1">
      <alignment horizontal="center" vertical="center" shrinkToFit="1"/>
    </xf>
    <xf numFmtId="166" fontId="38" fillId="23" borderId="32" xfId="0" applyNumberFormat="1" applyFont="1" applyFill="1" applyBorder="1" applyAlignment="1">
      <alignment horizontal="center" vertical="center" shrinkToFit="1"/>
    </xf>
    <xf numFmtId="0" fontId="50" fillId="23" borderId="0" xfId="0" applyFont="1" applyFill="1"/>
    <xf numFmtId="0" fontId="51" fillId="23" borderId="0" xfId="0" applyFont="1" applyFill="1" applyAlignment="1" applyProtection="1">
      <alignment vertical="center"/>
      <protection locked="0"/>
    </xf>
    <xf numFmtId="0" fontId="52" fillId="23" borderId="0" xfId="34" applyNumberFormat="1" applyFont="1" applyFill="1" applyBorder="1" applyAlignment="1" applyProtection="1">
      <alignment horizontal="right" vertical="center"/>
      <protection locked="0"/>
    </xf>
    <xf numFmtId="0" fontId="53" fillId="23" borderId="0" xfId="0" applyFont="1" applyFill="1" applyAlignment="1" applyProtection="1">
      <alignment vertical="center"/>
      <protection locked="0"/>
    </xf>
    <xf numFmtId="0" fontId="54" fillId="23" borderId="0" xfId="0" applyFont="1" applyFill="1" applyAlignment="1">
      <alignment vertical="center"/>
    </xf>
    <xf numFmtId="0" fontId="55" fillId="23" borderId="0" xfId="0" applyFont="1" applyFill="1"/>
    <xf numFmtId="0" fontId="56" fillId="23" borderId="0" xfId="0" applyFont="1" applyFill="1" applyAlignment="1">
      <alignment vertical="center"/>
    </xf>
    <xf numFmtId="0" fontId="58" fillId="25" borderId="0" xfId="0" applyFont="1" applyFill="1" applyAlignment="1" applyProtection="1">
      <alignment horizontal="left" vertical="center" indent="1"/>
      <protection locked="0"/>
    </xf>
    <xf numFmtId="0" fontId="57" fillId="23" borderId="0" xfId="0" applyFont="1" applyFill="1" applyAlignment="1">
      <alignment horizontal="right" vertical="center" indent="1"/>
    </xf>
    <xf numFmtId="0" fontId="57" fillId="22" borderId="33" xfId="0" applyFont="1" applyFill="1" applyBorder="1" applyAlignment="1" applyProtection="1">
      <alignment horizontal="center" vertical="center"/>
      <protection locked="0"/>
    </xf>
    <xf numFmtId="0" fontId="59" fillId="23" borderId="37" xfId="0" applyFont="1" applyFill="1" applyBorder="1" applyAlignment="1">
      <alignment vertical="center"/>
    </xf>
    <xf numFmtId="0" fontId="59" fillId="23" borderId="0" xfId="0" applyFont="1" applyFill="1" applyAlignment="1">
      <alignment vertical="center"/>
    </xf>
    <xf numFmtId="0" fontId="59" fillId="23" borderId="38" xfId="0" applyFont="1" applyFill="1" applyBorder="1" applyAlignment="1">
      <alignment vertical="center"/>
    </xf>
    <xf numFmtId="0" fontId="60" fillId="24" borderId="0" xfId="0" applyFont="1" applyFill="1" applyAlignment="1" applyProtection="1">
      <alignment horizontal="left" vertical="center" indent="1"/>
      <protection locked="0"/>
    </xf>
    <xf numFmtId="0" fontId="34" fillId="24" borderId="0" xfId="0" applyFont="1" applyFill="1" applyAlignment="1">
      <alignment horizontal="center" vertical="center"/>
    </xf>
    <xf numFmtId="0" fontId="61" fillId="24" borderId="0" xfId="34" applyFont="1" applyFill="1" applyAlignment="1" applyProtection="1">
      <alignment horizontal="left" vertical="center"/>
    </xf>
    <xf numFmtId="0" fontId="57" fillId="23" borderId="23" xfId="0" applyFont="1" applyFill="1" applyBorder="1" applyAlignment="1">
      <alignment horizontal="center" vertical="center"/>
    </xf>
    <xf numFmtId="0" fontId="57" fillId="23" borderId="11" xfId="0" applyFont="1" applyFill="1" applyBorder="1" applyAlignment="1">
      <alignment horizontal="center" vertical="center"/>
    </xf>
    <xf numFmtId="0" fontId="57" fillId="23" borderId="24" xfId="0" applyFont="1" applyFill="1" applyBorder="1" applyAlignment="1">
      <alignment horizontal="center" vertical="center"/>
    </xf>
    <xf numFmtId="167" fontId="40" fillId="23" borderId="23" xfId="0" applyNumberFormat="1" applyFont="1" applyFill="1" applyBorder="1" applyAlignment="1">
      <alignment horizontal="center" vertical="center"/>
    </xf>
    <xf numFmtId="167" fontId="40" fillId="23" borderId="11" xfId="0" applyNumberFormat="1" applyFont="1" applyFill="1" applyBorder="1" applyAlignment="1">
      <alignment horizontal="center" vertical="center"/>
    </xf>
    <xf numFmtId="167" fontId="40" fillId="23" borderId="24" xfId="0" applyNumberFormat="1" applyFont="1" applyFill="1" applyBorder="1" applyAlignment="1">
      <alignment horizontal="center" vertical="center"/>
    </xf>
    <xf numFmtId="0" fontId="57" fillId="23" borderId="18" xfId="0" applyFont="1" applyFill="1" applyBorder="1" applyAlignment="1">
      <alignment horizontal="center" vertical="center"/>
    </xf>
    <xf numFmtId="0" fontId="57" fillId="23" borderId="20" xfId="0" applyFont="1" applyFill="1" applyBorder="1" applyAlignment="1">
      <alignment horizontal="center" vertical="center"/>
    </xf>
    <xf numFmtId="164" fontId="57" fillId="22" borderId="34" xfId="0" applyNumberFormat="1" applyFont="1" applyFill="1" applyBorder="1" applyAlignment="1" applyProtection="1">
      <alignment horizontal="center" vertical="center" shrinkToFit="1"/>
      <protection locked="0"/>
    </xf>
    <xf numFmtId="164" fontId="57" fillId="22" borderId="35" xfId="0" applyNumberFormat="1" applyFont="1" applyFill="1" applyBorder="1" applyAlignment="1" applyProtection="1">
      <alignment horizontal="center" vertical="center" shrinkToFit="1"/>
      <protection locked="0"/>
    </xf>
    <xf numFmtId="164" fontId="57" fillId="22" borderId="36" xfId="0" applyNumberFormat="1" applyFont="1" applyFill="1" applyBorder="1" applyAlignment="1" applyProtection="1">
      <alignment horizontal="center" vertical="center" shrinkToFit="1"/>
      <protection locked="0"/>
    </xf>
    <xf numFmtId="0" fontId="57" fillId="23" borderId="19" xfId="0" applyFont="1" applyFill="1" applyBorder="1" applyAlignment="1">
      <alignment horizontal="center" vertical="center"/>
    </xf>
    <xf numFmtId="167" fontId="40" fillId="23" borderId="18" xfId="0" applyNumberFormat="1" applyFont="1" applyFill="1" applyBorder="1" applyAlignment="1">
      <alignment horizontal="center" vertical="center"/>
    </xf>
    <xf numFmtId="167" fontId="40" fillId="23" borderId="20" xfId="0" applyNumberFormat="1" applyFont="1" applyFill="1" applyBorder="1" applyAlignment="1">
      <alignment horizontal="center" vertical="center"/>
    </xf>
    <xf numFmtId="167" fontId="40" fillId="23" borderId="19" xfId="0" applyNumberFormat="1" applyFont="1" applyFill="1" applyBorder="1" applyAlignment="1">
      <alignment horizontal="center" vertical="center"/>
    </xf>
    <xf numFmtId="0" fontId="57" fillId="23" borderId="21" xfId="0" applyFont="1" applyFill="1" applyBorder="1" applyAlignment="1">
      <alignment horizontal="center" vertical="center"/>
    </xf>
    <xf numFmtId="0" fontId="57" fillId="23" borderId="22" xfId="0" applyFont="1" applyFill="1" applyBorder="1" applyAlignment="1">
      <alignment horizontal="center" vertical="center"/>
    </xf>
    <xf numFmtId="167" fontId="40" fillId="23" borderId="21" xfId="0" applyNumberFormat="1" applyFont="1" applyFill="1" applyBorder="1" applyAlignment="1">
      <alignment horizontal="center" vertical="center"/>
    </xf>
    <xf numFmtId="167" fontId="40" fillId="23" borderId="22" xfId="0" applyNumberFormat="1" applyFont="1" applyFill="1" applyBorder="1" applyAlignment="1">
      <alignment horizontal="center" vertical="center"/>
    </xf>
    <xf numFmtId="0" fontId="57" fillId="23" borderId="31" xfId="0" applyFont="1" applyFill="1" applyBorder="1" applyAlignment="1">
      <alignment horizontal="center" vertical="center"/>
    </xf>
    <xf numFmtId="0" fontId="57" fillId="23" borderId="32" xfId="0" applyFont="1" applyFill="1" applyBorder="1" applyAlignment="1">
      <alignment horizontal="center" vertical="center"/>
    </xf>
    <xf numFmtId="167" fontId="40" fillId="23" borderId="31" xfId="0" applyNumberFormat="1" applyFont="1" applyFill="1" applyBorder="1" applyAlignment="1">
      <alignment horizontal="center" vertical="center"/>
    </xf>
    <xf numFmtId="167" fontId="40" fillId="23" borderId="32" xfId="0" applyNumberFormat="1" applyFont="1" applyFill="1" applyBorder="1" applyAlignment="1">
      <alignment horizontal="center" vertical="center"/>
    </xf>
    <xf numFmtId="167" fontId="40" fillId="23" borderId="25" xfId="0" applyNumberFormat="1" applyFont="1" applyFill="1" applyBorder="1" applyAlignment="1">
      <alignment horizontal="center" vertical="center"/>
    </xf>
    <xf numFmtId="167" fontId="40" fillId="23" borderId="26" xfId="0" applyNumberFormat="1" applyFont="1" applyFill="1" applyBorder="1" applyAlignment="1">
      <alignment horizontal="center" vertical="center"/>
    </xf>
    <xf numFmtId="0" fontId="57" fillId="23" borderId="27" xfId="0" applyFont="1" applyFill="1" applyBorder="1" applyAlignment="1">
      <alignment horizontal="center" vertical="center"/>
    </xf>
    <xf numFmtId="0" fontId="57" fillId="23" borderId="28" xfId="0" applyFont="1" applyFill="1" applyBorder="1" applyAlignment="1">
      <alignment horizontal="center" vertical="center"/>
    </xf>
    <xf numFmtId="167" fontId="40" fillId="23" borderId="27" xfId="0" applyNumberFormat="1" applyFont="1" applyFill="1" applyBorder="1" applyAlignment="1">
      <alignment horizontal="center" vertical="center"/>
    </xf>
    <xf numFmtId="167" fontId="40" fillId="23" borderId="28" xfId="0" applyNumberFormat="1" applyFont="1" applyFill="1" applyBorder="1" applyAlignment="1">
      <alignment horizontal="center" vertical="center"/>
    </xf>
    <xf numFmtId="0" fontId="57" fillId="23" borderId="25" xfId="0" applyFont="1" applyFill="1" applyBorder="1" applyAlignment="1">
      <alignment horizontal="center" vertical="center"/>
    </xf>
    <xf numFmtId="0" fontId="57" fillId="23" borderId="26" xfId="0" applyFont="1" applyFill="1" applyBorder="1" applyAlignment="1">
      <alignment horizontal="center" vertical="center"/>
    </xf>
    <xf numFmtId="0" fontId="57" fillId="23" borderId="29" xfId="0" applyFont="1" applyFill="1" applyBorder="1" applyAlignment="1">
      <alignment horizontal="center" vertical="center"/>
    </xf>
    <xf numFmtId="0" fontId="57" fillId="23" borderId="30" xfId="0" applyFont="1" applyFill="1" applyBorder="1" applyAlignment="1">
      <alignment horizontal="center" vertical="center"/>
    </xf>
    <xf numFmtId="167" fontId="40" fillId="23" borderId="29" xfId="0" applyNumberFormat="1" applyFont="1" applyFill="1" applyBorder="1" applyAlignment="1">
      <alignment horizontal="center" vertical="center"/>
    </xf>
    <xf numFmtId="167" fontId="40" fillId="23" borderId="30" xfId="0" applyNumberFormat="1" applyFont="1" applyFill="1" applyBorder="1" applyAlignment="1">
      <alignment horizontal="center" vertical="center"/>
    </xf>
    <xf numFmtId="0" fontId="37" fillId="27" borderId="0" xfId="0" applyFont="1" applyFill="1" applyBorder="1" applyAlignment="1">
      <alignment horizontal="left" vertical="center"/>
    </xf>
    <xf numFmtId="0" fontId="37" fillId="27" borderId="0" xfId="0" applyFont="1" applyFill="1" applyBorder="1" applyAlignment="1">
      <alignment horizontal="center" vertical="center" wrapText="1"/>
    </xf>
    <xf numFmtId="0" fontId="37" fillId="27" borderId="0" xfId="0" applyFont="1" applyFill="1" applyBorder="1" applyAlignment="1">
      <alignment horizontal="center" vertical="center"/>
    </xf>
    <xf numFmtId="0" fontId="37" fillId="27" borderId="0" xfId="0" applyFont="1" applyFill="1" applyBorder="1" applyAlignment="1">
      <alignment horizontal="right" vertical="center" wrapText="1"/>
    </xf>
    <xf numFmtId="0" fontId="39" fillId="27" borderId="0" xfId="0" applyFont="1" applyFill="1" applyBorder="1" applyAlignment="1">
      <alignment horizontal="center" vertical="center" wrapText="1"/>
    </xf>
    <xf numFmtId="0" fontId="43" fillId="20" borderId="39" xfId="0" applyFont="1" applyFill="1" applyBorder="1" applyAlignment="1">
      <alignment horizontal="left" vertical="center"/>
    </xf>
    <xf numFmtId="0" fontId="29" fillId="20" borderId="39" xfId="0" applyFont="1" applyFill="1" applyBorder="1" applyAlignment="1">
      <alignment vertical="center"/>
    </xf>
    <xf numFmtId="0" fontId="29" fillId="20" borderId="39" xfId="0" applyFont="1" applyFill="1" applyBorder="1" applyAlignment="1">
      <alignment horizontal="left" vertical="center" indent="1"/>
    </xf>
    <xf numFmtId="0" fontId="28" fillId="20" borderId="39" xfId="0" applyFont="1" applyFill="1" applyBorder="1" applyAlignment="1">
      <alignment vertical="center"/>
    </xf>
    <xf numFmtId="0" fontId="28" fillId="20" borderId="39" xfId="0" applyFont="1" applyFill="1" applyBorder="1" applyAlignment="1">
      <alignment horizontal="center" vertical="center"/>
    </xf>
    <xf numFmtId="165" fontId="28" fillId="20" borderId="39" xfId="0" applyNumberFormat="1" applyFont="1" applyFill="1" applyBorder="1" applyAlignment="1">
      <alignment horizontal="right" vertical="center"/>
    </xf>
    <xf numFmtId="1" fontId="28" fillId="20" borderId="39" xfId="40" applyNumberFormat="1" applyFont="1" applyFill="1" applyBorder="1" applyAlignment="1" applyProtection="1">
      <alignment horizontal="center" vertical="center"/>
    </xf>
    <xf numFmtId="9" fontId="28" fillId="20" borderId="39" xfId="40" applyFont="1" applyFill="1" applyBorder="1" applyAlignment="1" applyProtection="1">
      <alignment horizontal="center" vertical="center"/>
    </xf>
    <xf numFmtId="1" fontId="46" fillId="20" borderId="39" xfId="0" applyNumberFormat="1" applyFont="1" applyFill="1" applyBorder="1" applyAlignment="1">
      <alignment horizontal="center" vertical="center"/>
    </xf>
    <xf numFmtId="1" fontId="49" fillId="20" borderId="39" xfId="0" applyNumberFormat="1" applyFont="1" applyFill="1" applyBorder="1" applyAlignment="1">
      <alignment horizontal="center" vertical="center"/>
    </xf>
    <xf numFmtId="0" fontId="44" fillId="21" borderId="39" xfId="0" applyFont="1" applyFill="1" applyBorder="1" applyAlignment="1">
      <alignment horizontal="left" vertical="center"/>
    </xf>
    <xf numFmtId="0" fontId="0" fillId="0" borderId="39" xfId="0" applyBorder="1" applyAlignment="1">
      <alignment vertical="center" wrapText="1"/>
    </xf>
    <xf numFmtId="0" fontId="63" fillId="0" borderId="39" xfId="0" applyFont="1" applyBorder="1" applyAlignment="1">
      <alignment vertical="center" wrapText="1"/>
    </xf>
    <xf numFmtId="0" fontId="47" fillId="0" borderId="39" xfId="0" applyFont="1" applyBorder="1" applyAlignment="1">
      <alignment horizontal="center" vertical="center"/>
    </xf>
    <xf numFmtId="165" fontId="47" fillId="0" borderId="39" xfId="0" applyNumberFormat="1" applyFont="1" applyBorder="1" applyAlignment="1">
      <alignment horizontal="center" vertical="center"/>
    </xf>
    <xf numFmtId="165" fontId="46" fillId="21" borderId="39" xfId="0" applyNumberFormat="1" applyFont="1" applyFill="1" applyBorder="1" applyAlignment="1">
      <alignment horizontal="center" vertical="center"/>
    </xf>
    <xf numFmtId="1" fontId="30" fillId="22" borderId="39" xfId="0" applyNumberFormat="1" applyFont="1" applyFill="1" applyBorder="1" applyAlignment="1">
      <alignment horizontal="center" vertical="center"/>
    </xf>
    <xf numFmtId="9" fontId="30" fillId="22" borderId="39" xfId="40" applyFont="1" applyFill="1" applyBorder="1" applyAlignment="1" applyProtection="1">
      <alignment horizontal="center" vertical="center"/>
    </xf>
    <xf numFmtId="1" fontId="46" fillId="21" borderId="39" xfId="0" applyNumberFormat="1" applyFont="1" applyFill="1" applyBorder="1" applyAlignment="1">
      <alignment horizontal="right" vertical="center" indent="1"/>
    </xf>
    <xf numFmtId="1" fontId="49" fillId="21" borderId="39" xfId="0" applyNumberFormat="1" applyFont="1" applyFill="1" applyBorder="1" applyAlignment="1">
      <alignment horizontal="center" vertical="center"/>
    </xf>
    <xf numFmtId="0" fontId="0" fillId="0" borderId="39" xfId="0" applyBorder="1" applyAlignment="1">
      <alignment vertical="center"/>
    </xf>
    <xf numFmtId="0" fontId="47" fillId="0" borderId="39" xfId="0" quotePrefix="1" applyFont="1" applyBorder="1" applyAlignment="1">
      <alignment vertical="center" wrapText="1"/>
    </xf>
    <xf numFmtId="0" fontId="62" fillId="20" borderId="39" xfId="0" applyFont="1" applyFill="1" applyBorder="1" applyAlignment="1">
      <alignment vertical="center"/>
    </xf>
    <xf numFmtId="165" fontId="45" fillId="20" borderId="39" xfId="0" applyNumberFormat="1" applyFont="1" applyFill="1" applyBorder="1" applyAlignment="1">
      <alignment horizontal="right" vertical="center"/>
    </xf>
    <xf numFmtId="165" fontId="46" fillId="20" borderId="39" xfId="0" applyNumberFormat="1" applyFont="1" applyFill="1" applyBorder="1" applyAlignment="1">
      <alignment horizontal="right" vertical="center"/>
    </xf>
    <xf numFmtId="1" fontId="46" fillId="20" borderId="39" xfId="0" applyNumberFormat="1" applyFont="1" applyFill="1" applyBorder="1" applyAlignment="1">
      <alignment horizontal="right" vertical="center" indent="1"/>
    </xf>
    <xf numFmtId="1" fontId="48" fillId="20" borderId="39" xfId="0" applyNumberFormat="1" applyFont="1" applyFill="1" applyBorder="1" applyAlignment="1">
      <alignment horizontal="center" vertical="center"/>
    </xf>
    <xf numFmtId="0" fontId="1" fillId="0" borderId="39" xfId="0" applyFont="1" applyBorder="1" applyAlignment="1">
      <alignment horizontal="left" vertical="center"/>
    </xf>
    <xf numFmtId="0" fontId="30" fillId="0" borderId="39" xfId="0" applyFont="1" applyBorder="1" applyAlignment="1">
      <alignment horizontal="center" vertical="center"/>
    </xf>
    <xf numFmtId="0" fontId="1" fillId="0" borderId="39" xfId="0" applyFont="1" applyBorder="1" applyAlignment="1">
      <alignment vertical="center"/>
    </xf>
    <xf numFmtId="165" fontId="45" fillId="20" borderId="39" xfId="0" applyNumberFormat="1" applyFont="1" applyFill="1" applyBorder="1" applyAlignment="1">
      <alignment horizontal="center" vertical="center"/>
    </xf>
    <xf numFmtId="165" fontId="46" fillId="20" borderId="39" xfId="0" applyNumberFormat="1" applyFont="1" applyFill="1" applyBorder="1" applyAlignment="1">
      <alignment horizontal="center" vertical="center"/>
    </xf>
    <xf numFmtId="1" fontId="48" fillId="21" borderId="39" xfId="0" applyNumberFormat="1" applyFont="1" applyFill="1" applyBorder="1" applyAlignment="1">
      <alignment horizontal="center" vertical="center"/>
    </xf>
    <xf numFmtId="0" fontId="63" fillId="0" borderId="39" xfId="0" quotePrefix="1" applyFont="1" applyBorder="1" applyAlignment="1">
      <alignment vertical="center" wrapText="1"/>
    </xf>
    <xf numFmtId="0" fontId="63" fillId="0" borderId="39" xfId="0" applyFont="1" applyBorder="1" applyAlignment="1">
      <alignment vertical="center"/>
    </xf>
    <xf numFmtId="0" fontId="28" fillId="0" borderId="39" xfId="0" applyFont="1" applyBorder="1" applyAlignment="1">
      <alignment horizontal="left" vertical="center" wrapText="1" indent="1"/>
    </xf>
    <xf numFmtId="0" fontId="28" fillId="0" borderId="39" xfId="0" applyFont="1" applyBorder="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J$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116769</xdr:colOff>
      <xdr:row>5</xdr:row>
      <xdr:rowOff>104775</xdr:rowOff>
    </xdr:from>
    <xdr:to>
      <xdr:col>14</xdr:col>
      <xdr:colOff>117122</xdr:colOff>
      <xdr:row>9</xdr:row>
      <xdr:rowOff>53975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12700</xdr:colOff>
          <xdr:row>1</xdr:row>
          <xdr:rowOff>38100</xdr:rowOff>
        </xdr:from>
        <xdr:to>
          <xdr:col>29</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U24"/>
  <sheetViews>
    <sheetView showGridLines="0" tabSelected="1" zoomScale="90" zoomScaleNormal="90" workbookViewId="0">
      <pane ySplit="7" topLeftCell="A8" activePane="bottomLeft" state="frozen"/>
      <selection pane="bottomLeft" activeCell="T9" sqref="T9"/>
    </sheetView>
  </sheetViews>
  <sheetFormatPr defaultColWidth="9.1796875" defaultRowHeight="12.5" x14ac:dyDescent="0.25"/>
  <cols>
    <col min="1" max="1" width="5.81640625" style="1" customWidth="1"/>
    <col min="2" max="2" width="24.7265625" style="1" customWidth="1"/>
    <col min="3" max="3" width="34.08984375" style="1" customWidth="1"/>
    <col min="4" max="4" width="7.81640625" style="1" customWidth="1"/>
    <col min="5" max="5" width="6.81640625" style="1" hidden="1" customWidth="1"/>
    <col min="6" max="7" width="12" style="1" customWidth="1"/>
    <col min="8" max="8" width="6" style="1" customWidth="1"/>
    <col min="9" max="9" width="6.7265625" style="1" customWidth="1"/>
    <col min="10" max="10" width="5.81640625" style="1" customWidth="1"/>
    <col min="11" max="11" width="1.453125" style="1" customWidth="1"/>
    <col min="12" max="67" width="2.453125" style="1" customWidth="1"/>
    <col min="68" max="16384" width="9.1796875" style="1"/>
  </cols>
  <sheetData>
    <row r="1" spans="1:151" s="8" customFormat="1" ht="33" customHeight="1" x14ac:dyDescent="0.3">
      <c r="A1" s="52" t="s">
        <v>12</v>
      </c>
      <c r="B1" s="7"/>
      <c r="C1" s="7"/>
      <c r="D1" s="7"/>
      <c r="E1" s="7"/>
      <c r="F1" s="7"/>
      <c r="G1" s="7"/>
      <c r="H1" s="53"/>
      <c r="L1" s="9"/>
      <c r="AE1" s="54"/>
      <c r="AF1" s="54"/>
      <c r="AG1" s="54"/>
      <c r="AH1" s="54"/>
      <c r="AI1" s="54"/>
      <c r="AJ1" s="54"/>
      <c r="AK1" s="54"/>
      <c r="AL1" s="54"/>
      <c r="AM1" s="54"/>
      <c r="AN1" s="54"/>
      <c r="AO1" s="54"/>
      <c r="AP1" s="54"/>
      <c r="AQ1" s="54"/>
      <c r="AR1" s="54"/>
      <c r="AS1" s="54"/>
    </row>
    <row r="2" spans="1:151" s="19" customFormat="1" ht="21" customHeight="1" x14ac:dyDescent="0.25">
      <c r="A2" s="46" t="s">
        <v>30</v>
      </c>
      <c r="B2" s="16"/>
      <c r="C2" s="16"/>
      <c r="D2" s="16"/>
      <c r="E2" s="17"/>
      <c r="F2" s="16"/>
      <c r="G2" s="18"/>
    </row>
    <row r="3" spans="1:151" s="43" customFormat="1" ht="6.75" customHeight="1" thickBot="1" x14ac:dyDescent="0.3">
      <c r="A3" s="39"/>
      <c r="B3" s="40"/>
      <c r="C3" s="40"/>
      <c r="D3" s="40"/>
      <c r="E3" s="41"/>
      <c r="F3" s="40"/>
      <c r="G3" s="42"/>
      <c r="L3" s="49"/>
      <c r="M3" s="50"/>
      <c r="N3" s="50"/>
      <c r="O3" s="50"/>
      <c r="P3" s="50"/>
      <c r="Q3" s="50"/>
      <c r="R3" s="51"/>
      <c r="S3" s="49"/>
      <c r="T3" s="50"/>
      <c r="U3" s="50"/>
      <c r="V3" s="50"/>
      <c r="W3" s="50"/>
      <c r="X3" s="50"/>
      <c r="Y3" s="51"/>
      <c r="Z3" s="49"/>
      <c r="AA3" s="50"/>
      <c r="AB3" s="50"/>
      <c r="AC3" s="50"/>
      <c r="AD3" s="50"/>
      <c r="AE3" s="50"/>
      <c r="AF3" s="51"/>
      <c r="AG3" s="49"/>
      <c r="AH3" s="50"/>
      <c r="AI3" s="50"/>
      <c r="AJ3" s="50"/>
      <c r="AK3" s="50"/>
      <c r="AL3" s="50"/>
      <c r="AM3" s="51"/>
      <c r="AN3" s="49"/>
      <c r="AO3" s="50"/>
      <c r="AP3" s="50"/>
      <c r="AQ3" s="50"/>
      <c r="AR3" s="50"/>
      <c r="AS3" s="50"/>
      <c r="AT3" s="51"/>
      <c r="AU3" s="49"/>
      <c r="AV3" s="50"/>
      <c r="AW3" s="50"/>
      <c r="AX3" s="50"/>
      <c r="AY3" s="50"/>
      <c r="AZ3" s="50"/>
      <c r="BA3" s="51"/>
      <c r="BB3" s="49"/>
      <c r="BC3" s="50"/>
      <c r="BD3" s="50"/>
      <c r="BE3" s="50"/>
      <c r="BF3" s="50"/>
      <c r="BG3" s="50"/>
      <c r="BH3" s="51"/>
      <c r="BI3" s="49"/>
      <c r="BJ3" s="50"/>
      <c r="BK3" s="50"/>
      <c r="BL3" s="50"/>
      <c r="BM3" s="50"/>
      <c r="BN3" s="50"/>
      <c r="BO3" s="51"/>
    </row>
    <row r="4" spans="1:151" s="44" customFormat="1" ht="19.5" customHeight="1" thickBot="1" x14ac:dyDescent="0.4">
      <c r="B4" s="47" t="s">
        <v>10</v>
      </c>
      <c r="C4" s="47"/>
      <c r="D4" s="63">
        <v>45775</v>
      </c>
      <c r="E4" s="64"/>
      <c r="F4" s="65"/>
      <c r="I4" s="47" t="s">
        <v>8</v>
      </c>
      <c r="J4" s="48">
        <v>1</v>
      </c>
      <c r="L4" s="61" t="str">
        <f>"Week "&amp;(L6-($D$4-WEEKDAY($D$4,1)+2))/7+1</f>
        <v>Week 1</v>
      </c>
      <c r="M4" s="56"/>
      <c r="N4" s="56"/>
      <c r="O4" s="56"/>
      <c r="P4" s="56"/>
      <c r="Q4" s="56"/>
      <c r="R4" s="66"/>
      <c r="S4" s="61" t="str">
        <f>"Week "&amp;(S6-($D$4-WEEKDAY($D$4,1)+2))/7+1</f>
        <v>Week 2</v>
      </c>
      <c r="T4" s="56"/>
      <c r="U4" s="56"/>
      <c r="V4" s="56"/>
      <c r="W4" s="56"/>
      <c r="X4" s="56"/>
      <c r="Y4" s="62"/>
      <c r="Z4" s="70" t="str">
        <f>"Week "&amp;(Z6-($D$4-WEEKDAY($D$4,1)+2))/7+1</f>
        <v>Week 3</v>
      </c>
      <c r="AA4" s="56"/>
      <c r="AB4" s="56"/>
      <c r="AC4" s="56"/>
      <c r="AD4" s="56"/>
      <c r="AE4" s="56"/>
      <c r="AF4" s="71"/>
      <c r="AG4" s="55" t="str">
        <f>"Week "&amp;(AG6-($D$4-WEEKDAY($D$4,1)+2))/7+1</f>
        <v>Week 4</v>
      </c>
      <c r="AH4" s="56"/>
      <c r="AI4" s="56"/>
      <c r="AJ4" s="56"/>
      <c r="AK4" s="56"/>
      <c r="AL4" s="56"/>
      <c r="AM4" s="57"/>
      <c r="AN4" s="84" t="str">
        <f>"Week "&amp;(AN6-($D$4-WEEKDAY($D$4,1)+2))/7+1</f>
        <v>Week 5</v>
      </c>
      <c r="AO4" s="56"/>
      <c r="AP4" s="56"/>
      <c r="AQ4" s="56"/>
      <c r="AR4" s="56"/>
      <c r="AS4" s="56"/>
      <c r="AT4" s="85"/>
      <c r="AU4" s="80" t="str">
        <f>"Week "&amp;(AU6-($D$4-WEEKDAY($D$4,1)+2))/7+1</f>
        <v>Week 6</v>
      </c>
      <c r="AV4" s="56"/>
      <c r="AW4" s="56"/>
      <c r="AX4" s="56"/>
      <c r="AY4" s="56"/>
      <c r="AZ4" s="56"/>
      <c r="BA4" s="81"/>
      <c r="BB4" s="86" t="str">
        <f>"Week "&amp;(BB6-($D$4-WEEKDAY($D$4,1)+2))/7+1</f>
        <v>Week 7</v>
      </c>
      <c r="BC4" s="56"/>
      <c r="BD4" s="56"/>
      <c r="BE4" s="56"/>
      <c r="BF4" s="56"/>
      <c r="BG4" s="56"/>
      <c r="BH4" s="87"/>
      <c r="BI4" s="74" t="str">
        <f>"Week "&amp;(BI6-($D$4-WEEKDAY($D$4,1)+2))/7+1</f>
        <v>Week 8</v>
      </c>
      <c r="BJ4" s="56"/>
      <c r="BK4" s="56"/>
      <c r="BL4" s="56"/>
      <c r="BM4" s="56"/>
      <c r="BN4" s="56"/>
      <c r="BO4" s="75"/>
    </row>
    <row r="5" spans="1:151" s="15" customFormat="1" ht="19.5" customHeight="1" thickBot="1" x14ac:dyDescent="0.3">
      <c r="A5" s="45"/>
      <c r="B5" s="47" t="s">
        <v>9</v>
      </c>
      <c r="C5" s="47"/>
      <c r="D5" s="63"/>
      <c r="E5" s="64"/>
      <c r="F5" s="65"/>
      <c r="G5" s="45"/>
      <c r="H5" s="45"/>
      <c r="I5" s="45"/>
      <c r="J5" s="45"/>
      <c r="L5" s="67">
        <f>L6</f>
        <v>45775</v>
      </c>
      <c r="M5" s="59"/>
      <c r="N5" s="59"/>
      <c r="O5" s="59"/>
      <c r="P5" s="59"/>
      <c r="Q5" s="59"/>
      <c r="R5" s="69"/>
      <c r="S5" s="67">
        <f>S6</f>
        <v>45782</v>
      </c>
      <c r="T5" s="59"/>
      <c r="U5" s="59"/>
      <c r="V5" s="59"/>
      <c r="W5" s="59"/>
      <c r="X5" s="59"/>
      <c r="Y5" s="68"/>
      <c r="Z5" s="72">
        <f>Z6</f>
        <v>45789</v>
      </c>
      <c r="AA5" s="59"/>
      <c r="AB5" s="59"/>
      <c r="AC5" s="59"/>
      <c r="AD5" s="59"/>
      <c r="AE5" s="59"/>
      <c r="AF5" s="73"/>
      <c r="AG5" s="58">
        <f>AG6</f>
        <v>45796</v>
      </c>
      <c r="AH5" s="59"/>
      <c r="AI5" s="59"/>
      <c r="AJ5" s="59"/>
      <c r="AK5" s="59"/>
      <c r="AL5" s="59"/>
      <c r="AM5" s="60"/>
      <c r="AN5" s="78">
        <f>AN6</f>
        <v>45803</v>
      </c>
      <c r="AO5" s="59"/>
      <c r="AP5" s="59"/>
      <c r="AQ5" s="59"/>
      <c r="AR5" s="59"/>
      <c r="AS5" s="59"/>
      <c r="AT5" s="79"/>
      <c r="AU5" s="82">
        <f>AU6</f>
        <v>45810</v>
      </c>
      <c r="AV5" s="59"/>
      <c r="AW5" s="59"/>
      <c r="AX5" s="59"/>
      <c r="AY5" s="59"/>
      <c r="AZ5" s="59"/>
      <c r="BA5" s="83"/>
      <c r="BB5" s="88">
        <f>BB6</f>
        <v>45817</v>
      </c>
      <c r="BC5" s="59"/>
      <c r="BD5" s="59"/>
      <c r="BE5" s="59"/>
      <c r="BF5" s="59"/>
      <c r="BG5" s="59"/>
      <c r="BH5" s="89"/>
      <c r="BI5" s="76">
        <f>BI6</f>
        <v>45824</v>
      </c>
      <c r="BJ5" s="59"/>
      <c r="BK5" s="59"/>
      <c r="BL5" s="59"/>
      <c r="BM5" s="59"/>
      <c r="BN5" s="59"/>
      <c r="BO5" s="77"/>
    </row>
    <row r="6" spans="1:151" s="13" customFormat="1" ht="14.25" customHeight="1" x14ac:dyDescent="0.3">
      <c r="L6" s="24">
        <f>D4-WEEKDAY(D4,1)+2+7*(J4-1)</f>
        <v>45775</v>
      </c>
      <c r="M6" s="14">
        <f t="shared" ref="M6:AR6" si="0">L6+1</f>
        <v>45776</v>
      </c>
      <c r="N6" s="14">
        <f t="shared" si="0"/>
        <v>45777</v>
      </c>
      <c r="O6" s="14">
        <f t="shared" si="0"/>
        <v>45778</v>
      </c>
      <c r="P6" s="14">
        <f t="shared" si="0"/>
        <v>45779</v>
      </c>
      <c r="Q6" s="14">
        <f t="shared" si="0"/>
        <v>45780</v>
      </c>
      <c r="R6" s="25">
        <f t="shared" si="0"/>
        <v>45781</v>
      </c>
      <c r="S6" s="24">
        <f t="shared" si="0"/>
        <v>45782</v>
      </c>
      <c r="T6" s="14">
        <f t="shared" si="0"/>
        <v>45783</v>
      </c>
      <c r="U6" s="14">
        <f t="shared" si="0"/>
        <v>45784</v>
      </c>
      <c r="V6" s="14">
        <f t="shared" ref="V6" si="1">U6+1</f>
        <v>45785</v>
      </c>
      <c r="W6" s="14">
        <f t="shared" ref="W6" si="2">V6+1</f>
        <v>45786</v>
      </c>
      <c r="X6" s="14">
        <f t="shared" ref="X6" si="3">W6+1</f>
        <v>45787</v>
      </c>
      <c r="Y6" s="26">
        <f t="shared" si="0"/>
        <v>45788</v>
      </c>
      <c r="Z6" s="27">
        <f t="shared" si="0"/>
        <v>45789</v>
      </c>
      <c r="AA6" s="14">
        <f t="shared" si="0"/>
        <v>45790</v>
      </c>
      <c r="AB6" s="14">
        <f t="shared" si="0"/>
        <v>45791</v>
      </c>
      <c r="AC6" s="14">
        <f t="shared" si="0"/>
        <v>45792</v>
      </c>
      <c r="AD6" s="14">
        <f t="shared" si="0"/>
        <v>45793</v>
      </c>
      <c r="AE6" s="14">
        <f t="shared" si="0"/>
        <v>45794</v>
      </c>
      <c r="AF6" s="28">
        <f t="shared" si="0"/>
        <v>45795</v>
      </c>
      <c r="AG6" s="29">
        <f t="shared" si="0"/>
        <v>45796</v>
      </c>
      <c r="AH6" s="14">
        <f t="shared" si="0"/>
        <v>45797</v>
      </c>
      <c r="AI6" s="14">
        <f t="shared" si="0"/>
        <v>45798</v>
      </c>
      <c r="AJ6" s="14">
        <f t="shared" si="0"/>
        <v>45799</v>
      </c>
      <c r="AK6" s="14">
        <f t="shared" si="0"/>
        <v>45800</v>
      </c>
      <c r="AL6" s="14">
        <f t="shared" si="0"/>
        <v>45801</v>
      </c>
      <c r="AM6" s="30">
        <f t="shared" si="0"/>
        <v>45802</v>
      </c>
      <c r="AN6" s="31">
        <f t="shared" si="0"/>
        <v>45803</v>
      </c>
      <c r="AO6" s="14">
        <f t="shared" si="0"/>
        <v>45804</v>
      </c>
      <c r="AP6" s="14">
        <f t="shared" si="0"/>
        <v>45805</v>
      </c>
      <c r="AQ6" s="14">
        <f t="shared" si="0"/>
        <v>45806</v>
      </c>
      <c r="AR6" s="14">
        <f t="shared" si="0"/>
        <v>45807</v>
      </c>
      <c r="AS6" s="14">
        <f t="shared" ref="AS6:BO6" si="4">AR6+1</f>
        <v>45808</v>
      </c>
      <c r="AT6" s="32">
        <f t="shared" si="4"/>
        <v>45809</v>
      </c>
      <c r="AU6" s="33">
        <f t="shared" si="4"/>
        <v>45810</v>
      </c>
      <c r="AV6" s="14">
        <f t="shared" si="4"/>
        <v>45811</v>
      </c>
      <c r="AW6" s="14">
        <f t="shared" si="4"/>
        <v>45812</v>
      </c>
      <c r="AX6" s="14">
        <f t="shared" si="4"/>
        <v>45813</v>
      </c>
      <c r="AY6" s="14">
        <f t="shared" si="4"/>
        <v>45814</v>
      </c>
      <c r="AZ6" s="14">
        <f t="shared" si="4"/>
        <v>45815</v>
      </c>
      <c r="BA6" s="34">
        <f t="shared" si="4"/>
        <v>45816</v>
      </c>
      <c r="BB6" s="35">
        <f t="shared" si="4"/>
        <v>45817</v>
      </c>
      <c r="BC6" s="14">
        <f t="shared" si="4"/>
        <v>45818</v>
      </c>
      <c r="BD6" s="14">
        <f t="shared" si="4"/>
        <v>45819</v>
      </c>
      <c r="BE6" s="14">
        <f t="shared" si="4"/>
        <v>45820</v>
      </c>
      <c r="BF6" s="14">
        <f t="shared" si="4"/>
        <v>45821</v>
      </c>
      <c r="BG6" s="14">
        <f t="shared" si="4"/>
        <v>45822</v>
      </c>
      <c r="BH6" s="36">
        <f t="shared" si="4"/>
        <v>45823</v>
      </c>
      <c r="BI6" s="37">
        <f t="shared" si="4"/>
        <v>45824</v>
      </c>
      <c r="BJ6" s="14">
        <f t="shared" si="4"/>
        <v>45825</v>
      </c>
      <c r="BK6" s="14">
        <f t="shared" si="4"/>
        <v>45826</v>
      </c>
      <c r="BL6" s="14">
        <f t="shared" si="4"/>
        <v>45827</v>
      </c>
      <c r="BM6" s="14">
        <f t="shared" si="4"/>
        <v>45828</v>
      </c>
      <c r="BN6" s="14">
        <f t="shared" si="4"/>
        <v>45829</v>
      </c>
      <c r="BO6" s="38">
        <f t="shared" si="4"/>
        <v>45830</v>
      </c>
    </row>
    <row r="7" spans="1:151" s="12" customFormat="1" ht="30" customHeight="1" thickBot="1" x14ac:dyDescent="0.25">
      <c r="A7" s="90" t="s">
        <v>0</v>
      </c>
      <c r="B7" s="90" t="s">
        <v>1</v>
      </c>
      <c r="C7" s="90" t="s">
        <v>14</v>
      </c>
      <c r="D7" s="91" t="s">
        <v>11</v>
      </c>
      <c r="E7" s="91" t="s">
        <v>7</v>
      </c>
      <c r="F7" s="92" t="s">
        <v>2</v>
      </c>
      <c r="G7" s="92" t="s">
        <v>3</v>
      </c>
      <c r="H7" s="91" t="s">
        <v>4</v>
      </c>
      <c r="I7" s="91" t="s">
        <v>5</v>
      </c>
      <c r="J7" s="93" t="s">
        <v>6</v>
      </c>
      <c r="K7" s="94"/>
      <c r="L7" s="21" t="str">
        <f t="shared" ref="L7:AQ7" si="5">CHOOSE(WEEKDAY(L6,1),"S","M","T","W","T","F","S")</f>
        <v>M</v>
      </c>
      <c r="M7" s="10" t="str">
        <f t="shared" si="5"/>
        <v>T</v>
      </c>
      <c r="N7" s="10" t="str">
        <f t="shared" si="5"/>
        <v>W</v>
      </c>
      <c r="O7" s="10" t="str">
        <f t="shared" si="5"/>
        <v>T</v>
      </c>
      <c r="P7" s="10" t="str">
        <f t="shared" si="5"/>
        <v>F</v>
      </c>
      <c r="Q7" s="10" t="str">
        <f t="shared" si="5"/>
        <v>S</v>
      </c>
      <c r="R7" s="22" t="str">
        <f t="shared" si="5"/>
        <v>S</v>
      </c>
      <c r="S7" s="21" t="str">
        <f t="shared" si="5"/>
        <v>M</v>
      </c>
      <c r="T7" s="10" t="str">
        <f t="shared" si="5"/>
        <v>T</v>
      </c>
      <c r="U7" s="10" t="str">
        <f t="shared" si="5"/>
        <v>W</v>
      </c>
      <c r="V7" s="10" t="str">
        <f t="shared" ref="V7:X7" si="6">CHOOSE(WEEKDAY(V6,1),"S","M","T","W","T","F","S")</f>
        <v>T</v>
      </c>
      <c r="W7" s="10" t="str">
        <f t="shared" si="6"/>
        <v>F</v>
      </c>
      <c r="X7" s="10" t="str">
        <f t="shared" si="6"/>
        <v>S</v>
      </c>
      <c r="Y7" s="22" t="str">
        <f t="shared" si="5"/>
        <v>S</v>
      </c>
      <c r="Z7" s="20" t="str">
        <f t="shared" si="5"/>
        <v>M</v>
      </c>
      <c r="AA7" s="10" t="str">
        <f t="shared" si="5"/>
        <v>T</v>
      </c>
      <c r="AB7" s="10" t="str">
        <f t="shared" si="5"/>
        <v>W</v>
      </c>
      <c r="AC7" s="10" t="str">
        <f t="shared" si="5"/>
        <v>T</v>
      </c>
      <c r="AD7" s="10" t="str">
        <f t="shared" si="5"/>
        <v>F</v>
      </c>
      <c r="AE7" s="10" t="str">
        <f t="shared" si="5"/>
        <v>S</v>
      </c>
      <c r="AF7" s="23" t="str">
        <f t="shared" si="5"/>
        <v>S</v>
      </c>
      <c r="AG7" s="21" t="str">
        <f t="shared" si="5"/>
        <v>M</v>
      </c>
      <c r="AH7" s="10" t="str">
        <f t="shared" si="5"/>
        <v>T</v>
      </c>
      <c r="AI7" s="10" t="str">
        <f t="shared" si="5"/>
        <v>W</v>
      </c>
      <c r="AJ7" s="10" t="str">
        <f t="shared" si="5"/>
        <v>T</v>
      </c>
      <c r="AK7" s="10" t="str">
        <f t="shared" si="5"/>
        <v>F</v>
      </c>
      <c r="AL7" s="10" t="str">
        <f t="shared" si="5"/>
        <v>S</v>
      </c>
      <c r="AM7" s="22" t="str">
        <f t="shared" si="5"/>
        <v>S</v>
      </c>
      <c r="AN7" s="21" t="str">
        <f t="shared" si="5"/>
        <v>M</v>
      </c>
      <c r="AO7" s="10" t="str">
        <f t="shared" si="5"/>
        <v>T</v>
      </c>
      <c r="AP7" s="10" t="str">
        <f t="shared" si="5"/>
        <v>W</v>
      </c>
      <c r="AQ7" s="10" t="str">
        <f t="shared" si="5"/>
        <v>T</v>
      </c>
      <c r="AR7" s="10" t="str">
        <f t="shared" ref="AR7:BO7" si="7">CHOOSE(WEEKDAY(AR6,1),"S","M","T","W","T","F","S")</f>
        <v>F</v>
      </c>
      <c r="AS7" s="10" t="str">
        <f t="shared" si="7"/>
        <v>S</v>
      </c>
      <c r="AT7" s="22" t="str">
        <f t="shared" si="7"/>
        <v>S</v>
      </c>
      <c r="AU7" s="21" t="str">
        <f t="shared" si="7"/>
        <v>M</v>
      </c>
      <c r="AV7" s="10" t="str">
        <f t="shared" si="7"/>
        <v>T</v>
      </c>
      <c r="AW7" s="10" t="str">
        <f t="shared" si="7"/>
        <v>W</v>
      </c>
      <c r="AX7" s="10" t="str">
        <f t="shared" si="7"/>
        <v>T</v>
      </c>
      <c r="AY7" s="10" t="str">
        <f t="shared" si="7"/>
        <v>F</v>
      </c>
      <c r="AZ7" s="10" t="str">
        <f t="shared" si="7"/>
        <v>S</v>
      </c>
      <c r="BA7" s="22" t="str">
        <f t="shared" si="7"/>
        <v>S</v>
      </c>
      <c r="BB7" s="21" t="str">
        <f t="shared" si="7"/>
        <v>M</v>
      </c>
      <c r="BC7" s="10" t="str">
        <f t="shared" si="7"/>
        <v>T</v>
      </c>
      <c r="BD7" s="10" t="str">
        <f t="shared" si="7"/>
        <v>W</v>
      </c>
      <c r="BE7" s="10" t="str">
        <f t="shared" si="7"/>
        <v>T</v>
      </c>
      <c r="BF7" s="10" t="str">
        <f t="shared" si="7"/>
        <v>F</v>
      </c>
      <c r="BG7" s="10" t="str">
        <f t="shared" si="7"/>
        <v>S</v>
      </c>
      <c r="BH7" s="22" t="str">
        <f t="shared" si="7"/>
        <v>S</v>
      </c>
      <c r="BI7" s="21" t="str">
        <f t="shared" si="7"/>
        <v>M</v>
      </c>
      <c r="BJ7" s="10" t="str">
        <f t="shared" si="7"/>
        <v>T</v>
      </c>
      <c r="BK7" s="10" t="str">
        <f t="shared" si="7"/>
        <v>W</v>
      </c>
      <c r="BL7" s="10" t="str">
        <f t="shared" si="7"/>
        <v>T</v>
      </c>
      <c r="BM7" s="10" t="str">
        <f t="shared" si="7"/>
        <v>F</v>
      </c>
      <c r="BN7" s="10" t="str">
        <f t="shared" si="7"/>
        <v>S</v>
      </c>
      <c r="BO7" s="22" t="str">
        <f t="shared" si="7"/>
        <v>S</v>
      </c>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row>
    <row r="8" spans="1:151" s="2" customFormat="1" ht="18" thickTop="1" x14ac:dyDescent="0.25">
      <c r="A8" s="95">
        <v>1</v>
      </c>
      <c r="B8" s="96" t="s">
        <v>31</v>
      </c>
      <c r="C8" s="97"/>
      <c r="D8" s="98"/>
      <c r="E8" s="99"/>
      <c r="F8" s="100"/>
      <c r="G8" s="100"/>
      <c r="H8" s="101"/>
      <c r="I8" s="102"/>
      <c r="J8" s="103"/>
      <c r="K8" s="104"/>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row>
    <row r="9" spans="1:151" s="3" customFormat="1" ht="27.5" customHeight="1" x14ac:dyDescent="0.25">
      <c r="A9" s="105" t="str">
        <f t="shared" ref="A9:A10"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13</v>
      </c>
      <c r="C9" s="107" t="s">
        <v>20</v>
      </c>
      <c r="D9" s="108" t="s">
        <v>15</v>
      </c>
      <c r="E9" s="108"/>
      <c r="F9" s="109">
        <v>45775</v>
      </c>
      <c r="G9" s="110">
        <f>IF(ISBLANK(F9)," - ",IF(H9=0,F9,F9+H9-1))</f>
        <v>45775</v>
      </c>
      <c r="H9" s="111">
        <v>1</v>
      </c>
      <c r="I9" s="112">
        <v>0</v>
      </c>
      <c r="J9" s="113">
        <f>IF(OR(G9=0,F9=0),0,NETWORKDAYS(F9,G9))</f>
        <v>1</v>
      </c>
      <c r="K9" s="11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row>
    <row r="10" spans="1:151" s="3" customFormat="1" ht="75" customHeight="1" x14ac:dyDescent="0.25">
      <c r="A10" s="105" t="str">
        <f t="shared" si="8"/>
        <v>1.2</v>
      </c>
      <c r="B10" s="115" t="s">
        <v>36</v>
      </c>
      <c r="C10" s="116" t="s">
        <v>39</v>
      </c>
      <c r="D10" s="108" t="s">
        <v>15</v>
      </c>
      <c r="E10" s="108"/>
      <c r="F10" s="109">
        <f>G9+1</f>
        <v>45776</v>
      </c>
      <c r="G10" s="110">
        <f t="shared" ref="G10:G13" si="9">IF(ISBLANK(F10)," - ",IF(H10=0,F10,F10+H10-1))</f>
        <v>45781</v>
      </c>
      <c r="H10" s="111">
        <v>6</v>
      </c>
      <c r="I10" s="112">
        <v>0</v>
      </c>
      <c r="J10" s="113">
        <f>IF(OR(G10=0,F10=0),0,NETWORKDAYS(F10,G10))</f>
        <v>4</v>
      </c>
      <c r="K10" s="11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row>
    <row r="11" spans="1:151" s="3" customFormat="1" ht="17.5" x14ac:dyDescent="0.25">
      <c r="A11" s="95" t="str">
        <f>IF(ISERROR(VALUE(SUBSTITUTE(prevWBS,".",""))),"1",IF(ISERROR(FIND("`",SUBSTITUTE(prevWBS,".","`",1))),TEXT(VALUE(prevWBS)+1,"#"),TEXT(VALUE(LEFT(prevWBS,FIND("`",SUBSTITUTE(prevWBS,".","`",1))-1))+1,"#")))</f>
        <v>2</v>
      </c>
      <c r="B11" s="96" t="s">
        <v>32</v>
      </c>
      <c r="C11" s="117"/>
      <c r="D11" s="98"/>
      <c r="E11" s="99"/>
      <c r="F11" s="118"/>
      <c r="G11" s="119"/>
      <c r="H11" s="101"/>
      <c r="I11" s="102"/>
      <c r="J11" s="120"/>
      <c r="K11" s="121"/>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row>
    <row r="12" spans="1:151" s="3" customFormat="1" ht="44" customHeight="1" x14ac:dyDescent="0.25">
      <c r="A12"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22" t="s">
        <v>16</v>
      </c>
      <c r="C12" s="116" t="s">
        <v>17</v>
      </c>
      <c r="D12" s="108" t="s">
        <v>15</v>
      </c>
      <c r="E12" s="123"/>
      <c r="F12" s="109">
        <f>G10+1</f>
        <v>45782</v>
      </c>
      <c r="G12" s="110">
        <f t="shared" si="9"/>
        <v>45784</v>
      </c>
      <c r="H12" s="111">
        <v>3</v>
      </c>
      <c r="I12" s="112">
        <v>0</v>
      </c>
      <c r="J12" s="113">
        <f>IF(OR(G12=0,F12=0),0,NETWORKDAYS(F12,G12))</f>
        <v>3</v>
      </c>
      <c r="K12" s="11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row>
    <row r="13" spans="1:151" s="3" customFormat="1" ht="32.5" customHeight="1" x14ac:dyDescent="0.25">
      <c r="A13"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4" t="s">
        <v>18</v>
      </c>
      <c r="C13" s="116" t="s">
        <v>19</v>
      </c>
      <c r="D13" s="108" t="s">
        <v>15</v>
      </c>
      <c r="E13" s="123"/>
      <c r="F13" s="109">
        <f>G12+1</f>
        <v>45785</v>
      </c>
      <c r="G13" s="110">
        <f t="shared" si="9"/>
        <v>45787</v>
      </c>
      <c r="H13" s="111">
        <v>3</v>
      </c>
      <c r="I13" s="112">
        <v>0</v>
      </c>
      <c r="J13" s="113">
        <f>IF(OR(G13=0,F13=0),0,NETWORKDAYS(F13,G13))</f>
        <v>2</v>
      </c>
      <c r="K13" s="11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row>
    <row r="14" spans="1:151" s="3" customFormat="1" ht="17.5" x14ac:dyDescent="0.25">
      <c r="A14" s="95" t="str">
        <f>IF(ISERROR(VALUE(SUBSTITUTE(prevWBS,".",""))),"1",IF(ISERROR(FIND("`",SUBSTITUTE(prevWBS,".","`",1))),TEXT(VALUE(prevWBS)+1,"#"),TEXT(VALUE(LEFT(prevWBS,FIND("`",SUBSTITUTE(prevWBS,".","`",1))-1))+1,"#")))</f>
        <v>3</v>
      </c>
      <c r="B14" s="96" t="s">
        <v>33</v>
      </c>
      <c r="C14" s="117"/>
      <c r="D14" s="98"/>
      <c r="E14" s="99"/>
      <c r="F14" s="125"/>
      <c r="G14" s="126"/>
      <c r="H14" s="101"/>
      <c r="I14" s="102"/>
      <c r="J14" s="120"/>
      <c r="K14" s="121"/>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row>
    <row r="15" spans="1:151" s="3" customFormat="1" ht="34.5" x14ac:dyDescent="0.25">
      <c r="A15" s="105" t="str">
        <f t="shared" ref="A15" si="1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124" t="s">
        <v>21</v>
      </c>
      <c r="C15" s="116" t="s">
        <v>41</v>
      </c>
      <c r="D15" s="108" t="s">
        <v>15</v>
      </c>
      <c r="E15" s="123"/>
      <c r="F15" s="109">
        <f>G13+1</f>
        <v>45788</v>
      </c>
      <c r="G15" s="110">
        <f t="shared" ref="G15" si="11">IF(ISBLANK(F15)," - ",IF(H15=0,F15,F15+H15-1))</f>
        <v>45790</v>
      </c>
      <c r="H15" s="111">
        <v>3</v>
      </c>
      <c r="I15" s="112">
        <v>0</v>
      </c>
      <c r="J15" s="113">
        <f t="shared" ref="J15" si="12">IF(OR(G15=0,F15=0),0,NETWORKDAYS(F15,G15))</f>
        <v>2</v>
      </c>
      <c r="K15" s="127"/>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row>
    <row r="16" spans="1:151" s="3" customFormat="1" ht="17.5" x14ac:dyDescent="0.25">
      <c r="A16" s="95" t="str">
        <f>IF(ISERROR(VALUE(SUBSTITUTE(prevWBS,".",""))),"1",IF(ISERROR(FIND("`",SUBSTITUTE(prevWBS,".","`",1))),TEXT(VALUE(prevWBS)+1,"#"),TEXT(VALUE(LEFT(prevWBS,FIND("`",SUBSTITUTE(prevWBS,".","`",1))-1))+1,"#")))</f>
        <v>4</v>
      </c>
      <c r="B16" s="96" t="s">
        <v>34</v>
      </c>
      <c r="C16" s="117"/>
      <c r="D16" s="98"/>
      <c r="E16" s="99"/>
      <c r="F16" s="125"/>
      <c r="G16" s="126"/>
      <c r="H16" s="101"/>
      <c r="I16" s="102"/>
      <c r="J16" s="120"/>
      <c r="K16" s="121"/>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row>
    <row r="17" spans="1:67" s="3" customFormat="1" ht="36" customHeight="1" x14ac:dyDescent="0.25">
      <c r="A17"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7" s="124" t="s">
        <v>22</v>
      </c>
      <c r="C17" s="116" t="s">
        <v>23</v>
      </c>
      <c r="D17" s="108" t="s">
        <v>15</v>
      </c>
      <c r="E17" s="123"/>
      <c r="F17" s="109">
        <f>G15+1</f>
        <v>45791</v>
      </c>
      <c r="G17" s="110">
        <f t="shared" ref="G17:G20" si="13">IF(ISBLANK(F17)," - ",IF(H17=0,F17,F17+H17-1))</f>
        <v>45795</v>
      </c>
      <c r="H17" s="111">
        <v>5</v>
      </c>
      <c r="I17" s="112">
        <v>0</v>
      </c>
      <c r="J17" s="113">
        <f>IF(OR(G17=0,F17=0),0,NETWORKDAYS(F17,G17))</f>
        <v>3</v>
      </c>
      <c r="K17" s="11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row>
    <row r="18" spans="1:67" s="3" customFormat="1" ht="33" customHeight="1" x14ac:dyDescent="0.25">
      <c r="A18"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8" s="124" t="s">
        <v>37</v>
      </c>
      <c r="C18" s="128" t="s">
        <v>40</v>
      </c>
      <c r="D18" s="108" t="s">
        <v>15</v>
      </c>
      <c r="E18" s="123"/>
      <c r="F18" s="109">
        <f>G17+1</f>
        <v>45796</v>
      </c>
      <c r="G18" s="110">
        <f t="shared" si="13"/>
        <v>45798</v>
      </c>
      <c r="H18" s="111">
        <v>3</v>
      </c>
      <c r="I18" s="112">
        <v>0</v>
      </c>
      <c r="J18" s="113">
        <f>IF(OR(G18=0,F18=0),0,NETWORKDAYS(F18,G18))</f>
        <v>3</v>
      </c>
      <c r="K18" s="11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row>
    <row r="19" spans="1:67" s="3" customFormat="1" ht="46" customHeight="1" x14ac:dyDescent="0.25">
      <c r="A19"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19" s="124" t="s">
        <v>38</v>
      </c>
      <c r="C19" s="107" t="s">
        <v>42</v>
      </c>
      <c r="D19" s="108" t="s">
        <v>15</v>
      </c>
      <c r="E19" s="123"/>
      <c r="F19" s="109">
        <f t="shared" ref="F19:F20" si="14">G18+1</f>
        <v>45799</v>
      </c>
      <c r="G19" s="110">
        <f t="shared" ref="G19" si="15">IF(ISBLANK(F19)," - ",IF(H19=0,F19,F19+H19-1))</f>
        <v>45800</v>
      </c>
      <c r="H19" s="111">
        <v>2</v>
      </c>
      <c r="I19" s="112">
        <v>0</v>
      </c>
      <c r="J19" s="113">
        <f>IF(OR(G19=0,F19=0),0,NETWORKDAYS(F19,G19))</f>
        <v>2</v>
      </c>
      <c r="K19" s="11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row>
    <row r="20" spans="1:67" s="3" customFormat="1" ht="36.5" customHeight="1" x14ac:dyDescent="0.25">
      <c r="A20"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0" s="124" t="s">
        <v>24</v>
      </c>
      <c r="C20" s="107" t="s">
        <v>25</v>
      </c>
      <c r="D20" s="108" t="s">
        <v>15</v>
      </c>
      <c r="E20" s="123"/>
      <c r="F20" s="109">
        <f t="shared" si="14"/>
        <v>45801</v>
      </c>
      <c r="G20" s="110">
        <f t="shared" si="13"/>
        <v>45802</v>
      </c>
      <c r="H20" s="111">
        <v>2</v>
      </c>
      <c r="I20" s="112">
        <v>0</v>
      </c>
      <c r="J20" s="113">
        <f>IF(OR(G20=0,F20=0),0,NETWORKDAYS(F20,G20))</f>
        <v>0</v>
      </c>
      <c r="K20" s="11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row>
    <row r="21" spans="1:67" s="6" customFormat="1" ht="17.5" x14ac:dyDescent="0.25">
      <c r="A21" s="95" t="str">
        <f>IF(ISERROR(VALUE(SUBSTITUTE(prevWBS,".",""))),"1",IF(ISERROR(FIND("`",SUBSTITUTE(prevWBS,".","`",1))),TEXT(VALUE(prevWBS)+1,"#"),TEXT(VALUE(LEFT(prevWBS,FIND("`",SUBSTITUTE(prevWBS,".","`",1))-1))+1,"#")))</f>
        <v>5</v>
      </c>
      <c r="B21" s="96" t="s">
        <v>35</v>
      </c>
      <c r="C21" s="117"/>
      <c r="D21" s="98"/>
      <c r="E21" s="99"/>
      <c r="F21" s="125"/>
      <c r="G21" s="126"/>
      <c r="H21" s="101"/>
      <c r="I21" s="102"/>
      <c r="J21" s="120"/>
      <c r="K21" s="121"/>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row>
    <row r="22" spans="1:67" s="6" customFormat="1" ht="17.5" x14ac:dyDescent="0.25">
      <c r="A22"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2" s="124" t="s">
        <v>26</v>
      </c>
      <c r="C22" s="129" t="s">
        <v>29</v>
      </c>
      <c r="D22" s="108" t="s">
        <v>15</v>
      </c>
      <c r="E22" s="123"/>
      <c r="F22" s="109">
        <f>G20+1</f>
        <v>45803</v>
      </c>
      <c r="G22" s="110">
        <f t="shared" ref="G22:G24" si="16">IF(ISBLANK(F22)," - ",IF(H22=0,F22,F22+H22-1))</f>
        <v>45804</v>
      </c>
      <c r="H22" s="111">
        <v>2</v>
      </c>
      <c r="I22" s="112">
        <v>0</v>
      </c>
      <c r="J22" s="113">
        <f>IF(OR(G22=0,F22=0),0,NETWORKDAYS(F22,G22))</f>
        <v>2</v>
      </c>
      <c r="K22" s="11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row>
    <row r="23" spans="1:67" s="6" customFormat="1" ht="19.5" customHeight="1" x14ac:dyDescent="0.25">
      <c r="A23"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3" s="124" t="s">
        <v>27</v>
      </c>
      <c r="C23" s="129" t="s">
        <v>28</v>
      </c>
      <c r="D23" s="108" t="s">
        <v>15</v>
      </c>
      <c r="E23" s="123"/>
      <c r="F23" s="109">
        <f>G22+1</f>
        <v>45805</v>
      </c>
      <c r="G23" s="110">
        <f t="shared" si="16"/>
        <v>45809</v>
      </c>
      <c r="H23" s="111">
        <v>5</v>
      </c>
      <c r="I23" s="112">
        <v>0</v>
      </c>
      <c r="J23" s="113">
        <f>IF(OR(G23=0,F23=0),0,NETWORKDAYS(F23,G23))</f>
        <v>3</v>
      </c>
      <c r="K23" s="11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row>
    <row r="24" spans="1:67" s="6" customFormat="1" ht="17.5" x14ac:dyDescent="0.25">
      <c r="A24" s="1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24" s="130"/>
      <c r="C24" s="130"/>
      <c r="D24" s="131"/>
      <c r="E24" s="123"/>
      <c r="F24" s="109"/>
      <c r="G24" s="110" t="str">
        <f t="shared" si="16"/>
        <v xml:space="preserve"> - </v>
      </c>
      <c r="H24" s="111">
        <v>0</v>
      </c>
      <c r="I24" s="112">
        <v>0</v>
      </c>
      <c r="J24" s="113">
        <f>IF(OR(G24=0,F24=0),0,NETWORKDAYS(F24,G24))</f>
        <v>0</v>
      </c>
      <c r="K24" s="11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row>
  </sheetData>
  <sheetProtection formatCells="0" formatColumns="0" formatRows="0" insertRows="0" deleteRows="0"/>
  <mergeCells count="19">
    <mergeCell ref="BI4:BO4"/>
    <mergeCell ref="BI5:BO5"/>
    <mergeCell ref="AN5:AT5"/>
    <mergeCell ref="AU4:BA4"/>
    <mergeCell ref="AU5:BA5"/>
    <mergeCell ref="AN4:AT4"/>
    <mergeCell ref="BB4:BH4"/>
    <mergeCell ref="BB5:BH5"/>
    <mergeCell ref="AE1:AS1"/>
    <mergeCell ref="AG4:AM4"/>
    <mergeCell ref="AG5:AM5"/>
    <mergeCell ref="S4:Y4"/>
    <mergeCell ref="D5:F5"/>
    <mergeCell ref="L4:R4"/>
    <mergeCell ref="D4:F4"/>
    <mergeCell ref="S5:Y5"/>
    <mergeCell ref="L5:R5"/>
    <mergeCell ref="Z4:AF4"/>
    <mergeCell ref="Z5:AF5"/>
  </mergeCells>
  <phoneticPr fontId="3" type="noConversion"/>
  <conditionalFormatting sqref="I8:I24">
    <cfRule type="dataBar" priority="1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L6:BN7">
    <cfRule type="expression" dxfId="5" priority="56">
      <formula>L$6=TODAY()</formula>
    </cfRule>
  </conditionalFormatting>
  <conditionalFormatting sqref="L6:BO24">
    <cfRule type="expression" dxfId="4" priority="1">
      <formula>L$6=TODAY()</formula>
    </cfRule>
  </conditionalFormatting>
  <conditionalFormatting sqref="L8:BO9">
    <cfRule type="expression" dxfId="3" priority="67">
      <formula>AND(#REF!&lt;=L$6,ROUNDDOWN((#REF!-#REF!+1)*#REF!,0)+#REF!-1&gt;=L$6)</formula>
    </cfRule>
    <cfRule type="expression" dxfId="2" priority="68">
      <formula>AND(NOT(ISBLANK(#REF!)),#REF!&lt;=L$6,#REF!&gt;=L$6)</formula>
    </cfRule>
  </conditionalFormatting>
  <conditionalFormatting sqref="L10:BO24">
    <cfRule type="expression" dxfId="1" priority="59">
      <formula>AND($F10&lt;=L$6,ROUNDDOWN(($G10-$F10+1)*$I10,0)+$F10-1&gt;=L$6)</formula>
    </cfRule>
    <cfRule type="expression" dxfId="0" priority="60">
      <formula>AND(NOT(ISBLANK($F10)),$F10&lt;=L$6,$G10&gt;=L$6)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J4" xr:uid="{00000000-0002-0000-0000-000000000000}"/>
  </dataValidations>
  <pageMargins left="0.25" right="0.25" top="0.5" bottom="0.5" header="0.5" footer="0.25"/>
  <pageSetup scale="53" fitToHeight="0" orientation="landscape" r:id="rId1"/>
  <headerFooter alignWithMargins="0"/>
  <ignoredErrors>
    <ignoredError sqref="G11 G14 G16 J12 I17:J17 I11:J11 I14:J14 I16:J16 J13 I20:J20" unlockedFormula="1"/>
    <ignoredError sqref="A16 A14 A1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11</xdr:col>
                    <xdr:colOff>12700</xdr:colOff>
                    <xdr:row>1</xdr:row>
                    <xdr:rowOff>38100</xdr:rowOff>
                  </from>
                  <to>
                    <xdr:col>29</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I8:I24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dasep d</cp:lastModifiedBy>
  <cp:lastPrinted>2025-04-28T11:20:26Z</cp:lastPrinted>
  <dcterms:created xsi:type="dcterms:W3CDTF">2010-06-09T16:05:03Z</dcterms:created>
  <dcterms:modified xsi:type="dcterms:W3CDTF">2025-04-29T00:05:51Z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