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ops.azure.com\webapps\portal.bps\BatikCoreUI.Mvc\Document\Template\"/>
    </mc:Choice>
  </mc:AlternateContent>
  <xr:revisionPtr revIDLastSave="0" documentId="8_{83B643B0-F8A3-41D9-A747-2A54D4F7A07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VERSI KBN" sheetId="1" r:id="rId1"/>
    <sheet name="VERSI PCS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P5" i="4" s="1"/>
  <c r="L4" i="4"/>
  <c r="N4" i="4" s="1"/>
  <c r="Q4" i="4" s="1"/>
  <c r="L3" i="4"/>
  <c r="P3" i="4" s="1"/>
  <c r="N5" i="4" l="1"/>
  <c r="Q5" i="4" s="1"/>
  <c r="N3" i="4"/>
  <c r="Q3" i="4" s="1"/>
  <c r="P4" i="4"/>
  <c r="Z7" i="1"/>
  <c r="X5" i="1"/>
  <c r="X7" i="1"/>
  <c r="AA7" i="1" s="1"/>
  <c r="AD7" i="1" s="1"/>
  <c r="X6" i="1"/>
  <c r="AA6" i="1" s="1"/>
  <c r="AD6" i="1" s="1"/>
  <c r="T5" i="1"/>
  <c r="Z5" i="1" s="1"/>
  <c r="T7" i="1"/>
  <c r="T6" i="1"/>
  <c r="Z6" i="1" s="1"/>
  <c r="S7" i="1"/>
  <c r="Y7" i="1" s="1"/>
  <c r="S6" i="1"/>
  <c r="Y6" i="1" s="1"/>
  <c r="S5" i="1"/>
  <c r="Y5" i="1" s="1"/>
  <c r="R5" i="1"/>
  <c r="R7" i="1"/>
  <c r="R6" i="1"/>
  <c r="O5" i="1"/>
  <c r="O7" i="1"/>
  <c r="O6" i="1"/>
  <c r="L5" i="1"/>
  <c r="L7" i="1"/>
  <c r="U7" i="1" s="1"/>
  <c r="AC7" i="1" s="1"/>
  <c r="L6" i="1"/>
  <c r="U6" i="1" s="1"/>
  <c r="AC6" i="1" s="1"/>
  <c r="U5" i="1" l="1"/>
  <c r="AC5" i="1"/>
  <c r="AA5" i="1"/>
  <c r="AD5" i="1" s="1"/>
</calcChain>
</file>

<file path=xl/sharedStrings.xml><?xml version="1.0" encoding="utf-8"?>
<sst xmlns="http://schemas.openxmlformats.org/spreadsheetml/2006/main" count="110" uniqueCount="42">
  <si>
    <t>UNIQ NO</t>
  </si>
  <si>
    <t>NAMA BARANG</t>
  </si>
  <si>
    <t>NO BARANG</t>
  </si>
  <si>
    <t>SATUAN</t>
  </si>
  <si>
    <t>QTY/ KBN</t>
  </si>
  <si>
    <t>MODEL</t>
  </si>
  <si>
    <t>ACTUAL BTI STOCK</t>
  </si>
  <si>
    <t>SUPLLIER</t>
  </si>
  <si>
    <t>STORAGE</t>
  </si>
  <si>
    <t>(KBN)</t>
  </si>
  <si>
    <t>PCS</t>
  </si>
  <si>
    <t>TOTAL</t>
  </si>
  <si>
    <t>TB091</t>
  </si>
  <si>
    <t>HANDLE  SEAT TRACK ADJUS</t>
  </si>
  <si>
    <t>72211-BZ170-00</t>
  </si>
  <si>
    <t>D27A</t>
  </si>
  <si>
    <t>BTP</t>
  </si>
  <si>
    <t>TB055</t>
  </si>
  <si>
    <t>COVER, CTR SEAT HINGE, RH</t>
  </si>
  <si>
    <t>71395-BZ010-00</t>
  </si>
  <si>
    <t>MRP</t>
  </si>
  <si>
    <t>TB057</t>
  </si>
  <si>
    <t>71397-BZ010-00</t>
  </si>
  <si>
    <t>SALDO AWAL STOCK</t>
  </si>
  <si>
    <t>SALDO AKHIR STOCK</t>
  </si>
  <si>
    <t>KBN</t>
  </si>
  <si>
    <t>SELISIH STOCK</t>
  </si>
  <si>
    <t>NILAI STOCK</t>
  </si>
  <si>
    <t>NO</t>
  </si>
  <si>
    <t>SIFAT BARANG</t>
  </si>
  <si>
    <t>PASSTROUGH/PROSES/DLL</t>
  </si>
  <si>
    <t>GUDANG METALINDO</t>
  </si>
  <si>
    <t>BTI PLANT 5 / RACK A11</t>
  </si>
  <si>
    <t>GUDANG SYNCRUM</t>
  </si>
  <si>
    <t>STOCK (IN)</t>
  </si>
  <si>
    <t>STOCK (OUT)</t>
  </si>
  <si>
    <t>PRICE / PCS</t>
  </si>
  <si>
    <t>SELISIH NILAI STOCK</t>
  </si>
  <si>
    <t>SELISIH SO</t>
  </si>
  <si>
    <t>STOCK OPNAME</t>
  </si>
  <si>
    <t>NILAI STOCK (RP)</t>
  </si>
  <si>
    <t>SELISIH NILAI STOCK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</si>
</sst>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center" vertical="center" wrapText="1"/>
    </xf>
    <xf numFmtId="164" fontId="3" fillId="2" borderId="6" xfId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3" fillId="4" borderId="0" xfId="1" applyNumberFormat="1" applyFont="1" applyFill="1" applyBorder="1" applyAlignment="1">
      <alignment horizontal="center" vertical="center" wrapText="1"/>
    </xf>
    <xf numFmtId="164" fontId="3" fillId="2" borderId="0" xfId="1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K10"/>
  <sheetViews>
    <sheetView view="pageBreakPreview" zoomScale="60" zoomScaleNormal="100" workbookViewId="0">
      <selection activeCell="F30" sqref="F30"/>
    </sheetView>
  </sheetViews>
  <sheetFormatPr defaultRowHeight="15" x14ac:dyDescent="0.25"/>
  <cols>
    <col min="1" max="1" width="3.28515625" customWidth="1"/>
    <col min="2" max="2" width="5.85546875" style="8" bestFit="1" customWidth="1"/>
    <col min="3" max="3" width="12.7109375" bestFit="1" customWidth="1"/>
    <col min="4" max="4" width="34.85546875" bestFit="1" customWidth="1"/>
    <col min="5" max="5" width="18.28515625" bestFit="1" customWidth="1"/>
    <col min="6" max="6" width="33" bestFit="1" customWidth="1"/>
    <col min="7" max="7" width="12.7109375" style="8" bestFit="1" customWidth="1"/>
    <col min="8" max="8" width="14.42578125" bestFit="1" customWidth="1"/>
    <col min="9" max="9" width="11.28515625" bestFit="1" customWidth="1"/>
    <col min="10" max="11" width="7.5703125" bestFit="1" customWidth="1"/>
    <col min="12" max="12" width="10.5703125" bestFit="1" customWidth="1"/>
    <col min="13" max="14" width="7.5703125" bestFit="1" customWidth="1"/>
    <col min="15" max="15" width="10.5703125" bestFit="1" customWidth="1"/>
    <col min="16" max="17" width="7.5703125" bestFit="1" customWidth="1"/>
    <col min="18" max="18" width="10.5703125" bestFit="1" customWidth="1"/>
    <col min="19" max="20" width="7.5703125" bestFit="1" customWidth="1"/>
    <col min="21" max="21" width="10.5703125" bestFit="1" customWidth="1"/>
    <col min="22" max="22" width="9.42578125" bestFit="1" customWidth="1"/>
    <col min="23" max="23" width="7.5703125" bestFit="1" customWidth="1"/>
    <col min="24" max="24" width="10.5703125" bestFit="1" customWidth="1"/>
    <col min="25" max="25" width="9.42578125" bestFit="1" customWidth="1"/>
    <col min="26" max="26" width="7.5703125" bestFit="1" customWidth="1"/>
    <col min="27" max="27" width="10.5703125" bestFit="1" customWidth="1"/>
    <col min="28" max="28" width="19" bestFit="1" customWidth="1"/>
    <col min="29" max="29" width="19.140625" bestFit="1" customWidth="1"/>
    <col min="30" max="30" width="30.140625" bestFit="1" customWidth="1"/>
    <col min="31" max="31" width="14.42578125" bestFit="1" customWidth="1"/>
    <col min="32" max="32" width="27.28515625" bestFit="1" customWidth="1"/>
  </cols>
  <sheetData>
    <row r="3" spans="2:37" x14ac:dyDescent="0.25">
      <c r="B3" s="25" t="s">
        <v>28</v>
      </c>
      <c r="C3" s="25" t="s">
        <v>0</v>
      </c>
      <c r="D3" s="25" t="s">
        <v>1</v>
      </c>
      <c r="E3" s="25" t="s">
        <v>2</v>
      </c>
      <c r="F3" s="26" t="s">
        <v>29</v>
      </c>
      <c r="G3" s="25" t="s">
        <v>3</v>
      </c>
      <c r="H3" s="25" t="s">
        <v>4</v>
      </c>
      <c r="I3" s="25" t="s">
        <v>5</v>
      </c>
      <c r="J3" s="13" t="s">
        <v>23</v>
      </c>
      <c r="K3" s="14"/>
      <c r="L3" s="15"/>
      <c r="M3" s="16" t="s">
        <v>34</v>
      </c>
      <c r="N3" s="17"/>
      <c r="O3" s="18"/>
      <c r="P3" s="16" t="s">
        <v>35</v>
      </c>
      <c r="Q3" s="17"/>
      <c r="R3" s="18"/>
      <c r="S3" s="19" t="s">
        <v>24</v>
      </c>
      <c r="T3" s="20"/>
      <c r="U3" s="21"/>
      <c r="V3" s="30" t="s">
        <v>6</v>
      </c>
      <c r="W3" s="31"/>
      <c r="X3" s="32"/>
      <c r="Y3" s="22" t="s">
        <v>26</v>
      </c>
      <c r="Z3" s="23"/>
      <c r="AA3" s="24"/>
      <c r="AB3" s="33" t="s">
        <v>36</v>
      </c>
      <c r="AC3" s="33" t="s">
        <v>27</v>
      </c>
      <c r="AD3" s="28" t="s">
        <v>37</v>
      </c>
      <c r="AE3" s="12" t="s">
        <v>7</v>
      </c>
      <c r="AF3" s="12" t="s">
        <v>8</v>
      </c>
      <c r="AG3" s="2"/>
      <c r="AH3" s="2"/>
      <c r="AI3" s="2"/>
      <c r="AJ3" s="2"/>
      <c r="AK3" s="1"/>
    </row>
    <row r="4" spans="2:37" x14ac:dyDescent="0.25">
      <c r="B4" s="25"/>
      <c r="C4" s="25"/>
      <c r="D4" s="25"/>
      <c r="E4" s="34"/>
      <c r="F4" s="27"/>
      <c r="G4" s="25"/>
      <c r="H4" s="25"/>
      <c r="I4" s="25"/>
      <c r="J4" s="7" t="s">
        <v>25</v>
      </c>
      <c r="K4" s="7" t="s">
        <v>10</v>
      </c>
      <c r="L4" s="7" t="s">
        <v>11</v>
      </c>
      <c r="M4" s="7" t="s">
        <v>25</v>
      </c>
      <c r="N4" s="7" t="s">
        <v>10</v>
      </c>
      <c r="O4" s="7" t="s">
        <v>11</v>
      </c>
      <c r="P4" s="7" t="s">
        <v>25</v>
      </c>
      <c r="Q4" s="7" t="s">
        <v>10</v>
      </c>
      <c r="R4" s="7" t="s">
        <v>11</v>
      </c>
      <c r="S4" s="7" t="s">
        <v>25</v>
      </c>
      <c r="T4" s="7" t="s">
        <v>10</v>
      </c>
      <c r="U4" s="7" t="s">
        <v>11</v>
      </c>
      <c r="V4" s="6" t="s">
        <v>9</v>
      </c>
      <c r="W4" s="6" t="s">
        <v>10</v>
      </c>
      <c r="X4" s="6" t="s">
        <v>11</v>
      </c>
      <c r="Y4" s="6" t="s">
        <v>9</v>
      </c>
      <c r="Z4" s="6" t="s">
        <v>10</v>
      </c>
      <c r="AA4" s="6" t="s">
        <v>11</v>
      </c>
      <c r="AB4" s="33"/>
      <c r="AC4" s="33"/>
      <c r="AD4" s="29"/>
      <c r="AE4" s="12"/>
      <c r="AF4" s="12"/>
      <c r="AG4" s="2"/>
      <c r="AH4" s="2"/>
      <c r="AI4" s="2"/>
      <c r="AJ4" s="2"/>
      <c r="AK4" s="1"/>
    </row>
    <row r="5" spans="2:37" x14ac:dyDescent="0.25">
      <c r="B5" s="9">
        <v>1</v>
      </c>
      <c r="C5" s="3" t="s">
        <v>12</v>
      </c>
      <c r="D5" s="4" t="s">
        <v>13</v>
      </c>
      <c r="E5" s="4" t="s">
        <v>14</v>
      </c>
      <c r="F5" s="4" t="s">
        <v>30</v>
      </c>
      <c r="G5" s="3" t="s">
        <v>10</v>
      </c>
      <c r="H5" s="3">
        <v>20</v>
      </c>
      <c r="I5" s="3" t="s">
        <v>15</v>
      </c>
      <c r="J5" s="3">
        <v>10</v>
      </c>
      <c r="K5" s="3">
        <v>0</v>
      </c>
      <c r="L5" s="3">
        <f>(J5*H5)+K5</f>
        <v>200</v>
      </c>
      <c r="M5" s="3">
        <v>15</v>
      </c>
      <c r="N5" s="3">
        <v>5</v>
      </c>
      <c r="O5" s="3">
        <f>(M5*H5)+N5</f>
        <v>305</v>
      </c>
      <c r="P5" s="3">
        <v>18</v>
      </c>
      <c r="Q5" s="3">
        <v>5</v>
      </c>
      <c r="R5" s="3">
        <f>(P5*H5)+Q5</f>
        <v>365</v>
      </c>
      <c r="S5" s="3">
        <f>(J5+M5)-P5</f>
        <v>7</v>
      </c>
      <c r="T5" s="3">
        <f>(K5+N5)-Q5</f>
        <v>0</v>
      </c>
      <c r="U5" s="3">
        <f>(L5+O5)-R5</f>
        <v>140</v>
      </c>
      <c r="V5" s="4">
        <v>5</v>
      </c>
      <c r="W5" s="3">
        <v>10</v>
      </c>
      <c r="X5" s="3">
        <f>(V5*H5)+W5</f>
        <v>110</v>
      </c>
      <c r="Y5" s="3">
        <f>V5-S5</f>
        <v>-2</v>
      </c>
      <c r="Z5" s="3">
        <f t="shared" ref="Z5:Z7" si="0">W5-T5</f>
        <v>10</v>
      </c>
      <c r="AA5" s="3">
        <f>X5-U5</f>
        <v>-30</v>
      </c>
      <c r="AB5" s="5">
        <v>9702</v>
      </c>
      <c r="AC5" s="5">
        <f>AB5*U5</f>
        <v>1358280</v>
      </c>
      <c r="AD5" s="5">
        <f>AA5*AB5</f>
        <v>-291060</v>
      </c>
      <c r="AE5" s="3" t="s">
        <v>16</v>
      </c>
      <c r="AF5" s="3" t="s">
        <v>31</v>
      </c>
      <c r="AG5" s="2"/>
      <c r="AH5" s="2"/>
      <c r="AI5" s="2"/>
      <c r="AJ5" s="2"/>
      <c r="AK5" s="1"/>
    </row>
    <row r="6" spans="2:37" x14ac:dyDescent="0.25">
      <c r="B6" s="9">
        <v>2</v>
      </c>
      <c r="C6" s="3" t="s">
        <v>17</v>
      </c>
      <c r="D6" s="4" t="s">
        <v>18</v>
      </c>
      <c r="E6" s="4" t="s">
        <v>19</v>
      </c>
      <c r="F6" s="4" t="s">
        <v>30</v>
      </c>
      <c r="G6" s="3" t="s">
        <v>10</v>
      </c>
      <c r="H6" s="3">
        <v>42</v>
      </c>
      <c r="I6" s="3" t="s">
        <v>15</v>
      </c>
      <c r="J6" s="3">
        <v>15</v>
      </c>
      <c r="K6" s="3">
        <v>10</v>
      </c>
      <c r="L6" s="3">
        <f t="shared" ref="L6:L7" si="1">(J6*H6)+K6</f>
        <v>640</v>
      </c>
      <c r="M6" s="3">
        <v>10</v>
      </c>
      <c r="N6" s="3">
        <v>7</v>
      </c>
      <c r="O6" s="3">
        <f t="shared" ref="O6:O7" si="2">(M6*H6)+N6</f>
        <v>427</v>
      </c>
      <c r="P6" s="3">
        <v>20</v>
      </c>
      <c r="Q6" s="3">
        <v>3</v>
      </c>
      <c r="R6" s="3">
        <f t="shared" ref="R6:R7" si="3">(P6*H6)+Q6</f>
        <v>843</v>
      </c>
      <c r="S6" s="3">
        <f t="shared" ref="S6:S7" si="4">(J6+M6)-P6</f>
        <v>5</v>
      </c>
      <c r="T6" s="3">
        <f t="shared" ref="T6:T7" si="5">(K6+N6)-Q6</f>
        <v>14</v>
      </c>
      <c r="U6" s="3">
        <f t="shared" ref="U6:U7" si="6">(L6+O6)-R6</f>
        <v>224</v>
      </c>
      <c r="V6" s="4">
        <v>7</v>
      </c>
      <c r="W6" s="3">
        <v>12</v>
      </c>
      <c r="X6" s="3">
        <f t="shared" ref="X6:X7" si="7">(V6*H6)+W6</f>
        <v>306</v>
      </c>
      <c r="Y6" s="3">
        <f t="shared" ref="Y6:Y7" si="8">V6-S6</f>
        <v>2</v>
      </c>
      <c r="Z6" s="3">
        <f t="shared" si="0"/>
        <v>-2</v>
      </c>
      <c r="AA6" s="3">
        <f t="shared" ref="AA6:AA7" si="9">X6-U6</f>
        <v>82</v>
      </c>
      <c r="AB6" s="5">
        <v>1756.1</v>
      </c>
      <c r="AC6" s="5">
        <f t="shared" ref="AC6:AC7" si="10">AB6*U6</f>
        <v>393366.39999999997</v>
      </c>
      <c r="AD6" s="5">
        <f t="shared" ref="AD6:AD7" si="11">AA6*AB6</f>
        <v>144000.19999999998</v>
      </c>
      <c r="AE6" s="3" t="s">
        <v>20</v>
      </c>
      <c r="AF6" s="3" t="s">
        <v>32</v>
      </c>
      <c r="AG6" s="2"/>
      <c r="AH6" s="2"/>
      <c r="AI6" s="2"/>
      <c r="AJ6" s="2"/>
      <c r="AK6" s="1"/>
    </row>
    <row r="7" spans="2:37" x14ac:dyDescent="0.25">
      <c r="B7" s="9">
        <v>3</v>
      </c>
      <c r="C7" s="3" t="s">
        <v>21</v>
      </c>
      <c r="D7" s="4" t="s">
        <v>18</v>
      </c>
      <c r="E7" s="4" t="s">
        <v>22</v>
      </c>
      <c r="F7" s="4" t="s">
        <v>30</v>
      </c>
      <c r="G7" s="3" t="s">
        <v>10</v>
      </c>
      <c r="H7" s="3">
        <v>42</v>
      </c>
      <c r="I7" s="3" t="s">
        <v>15</v>
      </c>
      <c r="J7" s="3">
        <v>13</v>
      </c>
      <c r="K7" s="3">
        <v>10</v>
      </c>
      <c r="L7" s="3">
        <f t="shared" si="1"/>
        <v>556</v>
      </c>
      <c r="M7" s="3">
        <v>5</v>
      </c>
      <c r="N7" s="3">
        <v>8</v>
      </c>
      <c r="O7" s="3">
        <f t="shared" si="2"/>
        <v>218</v>
      </c>
      <c r="P7" s="3">
        <v>10</v>
      </c>
      <c r="Q7" s="3">
        <v>2</v>
      </c>
      <c r="R7" s="3">
        <f t="shared" si="3"/>
        <v>422</v>
      </c>
      <c r="S7" s="3">
        <f t="shared" si="4"/>
        <v>8</v>
      </c>
      <c r="T7" s="3">
        <f t="shared" si="5"/>
        <v>16</v>
      </c>
      <c r="U7" s="3">
        <f t="shared" si="6"/>
        <v>352</v>
      </c>
      <c r="V7" s="4">
        <v>6</v>
      </c>
      <c r="W7" s="3">
        <v>18</v>
      </c>
      <c r="X7" s="3">
        <f t="shared" si="7"/>
        <v>270</v>
      </c>
      <c r="Y7" s="3">
        <f t="shared" si="8"/>
        <v>-2</v>
      </c>
      <c r="Z7" s="3">
        <f t="shared" si="0"/>
        <v>2</v>
      </c>
      <c r="AA7" s="3">
        <f t="shared" si="9"/>
        <v>-82</v>
      </c>
      <c r="AB7" s="5">
        <v>1289</v>
      </c>
      <c r="AC7" s="5">
        <f t="shared" si="10"/>
        <v>453728</v>
      </c>
      <c r="AD7" s="5">
        <f t="shared" si="11"/>
        <v>-105698</v>
      </c>
      <c r="AE7" s="3" t="s">
        <v>20</v>
      </c>
      <c r="AF7" s="3" t="s">
        <v>33</v>
      </c>
      <c r="AG7" s="2"/>
      <c r="AH7" s="2"/>
      <c r="AI7" s="2"/>
      <c r="AJ7" s="2"/>
      <c r="AK7" s="1"/>
    </row>
    <row r="8" spans="2:37" x14ac:dyDescent="0.25">
      <c r="C8" s="2"/>
      <c r="D8" s="2"/>
      <c r="E8" s="2"/>
      <c r="F8" s="2"/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"/>
    </row>
    <row r="9" spans="2:37" x14ac:dyDescent="0.25">
      <c r="C9" s="1"/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2:37" x14ac:dyDescent="0.25">
      <c r="C10" s="1"/>
      <c r="D10" s="1"/>
      <c r="E10" s="1"/>
      <c r="F10" s="1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</sheetData>
  <mergeCells count="19">
    <mergeCell ref="B3:B4"/>
    <mergeCell ref="F3:F4"/>
    <mergeCell ref="P3:R3"/>
    <mergeCell ref="AD3:AD4"/>
    <mergeCell ref="V3:X3"/>
    <mergeCell ref="AB3:AB4"/>
    <mergeCell ref="AC3:AC4"/>
    <mergeCell ref="C3:C4"/>
    <mergeCell ref="D3:D4"/>
    <mergeCell ref="E3:E4"/>
    <mergeCell ref="G3:G4"/>
    <mergeCell ref="H3:H4"/>
    <mergeCell ref="I3:I4"/>
    <mergeCell ref="AF3:AF4"/>
    <mergeCell ref="J3:L3"/>
    <mergeCell ref="M3:O3"/>
    <mergeCell ref="S3:U3"/>
    <mergeCell ref="Y3:AA3"/>
    <mergeCell ref="AE3:AE4"/>
  </mergeCells>
  <pageMargins left="0.7" right="0.7" top="0.75" bottom="0.75" header="0.3" footer="0.3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8"/>
  <sheetViews>
    <sheetView tabSelected="1" topLeftCell="F1" zoomScaleNormal="100" zoomScaleSheetLayoutView="100" workbookViewId="0">
      <selection activeCell="H17" sqref="H17"/>
    </sheetView>
  </sheetViews>
  <sheetFormatPr defaultRowHeight="15" x14ac:dyDescent="0.25"/>
  <cols>
    <col min="1" max="1" width="5.85546875" style="8" bestFit="1" customWidth="1"/>
    <col min="2" max="2" width="12.7109375" bestFit="1" customWidth="1"/>
    <col min="3" max="3" width="34.85546875" bestFit="1" customWidth="1"/>
    <col min="4" max="4" width="18.28515625" bestFit="1" customWidth="1"/>
    <col min="5" max="5" width="33" bestFit="1" customWidth="1"/>
    <col min="6" max="6" width="13.28515625" style="8" customWidth="1"/>
    <col min="7" max="7" width="11.140625" customWidth="1"/>
    <col min="8" max="8" width="10.28515625" customWidth="1"/>
    <col min="9" max="9" width="19.140625" customWidth="1"/>
    <col min="10" max="10" width="12" customWidth="1"/>
    <col min="11" max="11" width="12.5703125" customWidth="1"/>
    <col min="12" max="12" width="20.5703125" customWidth="1"/>
    <col min="13" max="13" width="13.28515625" customWidth="1"/>
    <col min="14" max="14" width="13.140625" customWidth="1"/>
    <col min="15" max="15" width="14.7109375" customWidth="1"/>
    <col min="16" max="16" width="14.140625" customWidth="1"/>
    <col min="17" max="17" width="16.5703125" customWidth="1"/>
    <col min="18" max="18" width="14.7109375" customWidth="1"/>
    <col min="19" max="19" width="27.28515625" bestFit="1" customWidth="1"/>
  </cols>
  <sheetData>
    <row r="1" spans="1:24" ht="31.5" customHeight="1" x14ac:dyDescent="0.25">
      <c r="A1" s="35" t="s">
        <v>28</v>
      </c>
      <c r="B1" s="35" t="s">
        <v>0</v>
      </c>
      <c r="C1" s="35" t="s">
        <v>1</v>
      </c>
      <c r="D1" s="35" t="s">
        <v>2</v>
      </c>
      <c r="E1" s="35" t="s">
        <v>29</v>
      </c>
      <c r="F1" s="35" t="s">
        <v>3</v>
      </c>
      <c r="G1" s="35" t="s">
        <v>4</v>
      </c>
      <c r="H1" s="35" t="s">
        <v>5</v>
      </c>
      <c r="I1" s="36" t="s">
        <v>23</v>
      </c>
      <c r="J1" s="37" t="s">
        <v>34</v>
      </c>
      <c r="K1" s="37" t="s">
        <v>35</v>
      </c>
      <c r="L1" s="38" t="s">
        <v>24</v>
      </c>
      <c r="M1" s="39" t="s">
        <v>39</v>
      </c>
      <c r="N1" s="40" t="s">
        <v>38</v>
      </c>
      <c r="O1" s="41" t="s">
        <v>36</v>
      </c>
      <c r="P1" s="41" t="s">
        <v>40</v>
      </c>
      <c r="Q1" s="42" t="s">
        <v>41</v>
      </c>
      <c r="R1" s="43" t="s">
        <v>7</v>
      </c>
      <c r="S1" s="43" t="s">
        <v>8</v>
      </c>
      <c r="T1" s="2"/>
      <c r="U1" s="2"/>
      <c r="V1" s="2"/>
      <c r="W1" s="2"/>
      <c r="X1" s="1"/>
    </row>
    <row r="2" spans="1:24" x14ac:dyDescent="0.25">
      <c r="A2" s="35"/>
      <c r="B2" s="35"/>
      <c r="C2" s="35"/>
      <c r="D2" s="44"/>
      <c r="E2" s="35"/>
      <c r="F2" s="35"/>
      <c r="G2" s="35"/>
      <c r="H2" s="35"/>
      <c r="I2" s="45" t="s">
        <v>10</v>
      </c>
      <c r="J2" s="45" t="s">
        <v>10</v>
      </c>
      <c r="K2" s="45" t="s">
        <v>10</v>
      </c>
      <c r="L2" s="45" t="s">
        <v>10</v>
      </c>
      <c r="M2" s="45" t="s">
        <v>10</v>
      </c>
      <c r="N2" s="45" t="s">
        <v>10</v>
      </c>
      <c r="O2" s="41"/>
      <c r="P2" s="41"/>
      <c r="Q2" s="42"/>
      <c r="R2" s="43"/>
      <c r="S2" s="43"/>
      <c r="T2" s="2"/>
      <c r="U2" s="2"/>
      <c r="V2" s="2"/>
      <c r="W2" s="2"/>
      <c r="X2" s="1"/>
    </row>
    <row r="3" spans="1:24" x14ac:dyDescent="0.25">
      <c r="A3" s="11">
        <v>1</v>
      </c>
      <c r="B3" s="46" t="s">
        <v>12</v>
      </c>
      <c r="C3" s="47" t="s">
        <v>13</v>
      </c>
      <c r="D3" s="47" t="s">
        <v>14</v>
      </c>
      <c r="E3" s="47" t="s">
        <v>30</v>
      </c>
      <c r="F3" s="46" t="s">
        <v>10</v>
      </c>
      <c r="G3" s="46">
        <v>20</v>
      </c>
      <c r="H3" s="46" t="s">
        <v>15</v>
      </c>
      <c r="I3" s="46">
        <v>100</v>
      </c>
      <c r="J3" s="46">
        <v>85</v>
      </c>
      <c r="K3" s="46">
        <v>150</v>
      </c>
      <c r="L3" s="46">
        <f>(I3+J3)-K3</f>
        <v>35</v>
      </c>
      <c r="M3" s="46">
        <v>28</v>
      </c>
      <c r="N3" s="46">
        <f>M3-L3</f>
        <v>-7</v>
      </c>
      <c r="O3" s="48">
        <v>9702</v>
      </c>
      <c r="P3" s="49">
        <f>O3*L3</f>
        <v>339570</v>
      </c>
      <c r="Q3" s="49">
        <f>N3*O3</f>
        <v>-67914</v>
      </c>
      <c r="R3" s="46" t="s">
        <v>16</v>
      </c>
      <c r="S3" s="50" t="s">
        <v>31</v>
      </c>
      <c r="T3" s="2"/>
      <c r="U3" s="2"/>
      <c r="V3" s="2"/>
      <c r="W3" s="2"/>
      <c r="X3" s="1"/>
    </row>
    <row r="4" spans="1:24" x14ac:dyDescent="0.25">
      <c r="A4" s="11">
        <v>2</v>
      </c>
      <c r="B4" s="46" t="s">
        <v>17</v>
      </c>
      <c r="C4" s="47" t="s">
        <v>18</v>
      </c>
      <c r="D4" s="47" t="s">
        <v>19</v>
      </c>
      <c r="E4" s="47" t="s">
        <v>30</v>
      </c>
      <c r="F4" s="46" t="s">
        <v>10</v>
      </c>
      <c r="G4" s="46">
        <v>42</v>
      </c>
      <c r="H4" s="46" t="s">
        <v>15</v>
      </c>
      <c r="I4" s="46">
        <v>200</v>
      </c>
      <c r="J4" s="46">
        <v>80</v>
      </c>
      <c r="K4" s="46">
        <v>210</v>
      </c>
      <c r="L4" s="46">
        <f t="shared" ref="L4:L5" si="0">(I4+J4)-K4</f>
        <v>70</v>
      </c>
      <c r="M4" s="46">
        <v>62</v>
      </c>
      <c r="N4" s="46">
        <f t="shared" ref="N4:N5" si="1">M4-L4</f>
        <v>-8</v>
      </c>
      <c r="O4" s="48">
        <v>1756.1</v>
      </c>
      <c r="P4" s="49">
        <f t="shared" ref="P4:P5" si="2">O4*L4</f>
        <v>122927</v>
      </c>
      <c r="Q4" s="49">
        <f t="shared" ref="Q4:Q5" si="3">N4*O4</f>
        <v>-14048.8</v>
      </c>
      <c r="R4" s="46" t="s">
        <v>20</v>
      </c>
      <c r="S4" s="50" t="s">
        <v>32</v>
      </c>
      <c r="T4" s="2"/>
      <c r="U4" s="2"/>
      <c r="V4" s="2"/>
      <c r="W4" s="2"/>
      <c r="X4" s="1"/>
    </row>
    <row r="5" spans="1:24" x14ac:dyDescent="0.25">
      <c r="A5" s="11">
        <v>3</v>
      </c>
      <c r="B5" s="46" t="s">
        <v>21</v>
      </c>
      <c r="C5" s="47" t="s">
        <v>18</v>
      </c>
      <c r="D5" s="47" t="s">
        <v>22</v>
      </c>
      <c r="E5" s="47" t="s">
        <v>30</v>
      </c>
      <c r="F5" s="46" t="s">
        <v>10</v>
      </c>
      <c r="G5" s="46">
        <v>42</v>
      </c>
      <c r="H5" s="46" t="s">
        <v>15</v>
      </c>
      <c r="I5" s="46">
        <v>115</v>
      </c>
      <c r="J5" s="46">
        <v>70</v>
      </c>
      <c r="K5" s="46">
        <v>120</v>
      </c>
      <c r="L5" s="46">
        <f t="shared" si="0"/>
        <v>65</v>
      </c>
      <c r="M5" s="46">
        <v>68</v>
      </c>
      <c r="N5" s="46">
        <f t="shared" si="1"/>
        <v>3</v>
      </c>
      <c r="O5" s="48">
        <v>1289</v>
      </c>
      <c r="P5" s="49">
        <f t="shared" si="2"/>
        <v>83785</v>
      </c>
      <c r="Q5" s="49">
        <f t="shared" si="3"/>
        <v>3867</v>
      </c>
      <c r="R5" s="46" t="s">
        <v>20</v>
      </c>
      <c r="S5" s="50" t="s">
        <v>33</v>
      </c>
      <c r="T5" s="2"/>
      <c r="U5" s="2"/>
      <c r="V5" s="2"/>
      <c r="W5" s="2"/>
      <c r="X5" s="1"/>
    </row>
    <row r="6" spans="1:24" x14ac:dyDescent="0.25">
      <c r="B6" s="2"/>
      <c r="C6" s="2"/>
      <c r="D6" s="2"/>
      <c r="E6" s="2"/>
      <c r="F6" s="1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</row>
    <row r="7" spans="1:24" x14ac:dyDescent="0.25">
      <c r="B7" s="1"/>
      <c r="C7" s="1"/>
      <c r="D7" s="1"/>
      <c r="E7" s="1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B8" s="1"/>
      <c r="C8" s="1"/>
      <c r="D8" s="1"/>
      <c r="E8" s="1"/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</sheetData>
  <mergeCells count="13">
    <mergeCell ref="G1:G2"/>
    <mergeCell ref="H1:H2"/>
    <mergeCell ref="A1:A2"/>
    <mergeCell ref="B1:B2"/>
    <mergeCell ref="C1:C2"/>
    <mergeCell ref="D1:D2"/>
    <mergeCell ref="E1:E2"/>
    <mergeCell ref="F1:F2"/>
    <mergeCell ref="S1:S2"/>
    <mergeCell ref="O1:O2"/>
    <mergeCell ref="P1:P2"/>
    <mergeCell ref="Q1:Q2"/>
    <mergeCell ref="R1:R2"/>
  </mergeCells>
  <pageMargins left="0.7" right="0.7" top="0.75" bottom="0.75" header="0.3" footer="0.3"/>
  <pageSetup paperSize="9"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KBN</vt:lpstr>
      <vt:lpstr>VERSI PCS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2022-07-26T06:59:19Z</cp:lastPrinted>
  <dcterms:created xsi:type="dcterms:W3CDTF">2022-07-26T06:01:24Z</dcterms:created>
  <dcterms:modified xsi:type="dcterms:W3CDTF">2024-03-11T04:15:16Z</dcterms:modified>
</cp:coreProperties>
</file>