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SR-User\Desktop\ОБЩАЯ ПАПКА\КОД\2021\ПРОВЕРКА КОД\2 проверка\ПРОГРАММНЫЕ РЕШЕНИЯ ДЛЯ БИЗНЕСА\КОД 1.9\КОД 1.9._ВАРИАНТЫ\КОД 1.9._ВАРИАНТ_1\"/>
    </mc:Choice>
  </mc:AlternateContent>
  <bookViews>
    <workbookView xWindow="0" yWindow="0" windowWidth="20490" windowHeight="7350"/>
  </bookViews>
  <sheets>
    <sheet name="CIS Marking Scheme Import" sheetId="1" r:id="rId1"/>
    <sheet name="Drop-downs" sheetId="4" state="hidden" r:id="rId2"/>
  </sheets>
  <definedNames>
    <definedName name="_xlnm._FilterDatabase" localSheetId="0" hidden="1">'CIS Marking Scheme Import'!$A$20:$K$176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9" i="1" l="1"/>
  <c r="E14" i="1"/>
  <c r="L174" i="1"/>
  <c r="L171" i="1"/>
  <c r="L168" i="1"/>
  <c r="L165" i="1"/>
  <c r="L162" i="1"/>
  <c r="L143" i="1"/>
  <c r="L108" i="1"/>
  <c r="L32" i="1"/>
  <c r="L20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E5" i="1"/>
  <c r="E13" i="1"/>
  <c r="E12" i="1"/>
  <c r="E11" i="1"/>
  <c r="E10" i="1"/>
  <c r="E9" i="1"/>
  <c r="E8" i="1"/>
  <c r="E7" i="1"/>
  <c r="E6" i="1"/>
  <c r="U13" i="1"/>
  <c r="U12" i="1"/>
  <c r="U11" i="1"/>
  <c r="U10" i="1"/>
  <c r="U9" i="1"/>
  <c r="U8" i="1"/>
  <c r="U7" i="1"/>
  <c r="U6" i="1"/>
  <c r="U5" i="1"/>
  <c r="U4" i="1"/>
  <c r="R13" i="1" l="1"/>
  <c r="R12" i="1"/>
  <c r="R10" i="1"/>
  <c r="R11" i="1"/>
  <c r="R8" i="1"/>
  <c r="R9" i="1"/>
  <c r="P14" i="1"/>
  <c r="R7" i="1"/>
  <c r="R6" i="1"/>
  <c r="Q14" i="1"/>
  <c r="R5" i="1"/>
  <c r="U14" i="1"/>
  <c r="R14" i="1" l="1"/>
</calcChain>
</file>

<file path=xl/sharedStrings.xml><?xml version="1.0" encoding="utf-8"?>
<sst xmlns="http://schemas.openxmlformats.org/spreadsheetml/2006/main" count="408" uniqueCount="204">
  <si>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</si>
  <si>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</si>
  <si>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</si>
  <si>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</si>
  <si>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</si>
  <si>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</si>
  <si>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</si>
  <si>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</si>
  <si>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</si>
  <si>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</si>
  <si>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</si>
  <si>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</si>
  <si>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</si>
  <si>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</si>
  <si>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Criterion 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</si>
  <si>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</si>
  <si>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</si>
  <si>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</si>
  <si>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</si>
  <si>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</si>
  <si>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</si>
  <si>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</si>
  <si>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</si>
  <si>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</si>
  <si>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O</t>
  </si>
  <si>
    <t>J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</si>
  <si>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</si>
  <si>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</si>
  <si>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</si>
  <si>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</si>
  <si>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</si>
  <si>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</si>
  <si>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</si>
  <si>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Total O</t>
  </si>
  <si>
    <t>Total J</t>
  </si>
  <si>
    <t>Total</t>
  </si>
  <si>
    <t>WSSS 1</t>
  </si>
  <si>
    <t>WSSS 2</t>
  </si>
  <si>
    <t>WSSS 3</t>
  </si>
  <si>
    <t>WSSS 4</t>
  </si>
  <si>
    <t>WSSS 5</t>
  </si>
  <si>
    <t>WSSS 6</t>
  </si>
  <si>
    <t>WSSS 7</t>
  </si>
  <si>
    <t>WSSS 8</t>
  </si>
  <si>
    <t>WSSS 9</t>
  </si>
  <si>
    <t>WSSS 10</t>
  </si>
  <si>
    <t>09 - Программные решения для бизнеса</t>
  </si>
  <si>
    <t>Системный анализ и проектирование</t>
  </si>
  <si>
    <t>Разработка программного обеспечения</t>
  </si>
  <si>
    <t>Стандарты разработки</t>
  </si>
  <si>
    <t>Документирование</t>
  </si>
  <si>
    <t>A1</t>
  </si>
  <si>
    <t>Импорт данных</t>
  </si>
  <si>
    <t>Все данные о продукции загружены верно и в правильном формате</t>
  </si>
  <si>
    <t>Минус 10% за каждые 10% незагруженных данных</t>
  </si>
  <si>
    <t>Все данные о материалах для изготовления продукции загружены верно и в правильном формате</t>
  </si>
  <si>
    <t>Все данные о материалах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</si>
  <si>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</si>
  <si>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</si>
  <si>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</si>
  <si>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</si>
  <si>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40% за каждую ошибку</t>
  </si>
  <si>
    <t>Логика приложения не перемешана</t>
  </si>
  <si>
    <t>Основные сущности представлены отдельными классами</t>
  </si>
  <si>
    <t>B1</t>
  </si>
  <si>
    <t>Восстановление базы данных из скрипта</t>
  </si>
  <si>
    <t>База данных восстановлена из предоставленных скриптов</t>
  </si>
  <si>
    <t>B2</t>
  </si>
  <si>
    <t>Разработка - Список продукции</t>
  </si>
  <si>
    <t xml:space="preserve">Список продукции загружается из БД </t>
  </si>
  <si>
    <t>Список продукции отображается в соответствии с макетом</t>
  </si>
  <si>
    <t>Выводится информация по продукции (тип, наименование, артикул)</t>
  </si>
  <si>
    <t>Выводится список материалов для каждой продукции</t>
  </si>
  <si>
    <t>Стоимость продукции рассчитана исходя из используемых материалов</t>
  </si>
  <si>
    <t>У каждой продукции в списке отображается изображение</t>
  </si>
  <si>
    <t>При отсутствии изображения отображается картинка-заглушка из ресурсов</t>
  </si>
  <si>
    <t>Данные выводятся постранично</t>
  </si>
  <si>
    <t>Выводится по 20 записей на странице</t>
  </si>
  <si>
    <t>Выводится список номеров страниц</t>
  </si>
  <si>
    <t>Реализован переход на выбранную в списке страницу</t>
  </si>
  <si>
    <t>Присутствует возможность перемещаться на предыдущую и следующую страницы</t>
  </si>
  <si>
    <t>Минус 50% за каждое отсутствующее действие</t>
  </si>
  <si>
    <t>Реализована сортировка по наименованию продукции</t>
  </si>
  <si>
    <t>по возрастанию и убыванию</t>
  </si>
  <si>
    <t>Реализована сортировка по номеру цеха</t>
  </si>
  <si>
    <t>Реализована сортировка по минимальной стоимости для агента</t>
  </si>
  <si>
    <t>Выбор сортировки реализован с помощью выпадающего списка</t>
  </si>
  <si>
    <t>Сортировка работает в реальном времени</t>
  </si>
  <si>
    <t>Для фильтрации присутствует выпадающий список с данными о типах продукции из БД</t>
  </si>
  <si>
    <t>Первый элемент в выпадающем списке “Все типы”</t>
  </si>
  <si>
    <t>Реализована возможность сбросить фильтрацию</t>
  </si>
  <si>
    <t>Реализована фильтрация по типу продукции</t>
  </si>
  <si>
    <t>Фильтрация работает в реальном времени </t>
  </si>
  <si>
    <t>Реализован поиск продукции</t>
  </si>
  <si>
    <t>Поиск работает одновременно по нескольким атрибутам </t>
  </si>
  <si>
    <t>Поиск работает в реальном времени </t>
  </si>
  <si>
    <t>Фильтрация и поиск работают совместно</t>
  </si>
  <si>
    <t>Сортировка применяется во время фильтрации и поиска</t>
  </si>
  <si>
    <t>Реализовано выделение (любым образом) продуктов, которые не продавались агентами в последний месяц</t>
  </si>
  <si>
    <t>Выделение реализовано в виде светло-красной подсветки элемента продукции</t>
  </si>
  <si>
    <t>Реализована возможность выделения сразу нескольких элементов в списке</t>
  </si>
  <si>
    <t>После выделения элементов в списке появляется кнопка "Изменить стоимость на ..."</t>
  </si>
  <si>
    <t>При нажатии на кнопку отображается модальное окно для изменения цены</t>
  </si>
  <si>
    <t>В модальном окне есть возможность ввода числового значения</t>
  </si>
  <si>
    <t>По умолчанию введено значение средней цены выбранных продуктов</t>
  </si>
  <si>
    <t>Реализована проверка на ввод только числового значения</t>
  </si>
  <si>
    <t>После нажатия кнопки "Изменить" стоимость всех выбранных продуктов изменяется в БД</t>
  </si>
  <si>
    <t>После нажатия кнопки "Изменить" стоимость всех выбранных продуктов обновляется в списке</t>
  </si>
  <si>
    <t>Реализован переход на окно добавления</t>
  </si>
  <si>
    <t>Реализован переход на окно редактирования выбранного объекта</t>
  </si>
  <si>
    <t>B3</t>
  </si>
  <si>
    <t>Разработка - Добавление/редактирование продукции</t>
  </si>
  <si>
    <t>Присутствуют все поля для заполнения </t>
  </si>
  <si>
    <t>При редактировании продукции в поля для ввода загружены данные из БД</t>
  </si>
  <si>
    <t>Выбор типа продукта реализован в виде выпадающего списка со значениями из БД</t>
  </si>
  <si>
    <t>Для ввода описания продукции предусмотрено многострочное поле для ввода</t>
  </si>
  <si>
    <t>Реализован список используемых материалов для текущего продукта</t>
  </si>
  <si>
    <t>В списке присутствует название материала и используемое количество</t>
  </si>
  <si>
    <t>При редактировании продукции список материалов заполнен значениями из БД</t>
  </si>
  <si>
    <t>В список можно добавлять новые позиции</t>
  </si>
  <si>
    <t>Из списка можно удалять существующие позиции</t>
  </si>
  <si>
    <t>При добавлении материалы выбираются из выпадающего списка со значениями из БД</t>
  </si>
  <si>
    <t>В списке материалов реализована возможность поиска по наименованию</t>
  </si>
  <si>
    <t>Стоимость продукции не может быть отрицательной </t>
  </si>
  <si>
    <t>Стоимость продукции записывается только с точностью до сотых </t>
  </si>
  <si>
    <t>Реализована проверка артикула на уникальность</t>
  </si>
  <si>
    <t>Есть возможность выбрать изображение</t>
  </si>
  <si>
    <t>Изображение продукции подгружается из БД при редактировании</t>
  </si>
  <si>
    <t>Есть возможность заменить изображение</t>
  </si>
  <si>
    <t>Данные при добавлении сохраняются в БД </t>
  </si>
  <si>
    <t>Данные при редактировании изменяются в БД </t>
  </si>
  <si>
    <t>Список используемых материалов сохраняется в БД при добавлении</t>
  </si>
  <si>
    <t>Список используемых материалов сохраняется в БД при редактировании</t>
  </si>
  <si>
    <t>Открывается только одно окно редактирования </t>
  </si>
  <si>
    <t>Реализовано удаление выбранного продукта, у которого не заполнен список используемых материалов и нет истории</t>
  </si>
  <si>
    <t>Реализовано удаление продукта вместе с информацией об используемых материалах и историей изменения стоимости</t>
  </si>
  <si>
    <t>Запрещено удаление продукта, по которому были выполнены продажи агентом</t>
  </si>
  <si>
    <t>После удаления реализован автоматический переход обратно в список</t>
  </si>
  <si>
    <t>После закрытия окна данные в таблице обновляются </t>
  </si>
  <si>
    <t>B4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</si>
  <si>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</si>
  <si>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</t>
  </si>
  <si>
    <t>Приложение корректно отображает изображения при перемещении папки с исполняемым файлом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</si>
  <si>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</si>
  <si>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Минус 50% за каждое аварийное завершение работы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</si>
  <si>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</si>
  <si>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</si>
  <si>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</si>
  <si>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</si>
  <si>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</si>
  <si>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</si>
  <si>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</si>
  <si>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</si>
  <si>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</si>
  <si>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</si>
  <si>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</si>
  <si>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</si>
  <si>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</si>
  <si>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</si>
  <si>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</si>
  <si>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</si>
  <si>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</si>
  <si>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</si>
  <si>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</si>
  <si>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</si>
  <si>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</si>
  <si>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</si>
  <si>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</si>
  <si>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</si>
  <si>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</si>
  <si>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</si>
  <si>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</si>
  <si>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</si>
  <si>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</si>
  <si>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</si>
  <si>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</si>
  <si>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</si>
  <si>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</si>
  <si>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</si>
  <si>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системе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</si>
  <si>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</si>
  <si>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</si>
  <si>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отдельном репозитории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</si>
  <si>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</si>
  <si>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</si>
  <si>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D1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</si>
  <si>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</si>
  <si>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</si>
  <si>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</si>
  <si>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 системой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</si>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</sst>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11" fillId="0" borderId="3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0" fillId="0" borderId="7" xfId="0" applyBorder="1"/>
    <xf numFmtId="0" fontId="11" fillId="0" borderId="7" xfId="0" applyFont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11" fillId="0" borderId="7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2" fontId="0" fillId="0" borderId="0" xfId="0" applyNumberForma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top" wrapText="1"/>
    </xf>
    <xf numFmtId="2" fontId="11" fillId="3" borderId="7" xfId="0" applyNumberFormat="1" applyFont="1" applyFill="1" applyBorder="1" applyAlignment="1">
      <alignment vertical="top" wrapText="1"/>
    </xf>
    <xf numFmtId="2" fontId="14" fillId="3" borderId="7" xfId="0" applyNumberFormat="1" applyFont="1" applyFill="1" applyBorder="1"/>
    <xf numFmtId="0" fontId="13" fillId="3" borderId="7" xfId="0" applyFont="1" applyFill="1" applyBorder="1" applyAlignment="1"/>
    <xf numFmtId="2" fontId="13" fillId="3" borderId="7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2" fontId="0" fillId="3" borderId="0" xfId="0" applyNumberFormat="1" applyFill="1"/>
    <xf numFmtId="0" fontId="6" fillId="0" borderId="0" xfId="0" applyFont="1" applyBorder="1" applyAlignment="1">
      <alignment horizontal="left"/>
    </xf>
    <xf numFmtId="0" fontId="11" fillId="0" borderId="8" xfId="0" applyFont="1" applyBorder="1" applyAlignment="1">
      <alignment vertical="top" wrapText="1"/>
    </xf>
    <xf numFmtId="0" fontId="6" fillId="0" borderId="5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6" fillId="0" borderId="3" xfId="0" applyFont="1" applyBorder="1" applyAlignment="1">
      <alignment horizontal="left" wrapText="1"/>
    </xf>
    <xf numFmtId="0" fontId="0" fillId="0" borderId="6" xfId="0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6" fillId="0" borderId="11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10" fillId="0" borderId="7" xfId="0" applyFont="1" applyBorder="1" applyAlignment="1">
      <alignment vertical="top" wrapText="1"/>
    </xf>
  </cellXfs>
  <cellStyles count="1">
    <cellStyle name="Обычный" xfId="0" builtinId="0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zoomScale="55" zoomScaleNormal="55" workbookViewId="0">
      <selection activeCell="D5" sqref="D5:D6"/>
    </sheetView>
  </sheetViews>
  <sheetFormatPr defaultColWidth="8.85546875" defaultRowHeight="12.75" x14ac:dyDescent="0.2"/>
  <cols>
    <col min="1" max="1" width="7.85546875" customWidth="1"/>
    <col min="2" max="2" width="39" style="43" customWidth="1"/>
    <col min="3" max="3" width="8.42578125" customWidth="1"/>
    <col min="4" max="4" width="52.140625" style="43" customWidth="1"/>
    <col min="5" max="5" width="8" style="2" customWidth="1"/>
    <col min="6" max="6" width="46.85546875" style="43" customWidth="1"/>
    <col min="7" max="7" width="15.42578125" customWidth="1"/>
    <col min="8" max="8" width="10.140625" customWidth="1"/>
    <col min="9" max="9" width="8.140625" customWidth="1"/>
    <col min="10" max="10" width="18.42578125" customWidth="1"/>
    <col min="11" max="11" width="16.42578125" bestFit="1" customWidth="1"/>
    <col min="12" max="12" width="10.85546875" bestFit="1" customWidth="1"/>
    <col min="20" max="20" width="14" bestFit="1" customWidth="1"/>
  </cols>
  <sheetData>
    <row r="1" spans="3:21" ht="18.75" x14ac:dyDescent="0.3">
      <c r="F1" s="53"/>
    </row>
    <row r="2" spans="3:21" ht="20.100000000000001" customHeight="1" x14ac:dyDescent="0.2">
      <c r="D2" s="46" t="s">
        <v>46</v>
      </c>
      <c r="E2" s="1"/>
    </row>
    <row r="3" spans="3:21" ht="20.100000000000001" customHeight="1" x14ac:dyDescent="0.2">
      <c r="D3" s="47"/>
      <c r="T3" s="23" t="s">
        <v>8</v>
      </c>
      <c r="U3" s="23" t="s">
        <v>35</v>
      </c>
    </row>
    <row r="4" spans="3:21" ht="20.100000000000001" customHeight="1" x14ac:dyDescent="0.25">
      <c r="C4" s="13"/>
      <c r="D4" s="46" t="s">
        <v>0</v>
      </c>
      <c r="E4" s="19" t="s">
        <v>1</v>
      </c>
      <c r="H4" s="1"/>
      <c r="O4" s="23"/>
      <c r="P4" s="23" t="s">
        <v>33</v>
      </c>
      <c r="Q4" s="23" t="s">
        <v>34</v>
      </c>
      <c r="R4" s="23" t="s">
        <v>35</v>
      </c>
      <c r="T4" s="26" t="s">
        <v>36</v>
      </c>
      <c r="U4" s="27">
        <f>SUMIF($H:$H,1,$I:$I)</f>
        <v>1.7</v>
      </c>
    </row>
    <row r="5" spans="3:21" ht="15.75" x14ac:dyDescent="0.25">
      <c r="C5" s="14" t="s">
        <v>15</v>
      </c>
      <c r="D5" s="54" t="s">
        <v>47</v>
      </c>
      <c r="E5" s="20">
        <f>SUM($I$20:$I$32)</f>
        <v>5.7</v>
      </c>
      <c r="O5" s="23" t="s">
        <v>15</v>
      </c>
      <c r="P5" s="24">
        <f ca="1">SUMIF(C:C,"O",$I$20:$I$32)</f>
        <v>21.099999999999994</v>
      </c>
      <c r="Q5" s="24">
        <f ca="1">SUMIF(C:C,"J",$I$20:$I$32)</f>
        <v>0</v>
      </c>
      <c r="R5" s="24">
        <f t="shared" ref="R5:R13" ca="1" si="0">SUM($P5:$Q5)</f>
        <v>21.099999999999994</v>
      </c>
      <c r="T5" s="26" t="s">
        <v>37</v>
      </c>
      <c r="U5" s="27">
        <f>SUMIF($H:$H,2,$I:$I)</f>
        <v>0.2</v>
      </c>
    </row>
    <row r="6" spans="3:21" ht="15.75" x14ac:dyDescent="0.25">
      <c r="C6" s="14" t="s">
        <v>16</v>
      </c>
      <c r="D6" s="54" t="s">
        <v>48</v>
      </c>
      <c r="E6" s="20">
        <f>SUM($I$32:$I$108)</f>
        <v>22.2</v>
      </c>
      <c r="O6" s="23" t="s">
        <v>16</v>
      </c>
      <c r="P6" s="25">
        <f ca="1">SUMIF(C:C,"O",$I$32:$I$108)</f>
        <v>15.899999999999997</v>
      </c>
      <c r="Q6" s="25">
        <f ca="1">SUMIF(C:C,"J",$I$32:$I$108)</f>
        <v>0</v>
      </c>
      <c r="R6" s="24">
        <f t="shared" ca="1" si="0"/>
        <v>15.899999999999997</v>
      </c>
      <c r="T6" s="26" t="s">
        <v>38</v>
      </c>
      <c r="U6" s="27">
        <f>SUMIF($H:$H,3,$I:$I)</f>
        <v>0</v>
      </c>
    </row>
    <row r="7" spans="3:21" ht="15.75" x14ac:dyDescent="0.25">
      <c r="C7" s="14" t="s">
        <v>17</v>
      </c>
      <c r="D7" s="15" t="s">
        <v>49</v>
      </c>
      <c r="E7" s="20">
        <f>SUM($I$108:$I$143)</f>
        <v>4.3000000000000007</v>
      </c>
      <c r="O7" s="23" t="s">
        <v>17</v>
      </c>
      <c r="P7" s="25">
        <f ca="1">SUMIF(C:C,"O",$I$108:$I$143)</f>
        <v>2</v>
      </c>
      <c r="Q7" s="25">
        <f ca="1">SUMIF(C:C,"J",$I$108:$I$143)</f>
        <v>0</v>
      </c>
      <c r="R7" s="24">
        <f t="shared" ca="1" si="0"/>
        <v>2</v>
      </c>
      <c r="T7" s="26" t="s">
        <v>39</v>
      </c>
      <c r="U7" s="27">
        <f>SUMIF($H:$H,4,$I:$I)</f>
        <v>5.4</v>
      </c>
    </row>
    <row r="8" spans="3:21" ht="20.100000000000001" customHeight="1" x14ac:dyDescent="0.25">
      <c r="C8" s="14" t="s">
        <v>18</v>
      </c>
      <c r="D8" s="15" t="s">
        <v>50</v>
      </c>
      <c r="E8" s="20">
        <f>SUM($I$143:$I$162)</f>
        <v>1.3</v>
      </c>
      <c r="O8" s="23" t="s">
        <v>18</v>
      </c>
      <c r="P8" s="25">
        <f ca="1">SUMIF(C:C,"O",$I$143:$I$162)</f>
        <v>0</v>
      </c>
      <c r="Q8" s="25">
        <f ca="1">SUMIF(C:C,"J",$I$143:$I$162)</f>
        <v>0</v>
      </c>
      <c r="R8" s="24">
        <f t="shared" ca="1" si="0"/>
        <v>0</v>
      </c>
      <c r="T8" s="26" t="s">
        <v>40</v>
      </c>
      <c r="U8" s="27">
        <f>SUMIF($H:$H,5,$I:$I)</f>
        <v>26.2</v>
      </c>
    </row>
    <row r="9" spans="3:21" ht="20.100000000000001" customHeight="1" x14ac:dyDescent="0.25">
      <c r="C9" s="14" t="s">
        <v>19</v>
      </c>
      <c r="D9" s="15"/>
      <c r="E9" s="20">
        <f>SUM($I$162:$I$165)</f>
        <v>0</v>
      </c>
      <c r="O9" s="23" t="s">
        <v>19</v>
      </c>
      <c r="P9" s="24">
        <f ca="1">SUMIF(C:C,"O",$I$162:$I$165)</f>
        <v>0</v>
      </c>
      <c r="Q9" s="24">
        <f ca="1">SUMIF(C:C,"J",$I$162:$I$165)</f>
        <v>0</v>
      </c>
      <c r="R9" s="24">
        <f t="shared" ca="1" si="0"/>
        <v>0</v>
      </c>
      <c r="T9" s="26" t="s">
        <v>41</v>
      </c>
      <c r="U9" s="27">
        <f>SUMIF($H:$H,6,$I:$I)</f>
        <v>0</v>
      </c>
    </row>
    <row r="10" spans="3:21" ht="20.100000000000001" customHeight="1" x14ac:dyDescent="0.25">
      <c r="C10" s="14" t="s">
        <v>20</v>
      </c>
      <c r="D10" s="15"/>
      <c r="E10" s="21">
        <f>SUM($I$165:$I$168)</f>
        <v>0</v>
      </c>
      <c r="O10" s="23" t="s">
        <v>20</v>
      </c>
      <c r="P10" s="24">
        <f ca="1">SUMIF(C:C,"O",$I$165:$I$168)</f>
        <v>0</v>
      </c>
      <c r="Q10" s="24">
        <f ca="1">SUMIF(C:C,"J",$I$165:$I$168)</f>
        <v>0</v>
      </c>
      <c r="R10" s="24">
        <f t="shared" ca="1" si="0"/>
        <v>0</v>
      </c>
      <c r="T10" s="26" t="s">
        <v>42</v>
      </c>
      <c r="U10" s="27">
        <f>SUMIF($H:$H,7,$I:$I)</f>
        <v>0</v>
      </c>
    </row>
    <row r="11" spans="3:21" ht="20.100000000000001" customHeight="1" x14ac:dyDescent="0.25">
      <c r="C11" s="14" t="s">
        <v>21</v>
      </c>
      <c r="D11" s="48"/>
      <c r="E11" s="22">
        <f>SUM($I$168:$I$171)</f>
        <v>0</v>
      </c>
      <c r="O11" s="23" t="s">
        <v>21</v>
      </c>
      <c r="P11" s="24">
        <f ca="1">SUMIF(C:C,"O",$I$168:$I$171)</f>
        <v>0</v>
      </c>
      <c r="Q11" s="24">
        <f ca="1">SUMIF(C:C,"J",$I$168:$I$171)</f>
        <v>0</v>
      </c>
      <c r="R11" s="24">
        <f t="shared" ca="1" si="0"/>
        <v>0</v>
      </c>
      <c r="T11" s="26" t="s">
        <v>43</v>
      </c>
      <c r="U11" s="27">
        <f>SUMIF($H:$H,8,$I:$I)</f>
        <v>0</v>
      </c>
    </row>
    <row r="12" spans="3:21" ht="20.100000000000001" customHeight="1" x14ac:dyDescent="0.25">
      <c r="C12" s="14" t="s">
        <v>22</v>
      </c>
      <c r="D12" s="48"/>
      <c r="E12" s="22">
        <f>SUM($I$171:$I$174)</f>
        <v>0</v>
      </c>
      <c r="J12" s="6"/>
      <c r="O12" s="23" t="s">
        <v>22</v>
      </c>
      <c r="P12" s="24">
        <f ca="1">SUMIF(C:C,"O",$I$171:$I$174)</f>
        <v>0</v>
      </c>
      <c r="Q12" s="24">
        <f ca="1">SUMIF(C:C,"J",$I$171:$I$174)</f>
        <v>0</v>
      </c>
      <c r="R12" s="24">
        <f t="shared" ca="1" si="0"/>
        <v>0</v>
      </c>
      <c r="T12" s="26" t="s">
        <v>44</v>
      </c>
      <c r="U12" s="27">
        <f>SUMIF($H:$H,9,$I:$I)</f>
        <v>0</v>
      </c>
    </row>
    <row r="13" spans="3:21" ht="20.100000000000001" customHeight="1" x14ac:dyDescent="0.25">
      <c r="C13" s="14" t="s">
        <v>23</v>
      </c>
      <c r="D13" s="48"/>
      <c r="E13" s="22">
        <f>SUM($I$174:$I$176)</f>
        <v>0</v>
      </c>
      <c r="O13" s="23" t="s">
        <v>23</v>
      </c>
      <c r="P13" s="24">
        <f ca="1">SUMIF(C:C,"O",$I$174:$I$176)</f>
        <v>0</v>
      </c>
      <c r="Q13" s="24">
        <f ca="1">SUMIF(C:C,"J",$I$174:$I$176)</f>
        <v>0</v>
      </c>
      <c r="R13" s="24">
        <f t="shared" ca="1" si="0"/>
        <v>0</v>
      </c>
      <c r="T13" s="26" t="s">
        <v>45</v>
      </c>
      <c r="U13" s="27">
        <f>SUMIF($H:$H,10,$I:$I)</f>
        <v>0</v>
      </c>
    </row>
    <row r="14" spans="3:21" ht="15.75" x14ac:dyDescent="0.2">
      <c r="C14" s="16" t="s">
        <v>35</v>
      </c>
      <c r="D14" s="48"/>
      <c r="E14" s="22">
        <f>SUM(I:I)</f>
        <v>33.500000000000014</v>
      </c>
      <c r="G14" s="3"/>
      <c r="H14" s="3"/>
      <c r="O14" s="23" t="s">
        <v>35</v>
      </c>
      <c r="P14" s="24">
        <f ca="1">SUM($P$5:$P$13)</f>
        <v>38.999999999999993</v>
      </c>
      <c r="Q14" s="24">
        <f ca="1">SUM($Q$5:$Q$13)</f>
        <v>0</v>
      </c>
      <c r="R14" s="24">
        <f ca="1">SUM($R$5:$R$13)</f>
        <v>38.999999999999993</v>
      </c>
      <c r="T14" s="23" t="s">
        <v>35</v>
      </c>
      <c r="U14" s="24">
        <f>SUM($U$4:$U$13)</f>
        <v>33.5</v>
      </c>
    </row>
    <row r="15" spans="3:21" ht="15.75" x14ac:dyDescent="0.2">
      <c r="C15" s="17"/>
      <c r="D15" s="49"/>
      <c r="E15" s="18"/>
      <c r="G15" s="3"/>
      <c r="H15" s="3"/>
    </row>
    <row r="16" spans="3:21" ht="15.75" x14ac:dyDescent="0.2">
      <c r="C16" s="17"/>
      <c r="D16" s="49"/>
      <c r="E16" s="18"/>
      <c r="G16" s="3"/>
      <c r="H16" s="3"/>
    </row>
    <row r="17" spans="1:12" ht="15.75" x14ac:dyDescent="0.2">
      <c r="C17" s="17"/>
      <c r="D17" s="49"/>
      <c r="E17" s="18"/>
      <c r="G17" s="3"/>
      <c r="H17" s="3"/>
    </row>
    <row r="18" spans="1:12" ht="15.75" x14ac:dyDescent="0.2">
      <c r="C18" s="17"/>
      <c r="D18" s="49"/>
      <c r="E18" s="18"/>
      <c r="G18" s="3"/>
      <c r="H18" s="3"/>
    </row>
    <row r="19" spans="1:12" ht="13.5" thickBot="1" x14ac:dyDescent="0.25">
      <c r="G19" s="3"/>
      <c r="H19" s="3"/>
    </row>
    <row r="20" spans="1:12" ht="64.5" thickBot="1" x14ac:dyDescent="0.25">
      <c r="A20" s="4" t="s">
        <v>2</v>
      </c>
      <c r="B20" s="5" t="s">
        <v>3</v>
      </c>
      <c r="C20" s="4" t="s">
        <v>4</v>
      </c>
      <c r="D20" s="34" t="s">
        <v>5</v>
      </c>
      <c r="E20" s="4" t="s">
        <v>6</v>
      </c>
      <c r="F20" s="34" t="s">
        <v>13</v>
      </c>
      <c r="G20" s="4" t="s">
        <v>7</v>
      </c>
      <c r="H20" s="34" t="s">
        <v>8</v>
      </c>
      <c r="I20" s="4" t="s">
        <v>9</v>
      </c>
      <c r="J20" s="28" t="s">
        <v>10</v>
      </c>
      <c r="K20" s="29" t="s">
        <v>11</v>
      </c>
      <c r="L20" s="20">
        <f>SUM($I$20:$I$32)</f>
        <v>5.7</v>
      </c>
    </row>
    <row r="21" spans="1:12" ht="15.75" x14ac:dyDescent="0.2">
      <c r="A21" s="12" t="s">
        <v>51</v>
      </c>
      <c r="B21" s="8" t="s">
        <v>52</v>
      </c>
      <c r="C21" s="11"/>
      <c r="D21" s="50"/>
      <c r="E21" s="36"/>
      <c r="F21" s="50"/>
      <c r="G21" s="11"/>
      <c r="H21" s="31"/>
      <c r="I21" s="41"/>
    </row>
    <row r="22" spans="1:12" ht="25.5" x14ac:dyDescent="0.2">
      <c r="A22" s="12"/>
      <c r="B22" s="8"/>
      <c r="C22" s="11" t="s">
        <v>24</v>
      </c>
      <c r="D22" s="50" t="s">
        <v>53</v>
      </c>
      <c r="E22" s="36"/>
      <c r="F22" s="50" t="s">
        <v>54</v>
      </c>
      <c r="G22" s="11"/>
      <c r="H22" s="31">
        <v>4</v>
      </c>
      <c r="I22" s="41">
        <v>2</v>
      </c>
    </row>
    <row r="23" spans="1:12" ht="25.5" x14ac:dyDescent="0.2">
      <c r="A23" s="12"/>
      <c r="B23" s="8"/>
      <c r="C23" s="11" t="s">
        <v>24</v>
      </c>
      <c r="D23" s="50" t="s">
        <v>55</v>
      </c>
      <c r="E23" s="36"/>
      <c r="F23" s="50" t="s">
        <v>54</v>
      </c>
      <c r="G23" s="11"/>
      <c r="H23" s="31">
        <v>4</v>
      </c>
      <c r="I23" s="41">
        <v>2</v>
      </c>
    </row>
    <row r="24" spans="1:12" ht="25.5" x14ac:dyDescent="0.2">
      <c r="A24" s="12"/>
      <c r="B24" s="8"/>
      <c r="C24" s="11" t="s">
        <v>24</v>
      </c>
      <c r="D24" s="50" t="s">
        <v>56</v>
      </c>
      <c r="E24" s="36"/>
      <c r="F24" s="50" t="s">
        <v>54</v>
      </c>
      <c r="G24" s="11"/>
      <c r="H24" s="31">
        <v>4</v>
      </c>
      <c r="I24" s="41">
        <v>1</v>
      </c>
    </row>
    <row r="25" spans="1:12" ht="15.75" x14ac:dyDescent="0.2">
      <c r="A25" s="12" t="s">
        <v>57</v>
      </c>
      <c r="B25" s="8" t="s">
        <v>58</v>
      </c>
      <c r="C25" s="11"/>
      <c r="D25" s="50"/>
      <c r="E25" s="36"/>
      <c r="F25" s="50"/>
      <c r="G25" s="11"/>
      <c r="H25" s="31"/>
      <c r="I25" s="41"/>
    </row>
    <row r="26" spans="1:12" ht="25.5" x14ac:dyDescent="0.2">
      <c r="A26" s="12"/>
      <c r="B26" s="8"/>
      <c r="C26" s="11" t="s">
        <v>24</v>
      </c>
      <c r="D26" s="50" t="s">
        <v>59</v>
      </c>
      <c r="E26" s="36"/>
      <c r="F26" s="50"/>
      <c r="G26" s="11"/>
      <c r="H26" s="31">
        <v>1</v>
      </c>
      <c r="I26" s="41">
        <v>0.1</v>
      </c>
    </row>
    <row r="27" spans="1:12" ht="15.75" x14ac:dyDescent="0.2">
      <c r="A27" s="12"/>
      <c r="B27" s="8"/>
      <c r="C27" s="11" t="s">
        <v>24</v>
      </c>
      <c r="D27" s="50" t="s">
        <v>60</v>
      </c>
      <c r="E27" s="36"/>
      <c r="F27" s="50" t="s">
        <v>61</v>
      </c>
      <c r="G27" s="11"/>
      <c r="H27" s="31">
        <v>1</v>
      </c>
      <c r="I27" s="41">
        <v>0.2</v>
      </c>
    </row>
    <row r="28" spans="1:12" ht="15.75" x14ac:dyDescent="0.2">
      <c r="A28" s="12"/>
      <c r="B28" s="8"/>
      <c r="C28" s="11" t="s">
        <v>24</v>
      </c>
      <c r="D28" s="50" t="s">
        <v>62</v>
      </c>
      <c r="E28" s="36"/>
      <c r="F28" s="50" t="s">
        <v>61</v>
      </c>
      <c r="G28" s="11"/>
      <c r="H28" s="31">
        <v>4</v>
      </c>
      <c r="I28" s="41">
        <v>0.2</v>
      </c>
    </row>
    <row r="29" spans="1:12" ht="25.5" x14ac:dyDescent="0.2">
      <c r="A29" s="12"/>
      <c r="B29" s="8"/>
      <c r="C29" s="11" t="s">
        <v>24</v>
      </c>
      <c r="D29" s="50" t="s">
        <v>63</v>
      </c>
      <c r="E29" s="36"/>
      <c r="F29" s="50" t="s">
        <v>61</v>
      </c>
      <c r="G29" s="11"/>
      <c r="H29" s="31">
        <v>4</v>
      </c>
      <c r="I29" s="41">
        <v>0.2</v>
      </c>
    </row>
    <row r="30" spans="1:12" ht="15.75" x14ac:dyDescent="0.2">
      <c r="A30" s="12"/>
      <c r="B30" s="8"/>
      <c r="C30" s="11"/>
      <c r="D30" s="50"/>
      <c r="E30" s="36"/>
      <c r="F30" s="50"/>
      <c r="G30" s="11"/>
      <c r="H30" s="31"/>
      <c r="I30" s="41"/>
    </row>
    <row r="31" spans="1:12" ht="15.75" thickBot="1" x14ac:dyDescent="0.25">
      <c r="A31" s="33"/>
      <c r="B31" s="44"/>
      <c r="C31" s="12"/>
      <c r="D31" s="35"/>
      <c r="E31" s="36"/>
      <c r="F31" s="50"/>
      <c r="G31" s="11"/>
      <c r="H31" s="7"/>
      <c r="I31" s="41"/>
      <c r="J31" s="6"/>
    </row>
    <row r="32" spans="1:12" ht="64.5" thickBot="1" x14ac:dyDescent="0.25">
      <c r="A32" s="4" t="s">
        <v>2</v>
      </c>
      <c r="B32" s="5" t="s">
        <v>3</v>
      </c>
      <c r="C32" s="4" t="s">
        <v>4</v>
      </c>
      <c r="D32" s="34" t="s">
        <v>5</v>
      </c>
      <c r="E32" s="4" t="s">
        <v>6</v>
      </c>
      <c r="F32" s="34" t="s">
        <v>13</v>
      </c>
      <c r="G32" s="4" t="s">
        <v>7</v>
      </c>
      <c r="H32" s="34" t="s">
        <v>8</v>
      </c>
      <c r="I32" s="4" t="s">
        <v>9</v>
      </c>
      <c r="J32" s="28" t="s">
        <v>14</v>
      </c>
      <c r="K32" s="29" t="s">
        <v>11</v>
      </c>
      <c r="L32" s="20">
        <f>SUM($I$32:$I$108)</f>
        <v>22.2</v>
      </c>
    </row>
    <row r="33" spans="1:9" ht="31.5" x14ac:dyDescent="0.2">
      <c r="A33" s="12" t="s">
        <v>64</v>
      </c>
      <c r="B33" s="32" t="s">
        <v>65</v>
      </c>
      <c r="C33" s="11"/>
      <c r="D33" s="51"/>
      <c r="E33" s="36"/>
      <c r="F33" s="50"/>
      <c r="G33" s="11"/>
      <c r="H33" s="31"/>
      <c r="I33" s="36"/>
    </row>
    <row r="34" spans="1:9" ht="25.5" x14ac:dyDescent="0.2">
      <c r="A34" s="12"/>
      <c r="B34" s="8"/>
      <c r="C34" s="11" t="s">
        <v>24</v>
      </c>
      <c r="D34" s="49" t="s">
        <v>66</v>
      </c>
      <c r="E34" s="36"/>
      <c r="F34" s="50"/>
      <c r="G34" s="11"/>
      <c r="H34" s="31">
        <v>5</v>
      </c>
      <c r="I34" s="36">
        <v>0.5</v>
      </c>
    </row>
    <row r="35" spans="1:9" ht="15.75" x14ac:dyDescent="0.2">
      <c r="A35" s="12" t="s">
        <v>67</v>
      </c>
      <c r="B35" s="8" t="s">
        <v>68</v>
      </c>
      <c r="C35" s="11"/>
      <c r="D35" s="49"/>
      <c r="E35" s="36"/>
      <c r="F35" s="50"/>
      <c r="G35" s="11"/>
      <c r="H35" s="31"/>
      <c r="I35" s="36"/>
    </row>
    <row r="36" spans="1:9" ht="15.75" x14ac:dyDescent="0.2">
      <c r="A36" s="12"/>
      <c r="B36" s="8"/>
      <c r="C36" s="11" t="s">
        <v>24</v>
      </c>
      <c r="D36" s="49" t="s">
        <v>69</v>
      </c>
      <c r="E36" s="36"/>
      <c r="F36" s="50"/>
      <c r="G36" s="11"/>
      <c r="H36" s="31">
        <v>5</v>
      </c>
      <c r="I36" s="36">
        <v>0.5</v>
      </c>
    </row>
    <row r="37" spans="1:9" ht="25.5" x14ac:dyDescent="0.2">
      <c r="A37" s="12"/>
      <c r="B37" s="8"/>
      <c r="C37" s="11" t="s">
        <v>24</v>
      </c>
      <c r="D37" s="49" t="s">
        <v>70</v>
      </c>
      <c r="E37" s="36"/>
      <c r="F37" s="50"/>
      <c r="G37" s="11"/>
      <c r="H37" s="31">
        <v>5</v>
      </c>
      <c r="I37" s="36">
        <v>0.5</v>
      </c>
    </row>
    <row r="38" spans="1:9" ht="25.5" x14ac:dyDescent="0.2">
      <c r="A38" s="12"/>
      <c r="B38" s="8"/>
      <c r="C38" s="11" t="s">
        <v>24</v>
      </c>
      <c r="D38" s="49" t="s">
        <v>71</v>
      </c>
      <c r="E38" s="36"/>
      <c r="F38" s="50"/>
      <c r="G38" s="11"/>
      <c r="H38" s="31">
        <v>5</v>
      </c>
      <c r="I38" s="36">
        <v>0.3</v>
      </c>
    </row>
    <row r="39" spans="1:9" ht="15.75" x14ac:dyDescent="0.2">
      <c r="A39" s="12"/>
      <c r="B39" s="8"/>
      <c r="C39" s="11" t="s">
        <v>24</v>
      </c>
      <c r="D39" s="49" t="s">
        <v>72</v>
      </c>
      <c r="E39" s="36"/>
      <c r="F39" s="50"/>
      <c r="G39" s="11"/>
      <c r="H39" s="31">
        <v>5</v>
      </c>
      <c r="I39" s="36">
        <v>0.5</v>
      </c>
    </row>
    <row r="40" spans="1:9" ht="25.5" x14ac:dyDescent="0.2">
      <c r="A40" s="12"/>
      <c r="B40" s="8"/>
      <c r="C40" s="11" t="s">
        <v>24</v>
      </c>
      <c r="D40" s="49" t="s">
        <v>73</v>
      </c>
      <c r="E40" s="36"/>
      <c r="F40" s="50"/>
      <c r="G40" s="11"/>
      <c r="H40" s="31">
        <v>5</v>
      </c>
      <c r="I40" s="36">
        <v>0.7</v>
      </c>
    </row>
    <row r="41" spans="1:9" ht="15.75" x14ac:dyDescent="0.2">
      <c r="A41" s="12"/>
      <c r="B41" s="8"/>
      <c r="C41" s="11" t="s">
        <v>24</v>
      </c>
      <c r="D41" s="49" t="s">
        <v>74</v>
      </c>
      <c r="E41" s="36"/>
      <c r="F41" s="50"/>
      <c r="G41" s="11"/>
      <c r="H41" s="31">
        <v>5</v>
      </c>
      <c r="I41" s="36">
        <v>0.3</v>
      </c>
    </row>
    <row r="42" spans="1:9" ht="25.5" x14ac:dyDescent="0.2">
      <c r="A42" s="12"/>
      <c r="B42" s="8"/>
      <c r="C42" s="11" t="s">
        <v>24</v>
      </c>
      <c r="D42" s="49" t="s">
        <v>75</v>
      </c>
      <c r="E42" s="36"/>
      <c r="F42" s="50"/>
      <c r="G42" s="11"/>
      <c r="H42" s="31">
        <v>5</v>
      </c>
      <c r="I42" s="36">
        <v>0.3</v>
      </c>
    </row>
    <row r="43" spans="1:9" ht="15.75" x14ac:dyDescent="0.2">
      <c r="A43" s="12"/>
      <c r="B43" s="8"/>
      <c r="C43" s="11" t="s">
        <v>24</v>
      </c>
      <c r="D43" s="49" t="s">
        <v>76</v>
      </c>
      <c r="E43" s="36"/>
      <c r="F43" s="50"/>
      <c r="G43" s="11"/>
      <c r="H43" s="31">
        <v>5</v>
      </c>
      <c r="I43" s="36">
        <v>1</v>
      </c>
    </row>
    <row r="44" spans="1:9" ht="15.75" x14ac:dyDescent="0.2">
      <c r="A44" s="12"/>
      <c r="B44" s="8"/>
      <c r="C44" s="11" t="s">
        <v>24</v>
      </c>
      <c r="D44" s="49" t="s">
        <v>77</v>
      </c>
      <c r="E44" s="36"/>
      <c r="F44" s="50"/>
      <c r="G44" s="11"/>
      <c r="H44" s="31">
        <v>5</v>
      </c>
      <c r="I44" s="36">
        <v>0.2</v>
      </c>
    </row>
    <row r="45" spans="1:9" ht="15.75" x14ac:dyDescent="0.2">
      <c r="A45" s="12"/>
      <c r="B45" s="8"/>
      <c r="C45" s="11" t="s">
        <v>24</v>
      </c>
      <c r="D45" s="49" t="s">
        <v>78</v>
      </c>
      <c r="E45" s="36"/>
      <c r="F45" s="50"/>
      <c r="G45" s="11"/>
      <c r="H45" s="31">
        <v>5</v>
      </c>
      <c r="I45" s="36">
        <v>0.5</v>
      </c>
    </row>
    <row r="46" spans="1:9" ht="15.75" x14ac:dyDescent="0.2">
      <c r="A46" s="12"/>
      <c r="B46" s="8"/>
      <c r="C46" s="11" t="s">
        <v>24</v>
      </c>
      <c r="D46" s="49" t="s">
        <v>79</v>
      </c>
      <c r="E46" s="36"/>
      <c r="F46" s="50"/>
      <c r="G46" s="11"/>
      <c r="H46" s="31">
        <v>5</v>
      </c>
      <c r="I46" s="36">
        <v>0.3</v>
      </c>
    </row>
    <row r="47" spans="1:9" ht="25.5" x14ac:dyDescent="0.2">
      <c r="A47" s="12"/>
      <c r="B47" s="8"/>
      <c r="C47" s="11" t="s">
        <v>24</v>
      </c>
      <c r="D47" s="49" t="s">
        <v>80</v>
      </c>
      <c r="E47" s="36"/>
      <c r="F47" s="50" t="s">
        <v>81</v>
      </c>
      <c r="G47" s="11"/>
      <c r="H47" s="31">
        <v>5</v>
      </c>
      <c r="I47" s="36">
        <v>0.5</v>
      </c>
    </row>
    <row r="48" spans="1:9" ht="15.75" x14ac:dyDescent="0.2">
      <c r="A48" s="12"/>
      <c r="B48" s="8"/>
      <c r="C48" s="11" t="s">
        <v>24</v>
      </c>
      <c r="D48" s="49" t="s">
        <v>82</v>
      </c>
      <c r="E48" s="36"/>
      <c r="F48" s="50" t="s">
        <v>83</v>
      </c>
      <c r="G48" s="11"/>
      <c r="H48" s="31">
        <v>5</v>
      </c>
      <c r="I48" s="36">
        <v>0.2</v>
      </c>
    </row>
    <row r="49" spans="1:9" ht="15.75" x14ac:dyDescent="0.2">
      <c r="A49" s="12"/>
      <c r="B49" s="8"/>
      <c r="C49" s="11" t="s">
        <v>24</v>
      </c>
      <c r="D49" s="49" t="s">
        <v>84</v>
      </c>
      <c r="E49" s="36"/>
      <c r="F49" s="50" t="s">
        <v>83</v>
      </c>
      <c r="G49" s="11"/>
      <c r="H49" s="31">
        <v>5</v>
      </c>
      <c r="I49" s="36">
        <v>0.2</v>
      </c>
    </row>
    <row r="50" spans="1:9" ht="25.5" x14ac:dyDescent="0.2">
      <c r="A50" s="12"/>
      <c r="B50" s="8"/>
      <c r="C50" s="11" t="s">
        <v>24</v>
      </c>
      <c r="D50" s="49" t="s">
        <v>85</v>
      </c>
      <c r="E50" s="36"/>
      <c r="F50" s="50" t="s">
        <v>83</v>
      </c>
      <c r="G50" s="11"/>
      <c r="H50" s="31">
        <v>5</v>
      </c>
      <c r="I50" s="36">
        <v>0.2</v>
      </c>
    </row>
    <row r="51" spans="1:9" ht="25.5" x14ac:dyDescent="0.2">
      <c r="A51" s="12"/>
      <c r="B51" s="8"/>
      <c r="C51" s="11" t="s">
        <v>24</v>
      </c>
      <c r="D51" s="49" t="s">
        <v>86</v>
      </c>
      <c r="E51" s="36"/>
      <c r="F51" s="50"/>
      <c r="G51" s="11"/>
      <c r="H51" s="31">
        <v>5</v>
      </c>
      <c r="I51" s="36">
        <v>0.5</v>
      </c>
    </row>
    <row r="52" spans="1:9" ht="15.75" x14ac:dyDescent="0.2">
      <c r="A52" s="12"/>
      <c r="B52" s="8"/>
      <c r="C52" s="11" t="s">
        <v>24</v>
      </c>
      <c r="D52" s="49" t="s">
        <v>87</v>
      </c>
      <c r="E52" s="36"/>
      <c r="F52" s="50"/>
      <c r="G52" s="11"/>
      <c r="H52" s="31">
        <v>5</v>
      </c>
      <c r="I52" s="36">
        <v>0.2</v>
      </c>
    </row>
    <row r="53" spans="1:9" ht="25.5" x14ac:dyDescent="0.2">
      <c r="A53" s="12"/>
      <c r="B53" s="8"/>
      <c r="C53" s="11" t="s">
        <v>24</v>
      </c>
      <c r="D53" s="49" t="s">
        <v>88</v>
      </c>
      <c r="E53" s="36"/>
      <c r="F53" s="50"/>
      <c r="G53" s="11"/>
      <c r="H53" s="31">
        <v>5</v>
      </c>
      <c r="I53" s="36">
        <v>0.3</v>
      </c>
    </row>
    <row r="54" spans="1:9" ht="15.75" x14ac:dyDescent="0.2">
      <c r="A54" s="12"/>
      <c r="B54" s="8"/>
      <c r="C54" s="11" t="s">
        <v>24</v>
      </c>
      <c r="D54" s="49" t="s">
        <v>89</v>
      </c>
      <c r="E54" s="36"/>
      <c r="F54" s="50" t="s">
        <v>90</v>
      </c>
      <c r="G54" s="11"/>
      <c r="H54" s="31">
        <v>5</v>
      </c>
      <c r="I54" s="36">
        <v>0.2</v>
      </c>
    </row>
    <row r="55" spans="1:9" ht="15.75" x14ac:dyDescent="0.2">
      <c r="A55" s="12"/>
      <c r="B55" s="8"/>
      <c r="C55" s="11" t="s">
        <v>24</v>
      </c>
      <c r="D55" s="49" t="s">
        <v>91</v>
      </c>
      <c r="E55" s="36"/>
      <c r="F55" s="50"/>
      <c r="G55" s="11"/>
      <c r="H55" s="31">
        <v>5</v>
      </c>
      <c r="I55" s="36">
        <v>0.4</v>
      </c>
    </row>
    <row r="56" spans="1:9" ht="15.75" x14ac:dyDescent="0.2">
      <c r="A56" s="12"/>
      <c r="B56" s="8"/>
      <c r="C56" s="11" t="s">
        <v>24</v>
      </c>
      <c r="D56" s="49" t="s">
        <v>92</v>
      </c>
      <c r="E56" s="36"/>
      <c r="F56" s="50"/>
      <c r="G56" s="11"/>
      <c r="H56" s="31">
        <v>5</v>
      </c>
      <c r="I56" s="36">
        <v>0.2</v>
      </c>
    </row>
    <row r="57" spans="1:9" ht="15.75" x14ac:dyDescent="0.2">
      <c r="A57" s="12"/>
      <c r="B57" s="8"/>
      <c r="C57" s="11" t="s">
        <v>24</v>
      </c>
      <c r="D57" s="49" t="s">
        <v>93</v>
      </c>
      <c r="E57" s="36"/>
      <c r="F57" s="50"/>
      <c r="G57" s="11"/>
      <c r="H57" s="31">
        <v>5</v>
      </c>
      <c r="I57" s="36">
        <v>0.3</v>
      </c>
    </row>
    <row r="58" spans="1:9" ht="15.75" x14ac:dyDescent="0.2">
      <c r="A58" s="12"/>
      <c r="B58" s="8"/>
      <c r="C58" s="11" t="s">
        <v>24</v>
      </c>
      <c r="D58" s="49" t="s">
        <v>94</v>
      </c>
      <c r="E58" s="36"/>
      <c r="F58" s="50"/>
      <c r="G58" s="11"/>
      <c r="H58" s="31">
        <v>5</v>
      </c>
      <c r="I58" s="36">
        <v>0.2</v>
      </c>
    </row>
    <row r="59" spans="1:9" ht="15.75" x14ac:dyDescent="0.2">
      <c r="A59" s="12"/>
      <c r="B59" s="8"/>
      <c r="C59" s="11" t="s">
        <v>24</v>
      </c>
      <c r="D59" s="49" t="s">
        <v>95</v>
      </c>
      <c r="E59" s="36"/>
      <c r="F59" s="50"/>
      <c r="G59" s="11"/>
      <c r="H59" s="31">
        <v>5</v>
      </c>
      <c r="I59" s="36">
        <v>0.2</v>
      </c>
    </row>
    <row r="60" spans="1:9" ht="15.75" x14ac:dyDescent="0.2">
      <c r="A60" s="12"/>
      <c r="B60" s="8"/>
      <c r="C60" s="11" t="s">
        <v>24</v>
      </c>
      <c r="D60" s="49" t="s">
        <v>96</v>
      </c>
      <c r="E60" s="36"/>
      <c r="F60" s="50"/>
      <c r="G60" s="11"/>
      <c r="H60" s="31">
        <v>5</v>
      </c>
      <c r="I60" s="36">
        <v>0.3</v>
      </c>
    </row>
    <row r="61" spans="1:9" ht="15.75" x14ac:dyDescent="0.2">
      <c r="A61" s="12"/>
      <c r="B61" s="8"/>
      <c r="C61" s="11" t="s">
        <v>24</v>
      </c>
      <c r="D61" s="49" t="s">
        <v>97</v>
      </c>
      <c r="E61" s="36"/>
      <c r="F61" s="50"/>
      <c r="G61" s="11"/>
      <c r="H61" s="31">
        <v>5</v>
      </c>
      <c r="I61" s="36">
        <v>0.3</v>
      </c>
    </row>
    <row r="62" spans="1:9" ht="25.5" x14ac:dyDescent="0.2">
      <c r="A62" s="12"/>
      <c r="B62" s="8"/>
      <c r="C62" s="11" t="s">
        <v>24</v>
      </c>
      <c r="D62" s="49" t="s">
        <v>98</v>
      </c>
      <c r="E62" s="36"/>
      <c r="F62" s="50"/>
      <c r="G62" s="11"/>
      <c r="H62" s="31">
        <v>5</v>
      </c>
      <c r="I62" s="36">
        <v>1.5</v>
      </c>
    </row>
    <row r="63" spans="1:9" ht="25.5" x14ac:dyDescent="0.2">
      <c r="A63" s="12"/>
      <c r="B63" s="8"/>
      <c r="C63" s="11" t="s">
        <v>24</v>
      </c>
      <c r="D63" s="49" t="s">
        <v>99</v>
      </c>
      <c r="E63" s="36"/>
      <c r="F63" s="50"/>
      <c r="G63" s="11"/>
      <c r="H63" s="31">
        <v>5</v>
      </c>
      <c r="I63" s="36">
        <v>0.5</v>
      </c>
    </row>
    <row r="64" spans="1:9" ht="25.5" x14ac:dyDescent="0.2">
      <c r="A64" s="12"/>
      <c r="B64" s="8"/>
      <c r="C64" s="11" t="s">
        <v>24</v>
      </c>
      <c r="D64" s="49" t="s">
        <v>100</v>
      </c>
      <c r="E64" s="36"/>
      <c r="F64" s="50"/>
      <c r="G64" s="11"/>
      <c r="H64" s="31">
        <v>5</v>
      </c>
      <c r="I64" s="36">
        <v>0.2</v>
      </c>
    </row>
    <row r="65" spans="1:9" ht="25.5" x14ac:dyDescent="0.2">
      <c r="A65" s="12"/>
      <c r="B65" s="8"/>
      <c r="C65" s="11" t="s">
        <v>24</v>
      </c>
      <c r="D65" s="49" t="s">
        <v>101</v>
      </c>
      <c r="E65" s="36"/>
      <c r="F65" s="50"/>
      <c r="G65" s="11"/>
      <c r="H65" s="31">
        <v>5</v>
      </c>
      <c r="I65" s="36">
        <v>0.3</v>
      </c>
    </row>
    <row r="66" spans="1:9" ht="25.5" x14ac:dyDescent="0.2">
      <c r="A66" s="12"/>
      <c r="B66" s="8"/>
      <c r="C66" s="11" t="s">
        <v>24</v>
      </c>
      <c r="D66" s="49" t="s">
        <v>102</v>
      </c>
      <c r="E66" s="36"/>
      <c r="F66" s="50"/>
      <c r="G66" s="11"/>
      <c r="H66" s="31">
        <v>5</v>
      </c>
      <c r="I66" s="36">
        <v>0.1</v>
      </c>
    </row>
    <row r="67" spans="1:9" ht="25.5" x14ac:dyDescent="0.2">
      <c r="A67" s="12"/>
      <c r="B67" s="8"/>
      <c r="C67" s="11" t="s">
        <v>24</v>
      </c>
      <c r="D67" s="49" t="s">
        <v>103</v>
      </c>
      <c r="E67" s="36"/>
      <c r="F67" s="50"/>
      <c r="G67" s="11"/>
      <c r="H67" s="31">
        <v>5</v>
      </c>
      <c r="I67" s="36">
        <v>0.1</v>
      </c>
    </row>
    <row r="68" spans="1:9" ht="25.5" x14ac:dyDescent="0.2">
      <c r="A68" s="12"/>
      <c r="B68" s="8"/>
      <c r="C68" s="11" t="s">
        <v>24</v>
      </c>
      <c r="D68" s="49" t="s">
        <v>104</v>
      </c>
      <c r="E68" s="36"/>
      <c r="F68" s="50"/>
      <c r="G68" s="11"/>
      <c r="H68" s="31">
        <v>5</v>
      </c>
      <c r="I68" s="36">
        <v>0.2</v>
      </c>
    </row>
    <row r="69" spans="1:9" ht="25.5" x14ac:dyDescent="0.2">
      <c r="A69" s="12"/>
      <c r="B69" s="8"/>
      <c r="C69" s="11" t="s">
        <v>24</v>
      </c>
      <c r="D69" s="49" t="s">
        <v>105</v>
      </c>
      <c r="E69" s="36"/>
      <c r="F69" s="50"/>
      <c r="G69" s="11"/>
      <c r="H69" s="31">
        <v>5</v>
      </c>
      <c r="I69" s="36">
        <v>0.2</v>
      </c>
    </row>
    <row r="70" spans="1:9" ht="25.5" x14ac:dyDescent="0.2">
      <c r="A70" s="12"/>
      <c r="B70" s="8"/>
      <c r="C70" s="11" t="s">
        <v>24</v>
      </c>
      <c r="D70" s="49" t="s">
        <v>106</v>
      </c>
      <c r="E70" s="36"/>
      <c r="F70" s="50"/>
      <c r="G70" s="11"/>
      <c r="H70" s="31">
        <v>5</v>
      </c>
      <c r="I70" s="36">
        <v>0.5</v>
      </c>
    </row>
    <row r="71" spans="1:9" ht="25.5" x14ac:dyDescent="0.2">
      <c r="A71" s="12"/>
      <c r="B71" s="8"/>
      <c r="C71" s="11" t="s">
        <v>24</v>
      </c>
      <c r="D71" s="49" t="s">
        <v>107</v>
      </c>
      <c r="E71" s="36"/>
      <c r="F71" s="50"/>
      <c r="G71" s="11"/>
      <c r="H71" s="31">
        <v>5</v>
      </c>
      <c r="I71" s="36">
        <v>0.2</v>
      </c>
    </row>
    <row r="72" spans="1:9" ht="15.75" x14ac:dyDescent="0.2">
      <c r="A72" s="12"/>
      <c r="B72" s="8"/>
      <c r="C72" s="11" t="s">
        <v>24</v>
      </c>
      <c r="D72" s="49" t="s">
        <v>108</v>
      </c>
      <c r="E72" s="36"/>
      <c r="F72" s="50"/>
      <c r="G72" s="11"/>
      <c r="H72" s="31">
        <v>5</v>
      </c>
      <c r="I72" s="36">
        <v>0.1</v>
      </c>
    </row>
    <row r="73" spans="1:9" ht="25.5" x14ac:dyDescent="0.2">
      <c r="A73" s="12"/>
      <c r="B73" s="8"/>
      <c r="C73" s="11" t="s">
        <v>24</v>
      </c>
      <c r="D73" s="49" t="s">
        <v>109</v>
      </c>
      <c r="E73" s="36"/>
      <c r="F73" s="50"/>
      <c r="G73" s="11"/>
      <c r="H73" s="31">
        <v>5</v>
      </c>
      <c r="I73" s="36">
        <v>0.2</v>
      </c>
    </row>
    <row r="74" spans="1:9" ht="47.25" x14ac:dyDescent="0.2">
      <c r="A74" s="12" t="s">
        <v>110</v>
      </c>
      <c r="B74" s="8" t="s">
        <v>111</v>
      </c>
      <c r="C74" s="11"/>
      <c r="D74" s="49"/>
      <c r="E74" s="36"/>
      <c r="F74" s="50"/>
      <c r="G74" s="11"/>
      <c r="H74" s="31"/>
      <c r="I74" s="36"/>
    </row>
    <row r="75" spans="1:9" ht="15.75" x14ac:dyDescent="0.2">
      <c r="A75" s="12"/>
      <c r="B75" s="8"/>
      <c r="C75" s="11" t="s">
        <v>24</v>
      </c>
      <c r="D75" s="49" t="s">
        <v>112</v>
      </c>
      <c r="E75" s="36"/>
      <c r="F75" s="50"/>
      <c r="G75" s="11"/>
      <c r="H75" s="31">
        <v>5</v>
      </c>
      <c r="I75" s="36">
        <v>0.5</v>
      </c>
    </row>
    <row r="76" spans="1:9" ht="25.5" x14ac:dyDescent="0.2">
      <c r="A76" s="12"/>
      <c r="B76" s="8"/>
      <c r="C76" s="11" t="s">
        <v>24</v>
      </c>
      <c r="D76" s="49" t="s">
        <v>113</v>
      </c>
      <c r="E76" s="36"/>
      <c r="F76" s="50"/>
      <c r="G76" s="11"/>
      <c r="H76" s="31">
        <v>5</v>
      </c>
      <c r="I76" s="36">
        <v>0.3</v>
      </c>
    </row>
    <row r="77" spans="1:9" ht="25.5" x14ac:dyDescent="0.2">
      <c r="A77" s="12"/>
      <c r="B77" s="8"/>
      <c r="C77" s="11" t="s">
        <v>24</v>
      </c>
      <c r="D77" s="49" t="s">
        <v>114</v>
      </c>
      <c r="E77" s="36"/>
      <c r="F77" s="50"/>
      <c r="G77" s="11"/>
      <c r="H77" s="31">
        <v>5</v>
      </c>
      <c r="I77" s="36">
        <v>0.3</v>
      </c>
    </row>
    <row r="78" spans="1:9" ht="25.5" x14ac:dyDescent="0.2">
      <c r="A78" s="12"/>
      <c r="B78" s="8"/>
      <c r="C78" s="11" t="s">
        <v>24</v>
      </c>
      <c r="D78" s="49" t="s">
        <v>115</v>
      </c>
      <c r="E78" s="36"/>
      <c r="F78" s="50"/>
      <c r="G78" s="11"/>
      <c r="H78" s="31">
        <v>5</v>
      </c>
      <c r="I78" s="36">
        <v>0.2</v>
      </c>
    </row>
    <row r="79" spans="1:9" ht="25.5" x14ac:dyDescent="0.2">
      <c r="A79" s="12"/>
      <c r="B79" s="8"/>
      <c r="C79" s="11" t="s">
        <v>24</v>
      </c>
      <c r="D79" s="49" t="s">
        <v>116</v>
      </c>
      <c r="E79" s="36"/>
      <c r="F79" s="50"/>
      <c r="G79" s="11"/>
      <c r="H79" s="31">
        <v>5</v>
      </c>
      <c r="I79" s="36">
        <v>0.3</v>
      </c>
    </row>
    <row r="80" spans="1:9" ht="25.5" x14ac:dyDescent="0.2">
      <c r="A80" s="12"/>
      <c r="B80" s="8"/>
      <c r="C80" s="11" t="s">
        <v>24</v>
      </c>
      <c r="D80" s="49" t="s">
        <v>117</v>
      </c>
      <c r="E80" s="36"/>
      <c r="F80" s="50"/>
      <c r="G80" s="11"/>
      <c r="H80" s="31">
        <v>5</v>
      </c>
      <c r="I80" s="36">
        <v>0.2</v>
      </c>
    </row>
    <row r="81" spans="1:9" ht="25.5" x14ac:dyDescent="0.2">
      <c r="A81" s="12"/>
      <c r="B81" s="8"/>
      <c r="C81" s="11" t="s">
        <v>24</v>
      </c>
      <c r="D81" s="49" t="s">
        <v>118</v>
      </c>
      <c r="E81" s="36"/>
      <c r="F81" s="50"/>
      <c r="G81" s="11"/>
      <c r="H81" s="31">
        <v>5</v>
      </c>
      <c r="I81" s="36">
        <v>0.2</v>
      </c>
    </row>
    <row r="82" spans="1:9" ht="15.75" x14ac:dyDescent="0.2">
      <c r="A82" s="12"/>
      <c r="B82" s="8"/>
      <c r="C82" s="11" t="s">
        <v>24</v>
      </c>
      <c r="D82" s="49" t="s">
        <v>119</v>
      </c>
      <c r="E82" s="36"/>
      <c r="F82" s="50"/>
      <c r="G82" s="11"/>
      <c r="H82" s="31">
        <v>5</v>
      </c>
      <c r="I82" s="36">
        <v>0.3</v>
      </c>
    </row>
    <row r="83" spans="1:9" ht="15.75" x14ac:dyDescent="0.2">
      <c r="A83" s="12"/>
      <c r="B83" s="8"/>
      <c r="C83" s="11" t="s">
        <v>24</v>
      </c>
      <c r="D83" s="49" t="s">
        <v>120</v>
      </c>
      <c r="E83" s="36"/>
      <c r="F83" s="50"/>
      <c r="G83" s="11"/>
      <c r="H83" s="31">
        <v>5</v>
      </c>
      <c r="I83" s="36">
        <v>0.2</v>
      </c>
    </row>
    <row r="84" spans="1:9" ht="25.5" x14ac:dyDescent="0.2">
      <c r="A84" s="12"/>
      <c r="B84" s="8"/>
      <c r="C84" s="11" t="s">
        <v>24</v>
      </c>
      <c r="D84" s="49" t="s">
        <v>121</v>
      </c>
      <c r="E84" s="36"/>
      <c r="F84" s="50"/>
      <c r="G84" s="11"/>
      <c r="H84" s="31">
        <v>5</v>
      </c>
      <c r="I84" s="36">
        <v>0.3</v>
      </c>
    </row>
    <row r="85" spans="1:9" ht="25.5" x14ac:dyDescent="0.2">
      <c r="A85" s="12"/>
      <c r="B85" s="8"/>
      <c r="C85" s="11" t="s">
        <v>24</v>
      </c>
      <c r="D85" s="49" t="s">
        <v>122</v>
      </c>
      <c r="E85" s="36"/>
      <c r="F85" s="50"/>
      <c r="G85" s="11"/>
      <c r="H85" s="31">
        <v>5</v>
      </c>
      <c r="I85" s="36">
        <v>0.2</v>
      </c>
    </row>
    <row r="86" spans="1:9" ht="15.75" x14ac:dyDescent="0.2">
      <c r="A86" s="12"/>
      <c r="B86" s="8"/>
      <c r="C86" s="11" t="s">
        <v>24</v>
      </c>
      <c r="D86" s="49" t="s">
        <v>123</v>
      </c>
      <c r="E86" s="36"/>
      <c r="F86" s="50"/>
      <c r="G86" s="11"/>
      <c r="H86" s="31">
        <v>5</v>
      </c>
      <c r="I86" s="36">
        <v>0.1</v>
      </c>
    </row>
    <row r="87" spans="1:9" ht="25.5" x14ac:dyDescent="0.2">
      <c r="A87" s="12"/>
      <c r="B87" s="8"/>
      <c r="C87" s="11" t="s">
        <v>24</v>
      </c>
      <c r="D87" s="49" t="s">
        <v>124</v>
      </c>
      <c r="E87" s="36"/>
      <c r="F87" s="50"/>
      <c r="G87" s="11"/>
      <c r="H87" s="31">
        <v>5</v>
      </c>
      <c r="I87" s="36">
        <v>0.2</v>
      </c>
    </row>
    <row r="88" spans="1:9" ht="15.75" x14ac:dyDescent="0.2">
      <c r="A88" s="12"/>
      <c r="B88" s="8"/>
      <c r="C88" s="11" t="s">
        <v>24</v>
      </c>
      <c r="D88" s="49" t="s">
        <v>125</v>
      </c>
      <c r="E88" s="36"/>
      <c r="F88" s="50"/>
      <c r="G88" s="11"/>
      <c r="H88" s="31">
        <v>5</v>
      </c>
      <c r="I88" s="36">
        <v>0.3</v>
      </c>
    </row>
    <row r="89" spans="1:9" ht="15.75" x14ac:dyDescent="0.2">
      <c r="A89" s="12"/>
      <c r="B89" s="8"/>
      <c r="C89" s="11" t="s">
        <v>24</v>
      </c>
      <c r="D89" s="49" t="s">
        <v>126</v>
      </c>
      <c r="E89" s="36"/>
      <c r="F89" s="50"/>
      <c r="G89" s="11"/>
      <c r="H89" s="31">
        <v>5</v>
      </c>
      <c r="I89" s="36">
        <v>0.2</v>
      </c>
    </row>
    <row r="90" spans="1:9" ht="25.5" x14ac:dyDescent="0.2">
      <c r="A90" s="12"/>
      <c r="B90" s="8"/>
      <c r="C90" s="11" t="s">
        <v>24</v>
      </c>
      <c r="D90" s="49" t="s">
        <v>127</v>
      </c>
      <c r="E90" s="36"/>
      <c r="F90" s="50"/>
      <c r="G90" s="11"/>
      <c r="H90" s="31">
        <v>5</v>
      </c>
      <c r="I90" s="36">
        <v>0.2</v>
      </c>
    </row>
    <row r="91" spans="1:9" ht="15.75" x14ac:dyDescent="0.2">
      <c r="A91" s="12"/>
      <c r="B91" s="8"/>
      <c r="C91" s="11" t="s">
        <v>24</v>
      </c>
      <c r="D91" s="49" t="s">
        <v>128</v>
      </c>
      <c r="E91" s="36"/>
      <c r="F91" s="50"/>
      <c r="G91" s="11"/>
      <c r="H91" s="31">
        <v>5</v>
      </c>
      <c r="I91" s="36">
        <v>0.1</v>
      </c>
    </row>
    <row r="92" spans="1:9" ht="15.75" x14ac:dyDescent="0.2">
      <c r="A92" s="12"/>
      <c r="B92" s="8"/>
      <c r="C92" s="11" t="s">
        <v>24</v>
      </c>
      <c r="D92" s="49" t="s">
        <v>129</v>
      </c>
      <c r="E92" s="36"/>
      <c r="F92" s="50"/>
      <c r="G92" s="11"/>
      <c r="H92" s="31">
        <v>5</v>
      </c>
      <c r="I92" s="36">
        <v>0.5</v>
      </c>
    </row>
    <row r="93" spans="1:9" ht="15.75" x14ac:dyDescent="0.2">
      <c r="A93" s="12"/>
      <c r="B93" s="8"/>
      <c r="C93" s="11" t="s">
        <v>24</v>
      </c>
      <c r="D93" s="49" t="s">
        <v>130</v>
      </c>
      <c r="E93" s="36"/>
      <c r="F93" s="50"/>
      <c r="G93" s="11"/>
      <c r="H93" s="31">
        <v>5</v>
      </c>
      <c r="I93" s="36">
        <v>0.5</v>
      </c>
    </row>
    <row r="94" spans="1:9" ht="25.5" x14ac:dyDescent="0.2">
      <c r="A94" s="12"/>
      <c r="B94" s="8"/>
      <c r="C94" s="11" t="s">
        <v>24</v>
      </c>
      <c r="D94" s="49" t="s">
        <v>131</v>
      </c>
      <c r="E94" s="36"/>
      <c r="F94" s="50"/>
      <c r="G94" s="11"/>
      <c r="H94" s="31">
        <v>5</v>
      </c>
      <c r="I94" s="36">
        <v>0.5</v>
      </c>
    </row>
    <row r="95" spans="1:9" ht="25.5" x14ac:dyDescent="0.2">
      <c r="A95" s="12"/>
      <c r="B95" s="8"/>
      <c r="C95" s="11" t="s">
        <v>24</v>
      </c>
      <c r="D95" s="49" t="s">
        <v>132</v>
      </c>
      <c r="E95" s="36"/>
      <c r="F95" s="50"/>
      <c r="G95" s="11"/>
      <c r="H95" s="31">
        <v>5</v>
      </c>
      <c r="I95" s="36">
        <v>0.5</v>
      </c>
    </row>
    <row r="96" spans="1:9" ht="15.75" x14ac:dyDescent="0.2">
      <c r="A96" s="12"/>
      <c r="B96" s="8"/>
      <c r="C96" s="11" t="s">
        <v>24</v>
      </c>
      <c r="D96" s="49" t="s">
        <v>133</v>
      </c>
      <c r="E96" s="36"/>
      <c r="F96" s="50"/>
      <c r="G96" s="11"/>
      <c r="H96" s="31">
        <v>5</v>
      </c>
      <c r="I96" s="36">
        <v>0.1</v>
      </c>
    </row>
    <row r="97" spans="1:12" ht="38.25" x14ac:dyDescent="0.2">
      <c r="A97" s="12"/>
      <c r="B97" s="8"/>
      <c r="C97" s="11" t="s">
        <v>24</v>
      </c>
      <c r="D97" s="49" t="s">
        <v>134</v>
      </c>
      <c r="E97" s="36"/>
      <c r="F97" s="50"/>
      <c r="G97" s="11"/>
      <c r="H97" s="31">
        <v>5</v>
      </c>
      <c r="I97" s="36">
        <v>0.2</v>
      </c>
    </row>
    <row r="98" spans="1:12" ht="38.25" x14ac:dyDescent="0.2">
      <c r="A98" s="12"/>
      <c r="B98" s="8"/>
      <c r="C98" s="11" t="s">
        <v>24</v>
      </c>
      <c r="D98" s="49" t="s">
        <v>135</v>
      </c>
      <c r="E98" s="36"/>
      <c r="F98" s="50"/>
      <c r="G98" s="11"/>
      <c r="H98" s="31">
        <v>5</v>
      </c>
      <c r="I98" s="36">
        <v>0.5</v>
      </c>
    </row>
    <row r="99" spans="1:12" ht="25.5" x14ac:dyDescent="0.2">
      <c r="A99" s="12"/>
      <c r="B99" s="8"/>
      <c r="C99" s="11" t="s">
        <v>24</v>
      </c>
      <c r="D99" s="49" t="s">
        <v>136</v>
      </c>
      <c r="E99" s="36"/>
      <c r="F99" s="50"/>
      <c r="G99" s="11"/>
      <c r="H99" s="31">
        <v>5</v>
      </c>
      <c r="I99" s="36">
        <v>0.3</v>
      </c>
    </row>
    <row r="100" spans="1:12" ht="25.5" x14ac:dyDescent="0.2">
      <c r="A100" s="12"/>
      <c r="B100" s="8"/>
      <c r="C100" s="11" t="s">
        <v>24</v>
      </c>
      <c r="D100" s="49" t="s">
        <v>137</v>
      </c>
      <c r="E100" s="36"/>
      <c r="F100" s="50"/>
      <c r="G100" s="11"/>
      <c r="H100" s="31">
        <v>5</v>
      </c>
      <c r="I100" s="36">
        <v>0.1</v>
      </c>
    </row>
    <row r="101" spans="1:12" ht="15.75" x14ac:dyDescent="0.2">
      <c r="A101" s="12"/>
      <c r="B101" s="8"/>
      <c r="C101" s="11" t="s">
        <v>24</v>
      </c>
      <c r="D101" s="49" t="s">
        <v>138</v>
      </c>
      <c r="E101" s="36"/>
      <c r="F101" s="50"/>
      <c r="G101" s="11"/>
      <c r="H101" s="31">
        <v>5</v>
      </c>
      <c r="I101" s="36">
        <v>0.3</v>
      </c>
    </row>
    <row r="102" spans="1:12" ht="15.75" x14ac:dyDescent="0.2">
      <c r="A102" s="12" t="s">
        <v>139</v>
      </c>
      <c r="B102" s="8" t="s">
        <v>140</v>
      </c>
      <c r="C102" s="11"/>
      <c r="D102" s="49"/>
      <c r="E102" s="36"/>
      <c r="F102" s="50"/>
      <c r="G102" s="11"/>
      <c r="H102" s="31"/>
      <c r="I102" s="36"/>
    </row>
    <row r="103" spans="1:12" ht="38.25" x14ac:dyDescent="0.2">
      <c r="A103" s="12"/>
      <c r="B103" s="8"/>
      <c r="C103" s="11" t="s">
        <v>24</v>
      </c>
      <c r="D103" s="49" t="s">
        <v>141</v>
      </c>
      <c r="E103" s="36"/>
      <c r="F103" s="50"/>
      <c r="G103" s="11"/>
      <c r="H103" s="31">
        <v>5</v>
      </c>
      <c r="I103" s="36">
        <v>0.2</v>
      </c>
    </row>
    <row r="104" spans="1:12" ht="25.5" x14ac:dyDescent="0.2">
      <c r="A104" s="12"/>
      <c r="B104" s="8"/>
      <c r="C104" s="11" t="s">
        <v>24</v>
      </c>
      <c r="D104" s="49" t="s">
        <v>142</v>
      </c>
      <c r="E104" s="36"/>
      <c r="F104" s="50"/>
      <c r="G104" s="11"/>
      <c r="H104" s="31">
        <v>5</v>
      </c>
      <c r="I104" s="36">
        <v>0.3</v>
      </c>
    </row>
    <row r="105" spans="1:12" ht="38.25" x14ac:dyDescent="0.2">
      <c r="A105" s="12"/>
      <c r="B105" s="8"/>
      <c r="C105" s="11" t="s">
        <v>24</v>
      </c>
      <c r="D105" s="49" t="s">
        <v>143</v>
      </c>
      <c r="E105" s="36"/>
      <c r="F105" s="50" t="s">
        <v>144</v>
      </c>
      <c r="G105" s="11"/>
      <c r="H105" s="31">
        <v>5</v>
      </c>
      <c r="I105" s="36">
        <v>0.2</v>
      </c>
    </row>
    <row r="106" spans="1:12" ht="15.75" x14ac:dyDescent="0.2">
      <c r="A106" s="12"/>
      <c r="B106" s="8"/>
      <c r="C106" s="11"/>
      <c r="D106" s="49"/>
      <c r="E106" s="36"/>
      <c r="F106" s="50"/>
      <c r="G106" s="11"/>
      <c r="H106" s="31"/>
      <c r="I106" s="36"/>
    </row>
    <row r="107" spans="1:12" ht="13.5" thickBot="1" x14ac:dyDescent="0.25">
      <c r="A107" s="9"/>
      <c r="B107" s="45"/>
      <c r="C107" s="33"/>
      <c r="D107" s="52"/>
      <c r="E107" s="37"/>
      <c r="F107" s="52"/>
      <c r="G107" s="39"/>
      <c r="H107" s="40"/>
      <c r="I107" s="42"/>
    </row>
    <row r="108" spans="1:12" ht="64.5" thickBot="1" x14ac:dyDescent="0.25">
      <c r="A108" s="4" t="s">
        <v>2</v>
      </c>
      <c r="B108" s="5" t="s">
        <v>3</v>
      </c>
      <c r="C108" s="4" t="s">
        <v>4</v>
      </c>
      <c r="D108" s="34" t="s">
        <v>5</v>
      </c>
      <c r="E108" s="4" t="s">
        <v>6</v>
      </c>
      <c r="F108" s="34" t="s">
        <v>13</v>
      </c>
      <c r="G108" s="4" t="s">
        <v>7</v>
      </c>
      <c r="H108" s="34" t="s">
        <v>8</v>
      </c>
      <c r="I108" s="4" t="s">
        <v>9</v>
      </c>
      <c r="J108" s="28" t="s">
        <v>26</v>
      </c>
      <c r="K108" s="29" t="s">
        <v>11</v>
      </c>
      <c r="L108" s="20">
        <f>SUM($I$108:$I$143)</f>
        <v>4.3000000000000007</v>
      </c>
    </row>
    <row r="109" spans="1:12" ht="15.75" x14ac:dyDescent="0.2">
      <c r="A109" s="12" t="s">
        <v>145</v>
      </c>
      <c r="B109" s="32" t="s">
        <v>146</v>
      </c>
      <c r="C109" s="11"/>
      <c r="D109" s="51"/>
      <c r="E109" s="36"/>
      <c r="F109" s="50"/>
      <c r="G109" s="11"/>
      <c r="H109" s="31"/>
      <c r="I109" s="36"/>
    </row>
    <row r="110" spans="1:12" ht="38.25" x14ac:dyDescent="0.2">
      <c r="A110" s="12"/>
      <c r="B110" s="8"/>
      <c r="C110" s="11" t="s">
        <v>24</v>
      </c>
      <c r="D110" s="49" t="s">
        <v>147</v>
      </c>
      <c r="E110" s="36"/>
      <c r="F110" s="50" t="s">
        <v>148</v>
      </c>
      <c r="G110" s="11"/>
      <c r="H110" s="31">
        <v>1</v>
      </c>
      <c r="I110" s="36">
        <v>0.3</v>
      </c>
    </row>
    <row r="111" spans="1:12" ht="15.75" x14ac:dyDescent="0.2">
      <c r="A111" s="12"/>
      <c r="B111" s="8"/>
      <c r="C111" s="11" t="s">
        <v>24</v>
      </c>
      <c r="D111" s="49" t="s">
        <v>149</v>
      </c>
      <c r="E111" s="36"/>
      <c r="F111" s="50"/>
      <c r="G111" s="11"/>
      <c r="H111" s="31">
        <v>1</v>
      </c>
      <c r="I111" s="36">
        <v>0.2</v>
      </c>
    </row>
    <row r="112" spans="1:12" ht="25.5" x14ac:dyDescent="0.2">
      <c r="A112" s="12"/>
      <c r="B112" s="8"/>
      <c r="C112" s="11" t="s">
        <v>25</v>
      </c>
      <c r="D112" s="49" t="s">
        <v>150</v>
      </c>
      <c r="E112" s="36"/>
      <c r="F112" s="50"/>
      <c r="G112" s="11"/>
      <c r="H112" s="31">
        <v>1</v>
      </c>
      <c r="I112" s="36">
        <v>0.2</v>
      </c>
    </row>
    <row r="113" spans="1:9" ht="15.75" x14ac:dyDescent="0.2">
      <c r="A113" s="12"/>
      <c r="B113" s="8"/>
      <c r="C113" s="11"/>
      <c r="D113" s="49"/>
      <c r="E113" s="36">
        <v>0</v>
      </c>
      <c r="F113" s="50" t="s">
        <v>151</v>
      </c>
      <c r="G113" s="11"/>
      <c r="H113" s="31"/>
      <c r="I113" s="36"/>
    </row>
    <row r="114" spans="1:9" ht="15.75" x14ac:dyDescent="0.2">
      <c r="A114" s="12"/>
      <c r="B114" s="8"/>
      <c r="C114" s="11"/>
      <c r="D114" s="49"/>
      <c r="E114" s="36">
        <v>1</v>
      </c>
      <c r="F114" s="50" t="s">
        <v>152</v>
      </c>
      <c r="G114" s="11"/>
      <c r="H114" s="31"/>
      <c r="I114" s="36"/>
    </row>
    <row r="115" spans="1:9" ht="25.5" x14ac:dyDescent="0.2">
      <c r="A115" s="12"/>
      <c r="B115" s="8"/>
      <c r="C115" s="11"/>
      <c r="D115" s="49"/>
      <c r="E115" s="36">
        <v>2</v>
      </c>
      <c r="F115" s="50" t="s">
        <v>153</v>
      </c>
      <c r="G115" s="11"/>
      <c r="H115" s="31"/>
      <c r="I115" s="36"/>
    </row>
    <row r="116" spans="1:9" ht="25.5" x14ac:dyDescent="0.2">
      <c r="A116" s="12"/>
      <c r="B116" s="8"/>
      <c r="C116" s="11"/>
      <c r="D116" s="49"/>
      <c r="E116" s="36">
        <v>3</v>
      </c>
      <c r="F116" s="50" t="s">
        <v>154</v>
      </c>
      <c r="G116" s="11"/>
      <c r="H116" s="31"/>
      <c r="I116" s="36"/>
    </row>
    <row r="117" spans="1:9" ht="47.25" x14ac:dyDescent="0.2">
      <c r="A117" s="12" t="s">
        <v>155</v>
      </c>
      <c r="B117" s="8" t="s">
        <v>156</v>
      </c>
      <c r="C117" s="11"/>
      <c r="D117" s="49"/>
      <c r="E117" s="36"/>
      <c r="F117" s="50"/>
      <c r="G117" s="11"/>
      <c r="H117" s="31"/>
      <c r="I117" s="36"/>
    </row>
    <row r="118" spans="1:9" ht="25.5" x14ac:dyDescent="0.2">
      <c r="A118" s="12"/>
      <c r="B118" s="8"/>
      <c r="C118" s="11" t="s">
        <v>24</v>
      </c>
      <c r="D118" s="49" t="s">
        <v>157</v>
      </c>
      <c r="E118" s="36"/>
      <c r="F118" s="50"/>
      <c r="G118" s="11"/>
      <c r="H118" s="31">
        <v>5</v>
      </c>
      <c r="I118" s="36">
        <v>0.2</v>
      </c>
    </row>
    <row r="119" spans="1:9" ht="15.75" x14ac:dyDescent="0.2">
      <c r="A119" s="12"/>
      <c r="B119" s="8"/>
      <c r="C119" s="11" t="s">
        <v>24</v>
      </c>
      <c r="D119" s="49" t="s">
        <v>158</v>
      </c>
      <c r="E119" s="36"/>
      <c r="F119" s="50"/>
      <c r="G119" s="11"/>
      <c r="H119" s="31">
        <v>5</v>
      </c>
      <c r="I119" s="36">
        <v>0.1</v>
      </c>
    </row>
    <row r="120" spans="1:9" ht="25.5" x14ac:dyDescent="0.2">
      <c r="A120" s="12"/>
      <c r="B120" s="8"/>
      <c r="C120" s="11" t="s">
        <v>24</v>
      </c>
      <c r="D120" s="49" t="s">
        <v>159</v>
      </c>
      <c r="E120" s="36"/>
      <c r="F120" s="50"/>
      <c r="G120" s="11"/>
      <c r="H120" s="31">
        <v>5</v>
      </c>
      <c r="I120" s="36">
        <v>0.4</v>
      </c>
    </row>
    <row r="121" spans="1:9" ht="38.25" x14ac:dyDescent="0.2">
      <c r="A121" s="12"/>
      <c r="B121" s="8"/>
      <c r="C121" s="11" t="s">
        <v>24</v>
      </c>
      <c r="D121" s="49" t="s">
        <v>160</v>
      </c>
      <c r="E121" s="36"/>
      <c r="F121" s="50"/>
      <c r="G121" s="11"/>
      <c r="H121" s="31">
        <v>5</v>
      </c>
      <c r="I121" s="36">
        <v>0.2</v>
      </c>
    </row>
    <row r="122" spans="1:9" ht="38.25" x14ac:dyDescent="0.2">
      <c r="A122" s="12"/>
      <c r="B122" s="8"/>
      <c r="C122" s="11" t="s">
        <v>24</v>
      </c>
      <c r="D122" s="49" t="s">
        <v>161</v>
      </c>
      <c r="E122" s="36"/>
      <c r="F122" s="50"/>
      <c r="G122" s="11"/>
      <c r="H122" s="31">
        <v>5</v>
      </c>
      <c r="I122" s="36">
        <v>0.2</v>
      </c>
    </row>
    <row r="123" spans="1:9" ht="25.5" x14ac:dyDescent="0.2">
      <c r="A123" s="12"/>
      <c r="B123" s="8"/>
      <c r="C123" s="11" t="s">
        <v>24</v>
      </c>
      <c r="D123" s="49" t="s">
        <v>162</v>
      </c>
      <c r="E123" s="36"/>
      <c r="F123" s="50"/>
      <c r="G123" s="11"/>
      <c r="H123" s="31">
        <v>5</v>
      </c>
      <c r="I123" s="36">
        <v>0.1</v>
      </c>
    </row>
    <row r="124" spans="1:9" ht="51" x14ac:dyDescent="0.2">
      <c r="A124" s="12"/>
      <c r="B124" s="8"/>
      <c r="C124" s="11" t="s">
        <v>24</v>
      </c>
      <c r="D124" s="49" t="s">
        <v>163</v>
      </c>
      <c r="E124" s="36"/>
      <c r="F124" s="50"/>
      <c r="G124" s="11"/>
      <c r="H124" s="31">
        <v>5</v>
      </c>
      <c r="I124" s="36">
        <v>0.2</v>
      </c>
    </row>
    <row r="125" spans="1:9" ht="15.75" x14ac:dyDescent="0.2">
      <c r="A125" s="12"/>
      <c r="B125" s="8"/>
      <c r="C125" s="11" t="s">
        <v>24</v>
      </c>
      <c r="D125" s="49" t="s">
        <v>164</v>
      </c>
      <c r="E125" s="36"/>
      <c r="F125" s="50"/>
      <c r="G125" s="11"/>
      <c r="H125" s="31">
        <v>5</v>
      </c>
      <c r="I125" s="36">
        <v>0.2</v>
      </c>
    </row>
    <row r="126" spans="1:9" ht="15.75" x14ac:dyDescent="0.2">
      <c r="A126" s="12" t="s">
        <v>165</v>
      </c>
      <c r="B126" s="8" t="s">
        <v>166</v>
      </c>
      <c r="C126" s="11"/>
      <c r="D126" s="49"/>
      <c r="E126" s="36"/>
      <c r="F126" s="50"/>
      <c r="G126" s="11"/>
      <c r="H126" s="31"/>
      <c r="I126" s="36"/>
    </row>
    <row r="127" spans="1:9" ht="38.25" x14ac:dyDescent="0.2">
      <c r="A127" s="12"/>
      <c r="B127" s="8"/>
      <c r="C127" s="11" t="s">
        <v>24</v>
      </c>
      <c r="D127" s="49" t="s">
        <v>167</v>
      </c>
      <c r="E127" s="36"/>
      <c r="F127" s="50" t="s">
        <v>168</v>
      </c>
      <c r="G127" s="11"/>
      <c r="H127" s="31">
        <v>5</v>
      </c>
      <c r="I127" s="36">
        <v>0.3</v>
      </c>
    </row>
    <row r="128" spans="1:9" ht="15.75" x14ac:dyDescent="0.2">
      <c r="A128" s="12"/>
      <c r="B128" s="8"/>
      <c r="C128" s="11" t="s">
        <v>24</v>
      </c>
      <c r="D128" s="49" t="s">
        <v>169</v>
      </c>
      <c r="E128" s="36"/>
      <c r="F128" s="50" t="s">
        <v>170</v>
      </c>
      <c r="G128" s="11"/>
      <c r="H128" s="31">
        <v>5</v>
      </c>
      <c r="I128" s="36">
        <v>0.2</v>
      </c>
    </row>
    <row r="129" spans="1:12" ht="15.75" x14ac:dyDescent="0.2">
      <c r="A129" s="12"/>
      <c r="B129" s="8"/>
      <c r="C129" s="11" t="s">
        <v>24</v>
      </c>
      <c r="D129" s="49" t="s">
        <v>171</v>
      </c>
      <c r="E129" s="36"/>
      <c r="F129" s="50" t="s">
        <v>170</v>
      </c>
      <c r="G129" s="11"/>
      <c r="H129" s="31">
        <v>5</v>
      </c>
      <c r="I129" s="36">
        <v>0.1</v>
      </c>
    </row>
    <row r="130" spans="1:12" ht="15.75" x14ac:dyDescent="0.2">
      <c r="A130" s="12"/>
      <c r="B130" s="8"/>
      <c r="C130" s="11" t="s">
        <v>25</v>
      </c>
      <c r="D130" s="49" t="s">
        <v>172</v>
      </c>
      <c r="E130" s="36"/>
      <c r="F130" s="50"/>
      <c r="G130" s="11"/>
      <c r="H130" s="31">
        <v>5</v>
      </c>
      <c r="I130" s="36">
        <v>0.3</v>
      </c>
    </row>
    <row r="131" spans="1:12" ht="15.75" x14ac:dyDescent="0.2">
      <c r="A131" s="12"/>
      <c r="B131" s="8"/>
      <c r="C131" s="11"/>
      <c r="D131" s="49"/>
      <c r="E131" s="36">
        <v>0</v>
      </c>
      <c r="F131" s="50" t="s">
        <v>173</v>
      </c>
      <c r="G131" s="11"/>
      <c r="H131" s="31"/>
      <c r="I131" s="36"/>
    </row>
    <row r="132" spans="1:12" ht="25.5" x14ac:dyDescent="0.2">
      <c r="A132" s="12"/>
      <c r="B132" s="8"/>
      <c r="C132" s="11"/>
      <c r="D132" s="49"/>
      <c r="E132" s="36">
        <v>1</v>
      </c>
      <c r="F132" s="50" t="s">
        <v>174</v>
      </c>
      <c r="G132" s="11"/>
      <c r="H132" s="31"/>
      <c r="I132" s="36"/>
    </row>
    <row r="133" spans="1:12" ht="25.5" x14ac:dyDescent="0.2">
      <c r="A133" s="12"/>
      <c r="B133" s="8"/>
      <c r="C133" s="11"/>
      <c r="D133" s="49"/>
      <c r="E133" s="36">
        <v>2</v>
      </c>
      <c r="F133" s="50" t="s">
        <v>175</v>
      </c>
      <c r="G133" s="11"/>
      <c r="H133" s="31"/>
      <c r="I133" s="36"/>
    </row>
    <row r="134" spans="1:12" ht="15.75" x14ac:dyDescent="0.2">
      <c r="A134" s="12"/>
      <c r="B134" s="8"/>
      <c r="C134" s="11"/>
      <c r="D134" s="49"/>
      <c r="E134" s="36">
        <v>3</v>
      </c>
      <c r="F134" s="50" t="s">
        <v>176</v>
      </c>
      <c r="G134" s="11"/>
      <c r="H134" s="31"/>
      <c r="I134" s="36"/>
    </row>
    <row r="135" spans="1:12" ht="31.5" x14ac:dyDescent="0.2">
      <c r="A135" s="12" t="s">
        <v>177</v>
      </c>
      <c r="B135" s="8" t="s">
        <v>178</v>
      </c>
      <c r="C135" s="11"/>
      <c r="D135" s="49"/>
      <c r="E135" s="36"/>
      <c r="F135" s="50"/>
      <c r="G135" s="11"/>
      <c r="H135" s="31"/>
      <c r="I135" s="36"/>
    </row>
    <row r="136" spans="1:12" ht="25.5" x14ac:dyDescent="0.2">
      <c r="A136" s="12"/>
      <c r="B136" s="8"/>
      <c r="C136" s="11" t="s">
        <v>24</v>
      </c>
      <c r="D136" s="49" t="s">
        <v>179</v>
      </c>
      <c r="E136" s="36"/>
      <c r="F136" s="50" t="s">
        <v>180</v>
      </c>
      <c r="G136" s="11"/>
      <c r="H136" s="31">
        <v>1</v>
      </c>
      <c r="I136" s="36">
        <v>0.3</v>
      </c>
    </row>
    <row r="137" spans="1:12" ht="15.75" x14ac:dyDescent="0.2">
      <c r="A137" s="12"/>
      <c r="B137" s="8"/>
      <c r="C137" s="11" t="s">
        <v>24</v>
      </c>
      <c r="D137" s="49" t="s">
        <v>181</v>
      </c>
      <c r="E137" s="36"/>
      <c r="F137" s="50"/>
      <c r="G137" s="11"/>
      <c r="H137" s="31">
        <v>5</v>
      </c>
      <c r="I137" s="36">
        <v>0.2</v>
      </c>
    </row>
    <row r="138" spans="1:12" ht="25.5" x14ac:dyDescent="0.2">
      <c r="A138" s="12"/>
      <c r="B138" s="8"/>
      <c r="C138" s="11" t="s">
        <v>24</v>
      </c>
      <c r="D138" s="49" t="s">
        <v>182</v>
      </c>
      <c r="E138" s="36"/>
      <c r="F138" s="50"/>
      <c r="G138" s="11"/>
      <c r="H138" s="31">
        <v>1</v>
      </c>
      <c r="I138" s="36">
        <v>0.2</v>
      </c>
    </row>
    <row r="139" spans="1:12" ht="15.75" x14ac:dyDescent="0.2">
      <c r="A139" s="12"/>
      <c r="B139" s="8"/>
      <c r="C139" s="11" t="s">
        <v>24</v>
      </c>
      <c r="D139" s="49" t="s">
        <v>183</v>
      </c>
      <c r="E139" s="36"/>
      <c r="F139" s="50"/>
      <c r="G139" s="11"/>
      <c r="H139" s="31">
        <v>1</v>
      </c>
      <c r="I139" s="36">
        <v>0.2</v>
      </c>
    </row>
    <row r="140" spans="1:12" ht="15.75" x14ac:dyDescent="0.2">
      <c r="A140" s="12"/>
      <c r="B140" s="8"/>
      <c r="C140" s="11" t="s">
        <v>24</v>
      </c>
      <c r="D140" s="49" t="s">
        <v>184</v>
      </c>
      <c r="E140" s="36"/>
      <c r="F140" s="50"/>
      <c r="G140" s="11"/>
      <c r="H140" s="31">
        <v>2</v>
      </c>
      <c r="I140" s="36">
        <v>0.2</v>
      </c>
    </row>
    <row r="141" spans="1:12" ht="15.75" x14ac:dyDescent="0.2">
      <c r="A141" s="12"/>
      <c r="B141" s="8"/>
      <c r="C141" s="11"/>
      <c r="D141" s="49"/>
      <c r="E141" s="36"/>
      <c r="F141" s="50"/>
      <c r="G141" s="11"/>
      <c r="H141" s="31"/>
      <c r="I141" s="36"/>
    </row>
    <row r="142" spans="1:12" ht="13.5" thickBot="1" x14ac:dyDescent="0.25">
      <c r="A142" s="9"/>
      <c r="B142" s="45"/>
      <c r="C142" s="33"/>
      <c r="D142" s="52"/>
      <c r="E142" s="37"/>
      <c r="F142" s="52"/>
      <c r="G142" s="39"/>
      <c r="H142" s="40"/>
      <c r="I142" s="42"/>
    </row>
    <row r="143" spans="1:12" ht="64.5" thickBot="1" x14ac:dyDescent="0.25">
      <c r="A143" s="4" t="s">
        <v>2</v>
      </c>
      <c r="B143" s="5" t="s">
        <v>3</v>
      </c>
      <c r="C143" s="4" t="s">
        <v>4</v>
      </c>
      <c r="D143" s="34" t="s">
        <v>5</v>
      </c>
      <c r="E143" s="4" t="s">
        <v>6</v>
      </c>
      <c r="F143" s="34" t="s">
        <v>13</v>
      </c>
      <c r="G143" s="4" t="s">
        <v>7</v>
      </c>
      <c r="H143" s="34" t="s">
        <v>8</v>
      </c>
      <c r="I143" s="4" t="s">
        <v>9</v>
      </c>
      <c r="J143" s="28" t="s">
        <v>27</v>
      </c>
      <c r="K143" s="29" t="s">
        <v>11</v>
      </c>
      <c r="L143" s="20">
        <f>SUM($I$143:$I$162)</f>
        <v>1.3</v>
      </c>
    </row>
    <row r="144" spans="1:12" ht="31.5" x14ac:dyDescent="0.2">
      <c r="A144" s="12" t="s">
        <v>185</v>
      </c>
      <c r="B144" s="32" t="s">
        <v>186</v>
      </c>
      <c r="C144" s="11"/>
      <c r="D144" s="51"/>
      <c r="E144" s="36"/>
      <c r="F144" s="50"/>
      <c r="G144" s="11"/>
      <c r="H144" s="31"/>
      <c r="I144" s="36"/>
    </row>
    <row r="145" spans="1:9" ht="25.5" x14ac:dyDescent="0.2">
      <c r="A145" s="12"/>
      <c r="B145" s="8"/>
      <c r="C145" s="11" t="s">
        <v>24</v>
      </c>
      <c r="D145" s="49" t="s">
        <v>187</v>
      </c>
      <c r="E145" s="36"/>
      <c r="F145" s="50"/>
      <c r="G145" s="11"/>
      <c r="H145" s="31">
        <v>5</v>
      </c>
      <c r="I145" s="36">
        <v>0.2</v>
      </c>
    </row>
    <row r="146" spans="1:9" ht="25.5" x14ac:dyDescent="0.2">
      <c r="A146" s="12"/>
      <c r="B146" s="8"/>
      <c r="C146" s="11" t="s">
        <v>24</v>
      </c>
      <c r="D146" s="49" t="s">
        <v>188</v>
      </c>
      <c r="E146" s="36"/>
      <c r="F146" s="50"/>
      <c r="G146" s="11"/>
      <c r="H146" s="31">
        <v>5</v>
      </c>
      <c r="I146" s="36">
        <v>0.2</v>
      </c>
    </row>
    <row r="147" spans="1:9" ht="25.5" x14ac:dyDescent="0.2">
      <c r="A147" s="12"/>
      <c r="B147" s="8"/>
      <c r="C147" s="11" t="s">
        <v>25</v>
      </c>
      <c r="D147" s="49" t="s">
        <v>189</v>
      </c>
      <c r="E147" s="36"/>
      <c r="F147" s="50"/>
      <c r="G147" s="11"/>
      <c r="H147" s="31">
        <v>5</v>
      </c>
      <c r="I147" s="36">
        <v>0.3</v>
      </c>
    </row>
    <row r="148" spans="1:9" ht="15.75" x14ac:dyDescent="0.2">
      <c r="A148" s="12"/>
      <c r="B148" s="8"/>
      <c r="C148" s="11"/>
      <c r="D148" s="49"/>
      <c r="E148" s="36">
        <v>0</v>
      </c>
      <c r="F148" s="50" t="s">
        <v>190</v>
      </c>
      <c r="G148" s="11"/>
      <c r="H148" s="31"/>
      <c r="I148" s="36"/>
    </row>
    <row r="149" spans="1:9" ht="38.25" x14ac:dyDescent="0.2">
      <c r="A149" s="12"/>
      <c r="B149" s="8"/>
      <c r="C149" s="11"/>
      <c r="D149" s="49"/>
      <c r="E149" s="36">
        <v>1</v>
      </c>
      <c r="F149" s="50" t="s">
        <v>191</v>
      </c>
      <c r="G149" s="11"/>
      <c r="H149" s="31"/>
      <c r="I149" s="36"/>
    </row>
    <row r="150" spans="1:9" ht="51" x14ac:dyDescent="0.2">
      <c r="A150" s="12"/>
      <c r="B150" s="8"/>
      <c r="C150" s="11"/>
      <c r="D150" s="49"/>
      <c r="E150" s="36">
        <v>2</v>
      </c>
      <c r="F150" s="50" t="s">
        <v>192</v>
      </c>
      <c r="G150" s="11"/>
      <c r="H150" s="31"/>
      <c r="I150" s="36"/>
    </row>
    <row r="151" spans="1:9" ht="89.25" x14ac:dyDescent="0.2">
      <c r="A151" s="12"/>
      <c r="B151" s="8"/>
      <c r="C151" s="11"/>
      <c r="D151" s="49"/>
      <c r="E151" s="36">
        <v>3</v>
      </c>
      <c r="F151" s="50" t="s">
        <v>193</v>
      </c>
      <c r="G151" s="11"/>
      <c r="H151" s="31"/>
      <c r="I151" s="36"/>
    </row>
    <row r="152" spans="1:9" ht="15.75" x14ac:dyDescent="0.2">
      <c r="A152" s="12" t="s">
        <v>194</v>
      </c>
      <c r="B152" s="8" t="s">
        <v>195</v>
      </c>
      <c r="C152" s="11"/>
      <c r="D152" s="49"/>
      <c r="E152" s="36"/>
      <c r="F152" s="50"/>
      <c r="G152" s="11"/>
      <c r="H152" s="31"/>
      <c r="I152" s="36"/>
    </row>
    <row r="153" spans="1:9" ht="15.75" x14ac:dyDescent="0.2">
      <c r="A153" s="12"/>
      <c r="B153" s="8"/>
      <c r="C153" s="11" t="s">
        <v>24</v>
      </c>
      <c r="D153" s="49" t="s">
        <v>196</v>
      </c>
      <c r="E153" s="36"/>
      <c r="F153" s="50"/>
      <c r="G153" s="11"/>
      <c r="H153" s="31">
        <v>5</v>
      </c>
      <c r="I153" s="36">
        <v>0.1</v>
      </c>
    </row>
    <row r="154" spans="1:9" ht="25.5" x14ac:dyDescent="0.2">
      <c r="A154" s="12"/>
      <c r="B154" s="8"/>
      <c r="C154" s="11" t="s">
        <v>24</v>
      </c>
      <c r="D154" s="49" t="s">
        <v>197</v>
      </c>
      <c r="E154" s="36"/>
      <c r="F154" s="50" t="s">
        <v>198</v>
      </c>
      <c r="G154" s="11"/>
      <c r="H154" s="31">
        <v>5</v>
      </c>
      <c r="I154" s="36">
        <v>0.2</v>
      </c>
    </row>
    <row r="155" spans="1:9" ht="25.5" x14ac:dyDescent="0.2">
      <c r="A155" s="12"/>
      <c r="B155" s="8"/>
      <c r="C155" s="11" t="s">
        <v>25</v>
      </c>
      <c r="D155" s="49" t="s">
        <v>199</v>
      </c>
      <c r="E155" s="36"/>
      <c r="F155" s="50"/>
      <c r="G155" s="11"/>
      <c r="H155" s="31">
        <v>5</v>
      </c>
      <c r="I155" s="36">
        <v>0.3</v>
      </c>
    </row>
    <row r="156" spans="1:9" ht="15.75" x14ac:dyDescent="0.2">
      <c r="A156" s="12"/>
      <c r="B156" s="8"/>
      <c r="C156" s="11"/>
      <c r="D156" s="49"/>
      <c r="E156" s="36">
        <v>0</v>
      </c>
      <c r="F156" s="50" t="s">
        <v>200</v>
      </c>
      <c r="G156" s="11"/>
      <c r="H156" s="31"/>
      <c r="I156" s="36"/>
    </row>
    <row r="157" spans="1:9" ht="15.75" x14ac:dyDescent="0.2">
      <c r="A157" s="12"/>
      <c r="B157" s="8"/>
      <c r="C157" s="11"/>
      <c r="D157" s="49"/>
      <c r="E157" s="36">
        <v>1</v>
      </c>
      <c r="F157" s="50" t="s">
        <v>201</v>
      </c>
      <c r="G157" s="11"/>
      <c r="H157" s="31"/>
      <c r="I157" s="36"/>
    </row>
    <row r="158" spans="1:9" ht="15.75" x14ac:dyDescent="0.2">
      <c r="A158" s="12"/>
      <c r="B158" s="8"/>
      <c r="C158" s="11"/>
      <c r="D158" s="49"/>
      <c r="E158" s="36">
        <v>2</v>
      </c>
      <c r="F158" s="50" t="s">
        <v>202</v>
      </c>
      <c r="G158" s="11"/>
      <c r="H158" s="31"/>
      <c r="I158" s="36"/>
    </row>
    <row r="159" spans="1:9" ht="25.5" x14ac:dyDescent="0.2">
      <c r="A159" s="12"/>
      <c r="B159" s="8"/>
      <c r="C159" s="11"/>
      <c r="D159" s="49"/>
      <c r="E159" s="36">
        <v>3</v>
      </c>
      <c r="F159" s="50" t="s">
        <v>203</v>
      </c>
      <c r="G159" s="11"/>
      <c r="H159" s="31"/>
      <c r="I159" s="36"/>
    </row>
    <row r="160" spans="1:9" ht="15.75" x14ac:dyDescent="0.2">
      <c r="A160" s="12"/>
      <c r="B160" s="8"/>
      <c r="C160" s="11"/>
      <c r="D160" s="49"/>
      <c r="E160" s="36"/>
      <c r="F160" s="50"/>
      <c r="G160" s="11"/>
      <c r="H160" s="31"/>
      <c r="I160" s="36"/>
    </row>
    <row r="161" spans="1:12" ht="13.5" thickBot="1" x14ac:dyDescent="0.25">
      <c r="A161" s="9"/>
      <c r="B161" s="45"/>
      <c r="C161" s="33"/>
      <c r="D161" s="52"/>
      <c r="E161" s="37"/>
      <c r="F161" s="52"/>
      <c r="G161" s="39"/>
      <c r="H161" s="40"/>
      <c r="I161" s="42"/>
    </row>
    <row r="162" spans="1:12" ht="64.5" thickBot="1" x14ac:dyDescent="0.25">
      <c r="A162" s="4" t="s">
        <v>2</v>
      </c>
      <c r="B162" s="5" t="s">
        <v>3</v>
      </c>
      <c r="C162" s="4" t="s">
        <v>4</v>
      </c>
      <c r="D162" s="34" t="s">
        <v>5</v>
      </c>
      <c r="E162" s="4" t="s">
        <v>6</v>
      </c>
      <c r="F162" s="34" t="s">
        <v>13</v>
      </c>
      <c r="G162" s="4" t="s">
        <v>7</v>
      </c>
      <c r="H162" s="34" t="s">
        <v>8</v>
      </c>
      <c r="I162" s="4" t="s">
        <v>9</v>
      </c>
      <c r="J162" s="28" t="s">
        <v>28</v>
      </c>
      <c r="K162" s="29" t="s">
        <v>11</v>
      </c>
      <c r="L162" s="20">
        <f>SUM($I$162:$I$165)</f>
        <v>0</v>
      </c>
    </row>
    <row r="163" spans="1:12" ht="15.75" x14ac:dyDescent="0.2">
      <c r="A163" s="12"/>
      <c r="B163" s="32"/>
      <c r="C163" s="11"/>
      <c r="D163" s="51"/>
      <c r="E163" s="36"/>
      <c r="F163" s="50"/>
      <c r="G163" s="11"/>
      <c r="H163" s="31"/>
      <c r="I163" s="36"/>
    </row>
    <row r="164" spans="1:12" ht="13.5" thickBot="1" x14ac:dyDescent="0.25">
      <c r="A164" s="9"/>
      <c r="B164" s="45"/>
      <c r="C164" s="33"/>
      <c r="D164" s="52"/>
      <c r="E164" s="37"/>
      <c r="F164" s="52"/>
      <c r="G164" s="39"/>
      <c r="H164" s="40"/>
      <c r="I164" s="42"/>
    </row>
    <row r="165" spans="1:12" ht="64.5" thickBot="1" x14ac:dyDescent="0.25">
      <c r="A165" s="4" t="s">
        <v>2</v>
      </c>
      <c r="B165" s="5" t="s">
        <v>3</v>
      </c>
      <c r="C165" s="4" t="s">
        <v>4</v>
      </c>
      <c r="D165" s="34" t="s">
        <v>5</v>
      </c>
      <c r="E165" s="4" t="s">
        <v>6</v>
      </c>
      <c r="F165" s="34" t="s">
        <v>13</v>
      </c>
      <c r="G165" s="4" t="s">
        <v>7</v>
      </c>
      <c r="H165" s="34" t="s">
        <v>8</v>
      </c>
      <c r="I165" s="4" t="s">
        <v>9</v>
      </c>
      <c r="J165" s="28" t="s">
        <v>29</v>
      </c>
      <c r="K165" s="29" t="s">
        <v>11</v>
      </c>
      <c r="L165" s="21">
        <f>SUM($I$165:$I$168)</f>
        <v>0</v>
      </c>
    </row>
    <row r="166" spans="1:12" ht="15.75" x14ac:dyDescent="0.2">
      <c r="A166" s="12"/>
      <c r="B166" s="32"/>
      <c r="C166" s="11"/>
      <c r="D166" s="51"/>
      <c r="E166" s="36"/>
      <c r="F166" s="50"/>
      <c r="G166" s="11"/>
      <c r="H166" s="31"/>
      <c r="I166" s="36"/>
    </row>
    <row r="167" spans="1:12" ht="13.5" thickBot="1" x14ac:dyDescent="0.25">
      <c r="A167" s="9"/>
      <c r="B167" s="45"/>
      <c r="C167" s="33"/>
      <c r="D167" s="52"/>
      <c r="E167" s="37"/>
      <c r="F167" s="52"/>
      <c r="G167" s="39"/>
      <c r="H167" s="40"/>
      <c r="I167" s="42"/>
    </row>
    <row r="168" spans="1:12" ht="64.5" thickBot="1" x14ac:dyDescent="0.25">
      <c r="A168" s="4" t="s">
        <v>2</v>
      </c>
      <c r="B168" s="5" t="s">
        <v>3</v>
      </c>
      <c r="C168" s="4" t="s">
        <v>4</v>
      </c>
      <c r="D168" s="34" t="s">
        <v>5</v>
      </c>
      <c r="E168" s="4" t="s">
        <v>6</v>
      </c>
      <c r="F168" s="34" t="s">
        <v>13</v>
      </c>
      <c r="G168" s="4" t="s">
        <v>7</v>
      </c>
      <c r="H168" s="34" t="s">
        <v>8</v>
      </c>
      <c r="I168" s="4" t="s">
        <v>9</v>
      </c>
      <c r="J168" s="28" t="s">
        <v>30</v>
      </c>
      <c r="K168" s="29" t="s">
        <v>11</v>
      </c>
      <c r="L168" s="22">
        <f>SUM($I$168:$I$171)</f>
        <v>0</v>
      </c>
    </row>
    <row r="169" spans="1:12" ht="15.75" x14ac:dyDescent="0.2">
      <c r="A169" s="12"/>
      <c r="B169" s="32"/>
      <c r="C169" s="11"/>
      <c r="D169" s="51"/>
      <c r="E169" s="36"/>
      <c r="F169" s="50"/>
      <c r="G169" s="11"/>
      <c r="H169" s="31"/>
      <c r="I169" s="36"/>
    </row>
    <row r="170" spans="1:12" ht="13.5" thickBot="1" x14ac:dyDescent="0.25">
      <c r="A170" s="9"/>
      <c r="B170" s="45"/>
      <c r="C170" s="33"/>
      <c r="D170" s="52"/>
      <c r="E170" s="37"/>
      <c r="F170" s="52"/>
      <c r="G170" s="39"/>
      <c r="H170" s="40"/>
      <c r="I170" s="42"/>
    </row>
    <row r="171" spans="1:12" ht="64.5" thickBot="1" x14ac:dyDescent="0.25">
      <c r="A171" s="4" t="s">
        <v>2</v>
      </c>
      <c r="B171" s="5" t="s">
        <v>3</v>
      </c>
      <c r="C171" s="4" t="s">
        <v>4</v>
      </c>
      <c r="D171" s="34" t="s">
        <v>5</v>
      </c>
      <c r="E171" s="4" t="s">
        <v>6</v>
      </c>
      <c r="F171" s="34" t="s">
        <v>13</v>
      </c>
      <c r="G171" s="4" t="s">
        <v>7</v>
      </c>
      <c r="H171" s="34" t="s">
        <v>8</v>
      </c>
      <c r="I171" s="4" t="s">
        <v>9</v>
      </c>
      <c r="J171" s="28" t="s">
        <v>31</v>
      </c>
      <c r="K171" s="29" t="s">
        <v>11</v>
      </c>
      <c r="L171" s="22">
        <f>SUM($I$171:$I$174)</f>
        <v>0</v>
      </c>
    </row>
    <row r="172" spans="1:12" ht="15.75" x14ac:dyDescent="0.2">
      <c r="A172" s="12"/>
      <c r="B172" s="32"/>
      <c r="C172" s="11"/>
      <c r="D172" s="51"/>
      <c r="E172" s="36"/>
      <c r="F172" s="50"/>
      <c r="G172" s="11"/>
      <c r="H172" s="31"/>
      <c r="I172" s="36"/>
    </row>
    <row r="173" spans="1:12" ht="13.5" thickBot="1" x14ac:dyDescent="0.25">
      <c r="A173" s="9"/>
      <c r="B173" s="45"/>
      <c r="C173" s="33"/>
      <c r="D173" s="52"/>
      <c r="E173" s="37"/>
      <c r="F173" s="52"/>
      <c r="G173" s="39"/>
      <c r="H173" s="40"/>
      <c r="I173" s="42"/>
    </row>
    <row r="174" spans="1:12" ht="64.5" thickBot="1" x14ac:dyDescent="0.25">
      <c r="A174" s="4" t="s">
        <v>2</v>
      </c>
      <c r="B174" s="5" t="s">
        <v>3</v>
      </c>
      <c r="C174" s="4" t="s">
        <v>4</v>
      </c>
      <c r="D174" s="34" t="s">
        <v>5</v>
      </c>
      <c r="E174" s="4" t="s">
        <v>6</v>
      </c>
      <c r="F174" s="34" t="s">
        <v>13</v>
      </c>
      <c r="G174" s="4" t="s">
        <v>7</v>
      </c>
      <c r="H174" s="34" t="s">
        <v>8</v>
      </c>
      <c r="I174" s="4" t="s">
        <v>9</v>
      </c>
      <c r="J174" s="28" t="s">
        <v>32</v>
      </c>
      <c r="K174" s="29" t="s">
        <v>11</v>
      </c>
      <c r="L174" s="22">
        <f>SUM($I$174:$I$176)</f>
        <v>0</v>
      </c>
    </row>
    <row r="175" spans="1:12" ht="15.75" x14ac:dyDescent="0.2">
      <c r="A175" s="12"/>
      <c r="B175" s="32"/>
      <c r="C175" s="11"/>
      <c r="D175" s="51"/>
      <c r="E175" s="36"/>
      <c r="F175" s="50"/>
      <c r="G175" s="11"/>
      <c r="H175" s="31"/>
      <c r="I175" s="36"/>
    </row>
    <row r="176" spans="1:12" ht="13.5" thickBot="1" x14ac:dyDescent="0.25">
      <c r="A176" s="10"/>
      <c r="B176" s="45"/>
      <c r="C176" s="33"/>
      <c r="D176" s="52"/>
      <c r="E176" s="38"/>
      <c r="F176" s="52"/>
      <c r="G176" s="39"/>
      <c r="H176" s="40"/>
      <c r="I176" s="42"/>
    </row>
    <row r="179" spans="10:12" ht="40.5" x14ac:dyDescent="0.2">
      <c r="J179" s="28" t="s">
        <v>12</v>
      </c>
      <c r="K179" s="29" t="s">
        <v>11</v>
      </c>
      <c r="L179" s="30">
        <f>SUM(I:I)</f>
        <v>33.500000000000014</v>
      </c>
    </row>
  </sheetData>
  <autoFilter ref="A20:K176"/>
  <phoneticPr fontId="1" type="noConversion"/>
  <conditionalFormatting sqref="C21:C176 H21:I176">
    <cfRule type="containsBlanks" dxfId="0" priority="3">
      <formula>LEN(TRIM(C21))=0</formula>
    </cfRule>
  </conditionalFormatting>
  <dataValidations xWindow="1619" yWindow="401" count="3">
    <dataValidation allowBlank="1" showInputMessage="1" showErrorMessage="1" error="В ЗЕЛЕНЫХ Ячейках формула - не меняйте их содержание и не редактируйте. Баллы посчитаются автоматически" prompt="В ЗЕЛЕНЫХ Ячейках формула - не меняйте их содержание и не редактируйте. Баллы посчитаются автоматически" sqref="E4:E14 O4:R14 T3:U14 J179:L179 J20:L175"/>
    <dataValidation type="list" allowBlank="1" showInputMessage="1" showErrorMessage="1" error="Пожалуйста выберите Название и Номер компетенции из выпадающего списка" prompt="Пожалуйста выберите Название и Номер компетенции из выпадающего списка" sqref="D2">
      <formula1>#REF!</formula1>
    </dataValidation>
    <dataValidation type="decimal" allowBlank="1" showInputMessage="1" showErrorMessage="1" error="Укажите балл (вес аспекта), не более 2,00_x000a_Ячейка будет желтой, пока балл не указан_x000a_Убедитесь, что Вы указали Раздел ВССС в Столбце H" prompt="Укажите балл (вес аспекта), не более 2,00_x000a_Ячейка будет желтой, пока балл не указан_x000a_Убедитесь, что Вы указали Раздел ВССС в Столбце H" sqref="I21:I176">
      <formula1>0</formula1>
      <formula2>2</formula2>
    </dataValidation>
  </dataValidation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1619" yWindow="401" count="2">
        <x14:dataValidation type="list" allowBlank="1" showInputMessage="1" showErrorMessage="1" error="Выберите из выпадающего списка вид аспекта Объективный (O)/Субъективный (J)_x000a_Ячейка будет желтой, пока она пустая и вид аспекта не выбран" prompt="Выберите из выпадающего списка вид аспекта Объективный (O)/Субъективный (J)_x000a_Ячейка будет желтой, пока она пустая и вид аспекта не выбран">
          <x14:formula1>
            <xm:f>'Drop-downs'!$A$1:$A$2</xm:f>
          </x14:formula1>
          <xm:sqref>C21:C176</xm:sqref>
        </x14:dataValidation>
        <x14:dataValidation type="list" allowBlank="1" showInputMessage="1" showErrorMessage="1" error="Пожалуйста, выберите из выпадающего списка номер раздела ВССС. _x000a_Ячейка будет оставаться желтой, пока раздел ВССС не выбран" prompt="Пожалуйста, выберите из выпадающего списка номер раздела ВССС. _x000a_Ячейка будет оставаться желтой, пока раздел ВССС не выбран">
          <x14:formula1>
            <xm:f>'Drop-downs'!$B$1:$B$10</xm:f>
          </x14:formula1>
          <xm:sqref>H21:H176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defaultRowHeight="12.75" x14ac:dyDescent="0.2"/>
  <sheetData>
    <row r="1" spans="1:2" x14ac:dyDescent="0.2">
      <c r="A1" t="s">
        <v>24</v>
      </c>
      <c r="B1">
        <v>1</v>
      </c>
    </row>
    <row r="2" spans="1:2" x14ac:dyDescent="0.2">
      <c r="A2" t="s">
        <v>25</v>
      </c>
      <c r="B2">
        <v>2</v>
      </c>
    </row>
    <row r="3" spans="1:2" x14ac:dyDescent="0.2">
      <c r="B3">
        <v>3</v>
      </c>
    </row>
    <row r="4" spans="1:2" x14ac:dyDescent="0.2">
      <c r="B4">
        <v>4</v>
      </c>
    </row>
    <row r="5" spans="1:2" x14ac:dyDescent="0.2">
      <c r="B5">
        <v>5</v>
      </c>
    </row>
    <row r="6" spans="1:2" x14ac:dyDescent="0.2">
      <c r="B6">
        <v>6</v>
      </c>
    </row>
    <row r="7" spans="1:2" x14ac:dyDescent="0.2">
      <c r="B7">
        <v>7</v>
      </c>
    </row>
    <row r="8" spans="1:2" x14ac:dyDescent="0.2">
      <c r="B8">
        <v>8</v>
      </c>
    </row>
    <row r="9" spans="1:2" x14ac:dyDescent="0.2">
      <c r="B9">
        <v>9</v>
      </c>
    </row>
    <row r="10" spans="1:2" x14ac:dyDescent="0.2"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CIS Marking Scheme Import</vt:lpstr>
      <vt:lpstr>Drop-downs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WSR-User</cp:lastModifiedBy>
  <cp:lastPrinted>2010-04-28T04:08:36Z</cp:lastPrinted>
  <dcterms:created xsi:type="dcterms:W3CDTF">2010-04-27T04:25:00Z</dcterms:created>
  <dcterms:modified xsi:type="dcterms:W3CDTF">2020-12-21T10:41:21Z</dcterms:modified>
</cp:coreProperties>
</file>