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7960" windowHeight="16620" tabRatio="500" activeTab="1"/>
  </bookViews>
  <sheets>
    <sheet name="For Women" sheetId="4" r:id="rId1"/>
    <sheet name="For Men" sheetId="5" r:id="rId2"/>
    <sheet name="Ignore (But Don't Delete)" sheetId="3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4" l="1"/>
  <c r="I7" i="4"/>
  <c r="H9" i="4"/>
  <c r="H10" i="4"/>
  <c r="H11" i="4"/>
  <c r="I18" i="4"/>
  <c r="D5" i="4"/>
  <c r="C9" i="4"/>
  <c r="D7" i="4"/>
  <c r="C10" i="4"/>
  <c r="C11" i="4"/>
  <c r="D18" i="4"/>
  <c r="C17" i="4"/>
  <c r="I7" i="5"/>
  <c r="H10" i="5"/>
  <c r="H11" i="5"/>
  <c r="I18" i="5"/>
  <c r="H17" i="5"/>
  <c r="D5" i="5"/>
  <c r="C9" i="5"/>
  <c r="D7" i="5"/>
  <c r="C10" i="5"/>
  <c r="C11" i="5"/>
  <c r="D18" i="5"/>
  <c r="C17" i="5"/>
  <c r="H9" i="5"/>
  <c r="I17" i="5"/>
  <c r="I19" i="5"/>
  <c r="H19" i="5"/>
  <c r="D17" i="5"/>
  <c r="D19" i="5"/>
  <c r="C19" i="5"/>
  <c r="H18" i="5"/>
  <c r="C18" i="5"/>
  <c r="I17" i="4"/>
  <c r="I19" i="4"/>
  <c r="H19" i="4"/>
  <c r="D17" i="4"/>
  <c r="D19" i="4"/>
  <c r="C19" i="4"/>
  <c r="H18" i="4"/>
  <c r="C18" i="4"/>
</calcChain>
</file>

<file path=xl/sharedStrings.xml><?xml version="1.0" encoding="utf-8"?>
<sst xmlns="http://schemas.openxmlformats.org/spreadsheetml/2006/main" count="109" uniqueCount="62">
  <si>
    <t>Weight (kg)</t>
  </si>
  <si>
    <t>Age</t>
  </si>
  <si>
    <t>TDEE</t>
  </si>
  <si>
    <t>BMR</t>
  </si>
  <si>
    <t>Activity</t>
  </si>
  <si>
    <t>3 times a week</t>
  </si>
  <si>
    <t>4 times a week</t>
  </si>
  <si>
    <t>Daily</t>
  </si>
  <si>
    <t>5 times a week</t>
  </si>
  <si>
    <t xml:space="preserve">Sedentary (Little to no  exercise) </t>
  </si>
  <si>
    <t xml:space="preserve">Fat Loss </t>
  </si>
  <si>
    <t>Metric System</t>
  </si>
  <si>
    <t xml:space="preserve">Imperial System </t>
  </si>
  <si>
    <t>Weight (lbs)</t>
  </si>
  <si>
    <t>4 feet, 0 inches</t>
  </si>
  <si>
    <t>4 feet, 1 inches</t>
  </si>
  <si>
    <t>4 feet, 2 inches</t>
  </si>
  <si>
    <t>4 feet, 3 inches</t>
  </si>
  <si>
    <t>4 feet, 4 inches</t>
  </si>
  <si>
    <t>4 feet, 5 inches</t>
  </si>
  <si>
    <t>4 feet, 6 inches</t>
  </si>
  <si>
    <t>4 feet, 7 inches</t>
  </si>
  <si>
    <t>4 feet, 8 inches</t>
  </si>
  <si>
    <t>4 feet, 9 inches</t>
  </si>
  <si>
    <t>4 feet, 10 inches</t>
  </si>
  <si>
    <t>4 feet, 11 inches</t>
  </si>
  <si>
    <t>5 feet, 0 inches</t>
  </si>
  <si>
    <t>5 feet, 1 inches</t>
  </si>
  <si>
    <t>5 feet, 2 inches</t>
  </si>
  <si>
    <t>5 feet, 3 inches</t>
  </si>
  <si>
    <t>5 feet, 4 inches</t>
  </si>
  <si>
    <t>5 feet, 5 inches</t>
  </si>
  <si>
    <t>5 feet, 6 inches</t>
  </si>
  <si>
    <t>5 feet, 7 inches</t>
  </si>
  <si>
    <t>5 feet, 8 inches</t>
  </si>
  <si>
    <t>5 feet, 9 inches</t>
  </si>
  <si>
    <t>5 feet, 10 inches</t>
  </si>
  <si>
    <t>5 feet, 11 inches</t>
  </si>
  <si>
    <t>6 feet, 0 inches</t>
  </si>
  <si>
    <t>6 feet, 1 inches</t>
  </si>
  <si>
    <t>6 feet, 2 inches</t>
  </si>
  <si>
    <t>6 feet, 3 inches</t>
  </si>
  <si>
    <t>6 feet, 4 inches</t>
  </si>
  <si>
    <t>6 feet, 5 inches</t>
  </si>
  <si>
    <t>6 feet, 6 inches</t>
  </si>
  <si>
    <t>6 feet, 7 inches</t>
  </si>
  <si>
    <t>6 feet, 8 inches</t>
  </si>
  <si>
    <t>6 feet, 9 inches</t>
  </si>
  <si>
    <t>6 feet, 10 inches</t>
  </si>
  <si>
    <t>6 feet, 11 inches</t>
  </si>
  <si>
    <t>7 feet, 0 inches</t>
  </si>
  <si>
    <t>7 feet, 1 inches</t>
  </si>
  <si>
    <t>Height (Feet &amp; Inches)</t>
  </si>
  <si>
    <t>Reference Data (Ignore This)</t>
  </si>
  <si>
    <t>Your Macros</t>
  </si>
  <si>
    <t xml:space="preserve">Protein intake </t>
  </si>
  <si>
    <t>Fat intake</t>
  </si>
  <si>
    <t>Height (cm)</t>
  </si>
  <si>
    <t xml:space="preserve"> Intake (grams)</t>
  </si>
  <si>
    <t>Intake (calories)</t>
  </si>
  <si>
    <t xml:space="preserve">Carb intake </t>
  </si>
  <si>
    <t>Carb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</si>
</sst>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1" fillId="0" borderId="3" xfId="0" applyFont="1" applyBorder="1"/>
    <xf numFmtId="0" fontId="5" fillId="0" borderId="4" xfId="0" applyFont="1" applyBorder="1"/>
    <xf numFmtId="0" fontId="0" fillId="0" borderId="5" xfId="0" applyBorder="1"/>
    <xf numFmtId="0" fontId="4" fillId="0" borderId="4" xfId="0" applyFont="1" applyBorder="1"/>
    <xf numFmtId="0" fontId="4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5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showGridLines="0" workbookViewId="0">
      <selection activeCell="G20" sqref="G20"/>
    </sheetView>
  </sheetViews>
  <sheetFormatPr baseColWidth="10" defaultRowHeight="15" x14ac:dyDescent="0"/>
  <cols>
    <col min="2" max="2" width="20" customWidth="1"/>
    <col min="3" max="3" width="28" bestFit="1" customWidth="1"/>
    <col min="4" max="4" width="24.33203125" bestFit="1" customWidth="1"/>
    <col min="5" max="5" width="20" customWidth="1"/>
    <col min="6" max="6" width="20.6640625" customWidth="1"/>
    <col min="7" max="7" width="18.83203125" customWidth="1"/>
    <col min="8" max="8" width="28" bestFit="1" customWidth="1"/>
    <col min="9" max="9" width="24.33203125" bestFit="1" customWidth="1"/>
    <col min="10" max="10" width="20" bestFit="1" customWidth="1"/>
    <col min="11" max="11" width="20.33203125" bestFit="1" customWidth="1"/>
  </cols>
  <sheetData>
    <row r="2" spans="2:11">
      <c r="B2" s="9"/>
      <c r="C2" s="10" t="s">
        <v>12</v>
      </c>
      <c r="D2" s="11" t="s">
        <v>53</v>
      </c>
      <c r="G2" s="21"/>
      <c r="H2" s="22" t="s">
        <v>11</v>
      </c>
      <c r="I2" s="11" t="s">
        <v>53</v>
      </c>
    </row>
    <row r="3" spans="2:11">
      <c r="B3" s="12"/>
      <c r="C3" s="3"/>
      <c r="D3" s="13"/>
      <c r="G3" s="19"/>
      <c r="H3" s="4"/>
      <c r="I3" s="13"/>
    </row>
    <row r="4" spans="2:11">
      <c r="B4" s="14" t="s">
        <v>13</v>
      </c>
      <c r="C4" s="33">
        <v>150</v>
      </c>
      <c r="D4" s="25"/>
      <c r="G4" s="23" t="s">
        <v>0</v>
      </c>
      <c r="H4" s="33">
        <v>60</v>
      </c>
      <c r="I4" s="25"/>
    </row>
    <row r="5" spans="2:11">
      <c r="B5" s="14" t="s">
        <v>52</v>
      </c>
      <c r="C5" s="33" t="s">
        <v>30</v>
      </c>
      <c r="D5" s="25">
        <f>VLOOKUP(C5,'Ignore (But Don''t Delete)'!A11:B48,2,FALSE)</f>
        <v>64</v>
      </c>
      <c r="G5" s="23" t="s">
        <v>57</v>
      </c>
      <c r="H5" s="33">
        <v>150</v>
      </c>
      <c r="I5" s="25"/>
    </row>
    <row r="6" spans="2:11">
      <c r="B6" s="14" t="s">
        <v>1</v>
      </c>
      <c r="C6" s="33">
        <v>26</v>
      </c>
      <c r="D6" s="25"/>
      <c r="G6" s="23" t="s">
        <v>1</v>
      </c>
      <c r="H6" s="33">
        <v>29</v>
      </c>
      <c r="I6" s="25"/>
    </row>
    <row r="7" spans="2:11">
      <c r="B7" s="14" t="s">
        <v>4</v>
      </c>
      <c r="C7" s="33" t="s">
        <v>5</v>
      </c>
      <c r="D7" s="25">
        <f>VLOOKUP(C7,'Ignore (But Don''t Delete)'!A1:B5,2,FALSE)</f>
        <v>1.375</v>
      </c>
      <c r="G7" s="23" t="s">
        <v>4</v>
      </c>
      <c r="H7" s="33" t="s">
        <v>9</v>
      </c>
      <c r="I7" s="25">
        <f>VLOOKUP(H7,'Ignore (But Don''t Delete)'!A1:B5,2,FALSE)</f>
        <v>1.2</v>
      </c>
    </row>
    <row r="8" spans="2:11">
      <c r="B8" s="12"/>
      <c r="C8" s="5"/>
      <c r="D8" s="25"/>
      <c r="G8" s="19"/>
      <c r="H8" s="6"/>
      <c r="I8" s="25"/>
    </row>
    <row r="9" spans="2:11">
      <c r="B9" s="14" t="s">
        <v>3</v>
      </c>
      <c r="C9" s="7">
        <f>655+(4.35*C4) + (4.7*D5) - (4.7*C6)</f>
        <v>1486.1</v>
      </c>
      <c r="D9" s="25"/>
      <c r="G9" s="23" t="s">
        <v>3</v>
      </c>
      <c r="H9" s="28">
        <f>10*H4+6.25*H5-5*H6-161</f>
        <v>1231.5</v>
      </c>
      <c r="I9" s="25"/>
    </row>
    <row r="10" spans="2:11">
      <c r="B10" s="14" t="s">
        <v>2</v>
      </c>
      <c r="C10" s="7">
        <f>C9*D7</f>
        <v>2043.3874999999998</v>
      </c>
      <c r="D10" s="25"/>
      <c r="G10" s="23" t="s">
        <v>2</v>
      </c>
      <c r="H10" s="28">
        <f>H9*I7</f>
        <v>1477.8</v>
      </c>
      <c r="I10" s="25"/>
    </row>
    <row r="11" spans="2:11">
      <c r="B11" s="15" t="s">
        <v>10</v>
      </c>
      <c r="C11" s="26">
        <f>C10*0.8</f>
        <v>1634.71</v>
      </c>
      <c r="D11" s="27"/>
      <c r="G11" s="24" t="s">
        <v>10</v>
      </c>
      <c r="H11" s="29">
        <f>H10*0.8</f>
        <v>1182.24</v>
      </c>
      <c r="I11" s="27"/>
    </row>
    <row r="16" spans="2:11">
      <c r="B16" s="16" t="s">
        <v>54</v>
      </c>
      <c r="C16" s="17" t="s">
        <v>58</v>
      </c>
      <c r="D16" s="18" t="s">
        <v>59</v>
      </c>
      <c r="E16" s="2"/>
      <c r="F16" s="2"/>
      <c r="G16" s="16" t="s">
        <v>54</v>
      </c>
      <c r="H16" s="17" t="s">
        <v>58</v>
      </c>
      <c r="I16" s="18" t="s">
        <v>59</v>
      </c>
      <c r="J16" s="2"/>
      <c r="K16" s="2"/>
    </row>
    <row r="17" spans="2:11">
      <c r="B17" s="19" t="s">
        <v>55</v>
      </c>
      <c r="C17" s="6">
        <f>C4</f>
        <v>150</v>
      </c>
      <c r="D17" s="25">
        <f>C17*4</f>
        <v>600</v>
      </c>
      <c r="G17" s="19" t="s">
        <v>55</v>
      </c>
      <c r="H17" s="6">
        <f>H4*2.2</f>
        <v>132</v>
      </c>
      <c r="I17" s="25">
        <f>H17*4</f>
        <v>528</v>
      </c>
    </row>
    <row r="18" spans="2:11">
      <c r="B18" s="19" t="s">
        <v>56</v>
      </c>
      <c r="C18" s="8">
        <f>D18/9</f>
        <v>45.408611111111114</v>
      </c>
      <c r="D18" s="30">
        <f>C11*0.25</f>
        <v>408.67750000000001</v>
      </c>
      <c r="E18" s="1"/>
      <c r="F18" s="1"/>
      <c r="G18" s="19" t="s">
        <v>56</v>
      </c>
      <c r="H18" s="8">
        <f>I18/9</f>
        <v>32.840000000000003</v>
      </c>
      <c r="I18" s="30">
        <f>H11*0.25</f>
        <v>295.56</v>
      </c>
      <c r="J18" s="1"/>
      <c r="K18" s="1"/>
    </row>
    <row r="19" spans="2:11">
      <c r="B19" s="20" t="s">
        <v>60</v>
      </c>
      <c r="C19" s="31">
        <f>D19/4</f>
        <v>156.50812500000001</v>
      </c>
      <c r="D19" s="32">
        <f>C11-D17-D18</f>
        <v>626.03250000000003</v>
      </c>
      <c r="E19" s="1"/>
      <c r="F19" s="1"/>
      <c r="G19" s="20" t="s">
        <v>61</v>
      </c>
      <c r="H19" s="31">
        <f>I19/4</f>
        <v>89.67</v>
      </c>
      <c r="I19" s="32">
        <f>H11-I17-I18</f>
        <v>358.68</v>
      </c>
      <c r="J19" s="1"/>
      <c r="K19" s="1"/>
    </row>
    <row r="20" spans="2:11">
      <c r="C20" s="1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'Ignore (But Don''t Delete)'!$A$11:$A$48</xm:f>
          </x14:formula1>
          <xm:sqref>C5</xm:sqref>
        </x14:dataValidation>
        <x14:dataValidation type="list" allowBlank="1" showInputMessage="1" showErrorMessage="1">
          <x14:formula1>
            <xm:f>'Ignore (But Don''t Delete)'!$A$1:$A$5</xm:f>
          </x14:formula1>
          <xm:sqref>H7 C7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showGridLines="0" tabSelected="1" workbookViewId="0">
      <selection activeCell="G20" sqref="G20"/>
    </sheetView>
  </sheetViews>
  <sheetFormatPr baseColWidth="10" defaultRowHeight="15" x14ac:dyDescent="0"/>
  <cols>
    <col min="2" max="2" width="20" customWidth="1"/>
    <col min="3" max="3" width="28" bestFit="1" customWidth="1"/>
    <col min="4" max="4" width="24.33203125" bestFit="1" customWidth="1"/>
    <col min="5" max="5" width="19.33203125" customWidth="1"/>
    <col min="6" max="6" width="20.6640625" customWidth="1"/>
    <col min="7" max="7" width="17" customWidth="1"/>
    <col min="8" max="8" width="28" bestFit="1" customWidth="1"/>
    <col min="9" max="9" width="24.33203125" bestFit="1" customWidth="1"/>
    <col min="10" max="10" width="20" bestFit="1" customWidth="1"/>
    <col min="11" max="11" width="20.33203125" bestFit="1" customWidth="1"/>
  </cols>
  <sheetData>
    <row r="2" spans="2:11">
      <c r="B2" s="9"/>
      <c r="C2" s="10" t="s">
        <v>12</v>
      </c>
      <c r="D2" s="11" t="s">
        <v>53</v>
      </c>
      <c r="G2" s="21"/>
      <c r="H2" s="22" t="s">
        <v>11</v>
      </c>
      <c r="I2" s="11" t="s">
        <v>53</v>
      </c>
    </row>
    <row r="3" spans="2:11">
      <c r="B3" s="12"/>
      <c r="C3" s="3"/>
      <c r="D3" s="13"/>
      <c r="G3" s="19"/>
      <c r="H3" s="4"/>
      <c r="I3" s="13"/>
    </row>
    <row r="4" spans="2:11">
      <c r="B4" s="14" t="s">
        <v>13</v>
      </c>
      <c r="C4" s="33">
        <v>180</v>
      </c>
      <c r="D4" s="25"/>
      <c r="G4" s="23" t="s">
        <v>0</v>
      </c>
      <c r="H4" s="33">
        <v>80</v>
      </c>
      <c r="I4" s="25"/>
    </row>
    <row r="5" spans="2:11">
      <c r="B5" s="14" t="s">
        <v>52</v>
      </c>
      <c r="C5" s="33" t="s">
        <v>38</v>
      </c>
      <c r="D5" s="25">
        <f>VLOOKUP(C5,'Ignore (But Don''t Delete)'!A11:B48,2,FALSE)</f>
        <v>72</v>
      </c>
      <c r="G5" s="23" t="s">
        <v>57</v>
      </c>
      <c r="H5" s="33">
        <v>180</v>
      </c>
      <c r="I5" s="25"/>
    </row>
    <row r="6" spans="2:11">
      <c r="B6" s="14" t="s">
        <v>1</v>
      </c>
      <c r="C6" s="33">
        <v>26</v>
      </c>
      <c r="D6" s="25"/>
      <c r="G6" s="23" t="s">
        <v>1</v>
      </c>
      <c r="H6" s="33">
        <v>26</v>
      </c>
      <c r="I6" s="25"/>
    </row>
    <row r="7" spans="2:11">
      <c r="B7" s="14" t="s">
        <v>4</v>
      </c>
      <c r="C7" s="33" t="s">
        <v>5</v>
      </c>
      <c r="D7" s="25">
        <f>VLOOKUP(C7,'Ignore (But Don''t Delete)'!A1:B5,2,FALSE)</f>
        <v>1.375</v>
      </c>
      <c r="G7" s="23" t="s">
        <v>4</v>
      </c>
      <c r="H7" s="33" t="s">
        <v>5</v>
      </c>
      <c r="I7" s="25">
        <f>VLOOKUP(H7,'Ignore (But Don''t Delete)'!A1:B5,2,FALSE)</f>
        <v>1.375</v>
      </c>
    </row>
    <row r="8" spans="2:11">
      <c r="B8" s="12"/>
      <c r="C8" s="5"/>
      <c r="D8" s="25"/>
      <c r="G8" s="19"/>
      <c r="H8" s="6"/>
      <c r="I8" s="25"/>
    </row>
    <row r="9" spans="2:11">
      <c r="B9" s="14" t="s">
        <v>3</v>
      </c>
      <c r="C9" s="7">
        <f>66+(6.23*C4) + ( 12.7*D5) - ( 6.8*C6)</f>
        <v>1925.0000000000002</v>
      </c>
      <c r="D9" s="25"/>
      <c r="G9" s="23" t="s">
        <v>3</v>
      </c>
      <c r="H9" s="28">
        <f>10*H4+6.25*H5-5*H6+5</f>
        <v>1800</v>
      </c>
      <c r="I9" s="25"/>
    </row>
    <row r="10" spans="2:11">
      <c r="B10" s="14" t="s">
        <v>2</v>
      </c>
      <c r="C10" s="7">
        <f>C9*D7</f>
        <v>2646.8750000000005</v>
      </c>
      <c r="D10" s="25"/>
      <c r="G10" s="23" t="s">
        <v>2</v>
      </c>
      <c r="H10" s="28">
        <f>H9*I7</f>
        <v>2475</v>
      </c>
      <c r="I10" s="25"/>
    </row>
    <row r="11" spans="2:11">
      <c r="B11" s="15" t="s">
        <v>10</v>
      </c>
      <c r="C11" s="26">
        <f>C10*0.8</f>
        <v>2117.5000000000005</v>
      </c>
      <c r="D11" s="27"/>
      <c r="G11" s="24" t="s">
        <v>10</v>
      </c>
      <c r="H11" s="29">
        <f>H10*0.8</f>
        <v>1980</v>
      </c>
      <c r="I11" s="27"/>
    </row>
    <row r="12" spans="2:11">
      <c r="B12" s="4"/>
      <c r="C12" s="4"/>
      <c r="D12" s="4"/>
    </row>
    <row r="13" spans="2:11">
      <c r="B13" s="4"/>
      <c r="C13" s="4"/>
      <c r="D13" s="4"/>
    </row>
    <row r="14" spans="2:11">
      <c r="B14" s="4"/>
      <c r="C14" s="4"/>
      <c r="D14" s="4"/>
    </row>
    <row r="15" spans="2:11">
      <c r="B15" s="4"/>
      <c r="C15" s="4"/>
      <c r="D15" s="4"/>
    </row>
    <row r="16" spans="2:11">
      <c r="B16" s="16" t="s">
        <v>54</v>
      </c>
      <c r="C16" s="17" t="s">
        <v>58</v>
      </c>
      <c r="D16" s="18" t="s">
        <v>59</v>
      </c>
      <c r="E16" s="2"/>
      <c r="F16" s="2"/>
      <c r="G16" s="16" t="s">
        <v>54</v>
      </c>
      <c r="H16" s="17" t="s">
        <v>58</v>
      </c>
      <c r="I16" s="18" t="s">
        <v>59</v>
      </c>
      <c r="J16" s="2"/>
      <c r="K16" s="2"/>
    </row>
    <row r="17" spans="2:11">
      <c r="B17" s="19" t="s">
        <v>55</v>
      </c>
      <c r="C17" s="6">
        <f>C4</f>
        <v>180</v>
      </c>
      <c r="D17" s="25">
        <f>C17*4</f>
        <v>720</v>
      </c>
      <c r="G17" s="19" t="s">
        <v>55</v>
      </c>
      <c r="H17" s="6">
        <f>H4*2.2</f>
        <v>176</v>
      </c>
      <c r="I17" s="25">
        <f>H17*4</f>
        <v>704</v>
      </c>
    </row>
    <row r="18" spans="2:11">
      <c r="B18" s="19" t="s">
        <v>56</v>
      </c>
      <c r="C18" s="8">
        <f>D18/9</f>
        <v>58.819444444444457</v>
      </c>
      <c r="D18" s="30">
        <f>C11*0.25</f>
        <v>529.37500000000011</v>
      </c>
      <c r="E18" s="1"/>
      <c r="F18" s="1"/>
      <c r="G18" s="19" t="s">
        <v>56</v>
      </c>
      <c r="H18" s="8">
        <f>I18/9</f>
        <v>55</v>
      </c>
      <c r="I18" s="30">
        <f>H11*0.25</f>
        <v>495</v>
      </c>
      <c r="J18" s="1"/>
      <c r="K18" s="1"/>
    </row>
    <row r="19" spans="2:11">
      <c r="B19" s="20" t="s">
        <v>61</v>
      </c>
      <c r="C19" s="31">
        <f>D19/4</f>
        <v>217.03125000000009</v>
      </c>
      <c r="D19" s="32">
        <f>C11-D17-D18</f>
        <v>868.12500000000034</v>
      </c>
      <c r="E19" s="1"/>
      <c r="F19" s="1"/>
      <c r="G19" s="20" t="s">
        <v>61</v>
      </c>
      <c r="H19" s="31">
        <f>I19/4</f>
        <v>195.25</v>
      </c>
      <c r="I19" s="32">
        <f>H11-I17-I18</f>
        <v>781</v>
      </c>
      <c r="J19" s="1"/>
      <c r="K19" s="1"/>
    </row>
    <row r="20" spans="2:11">
      <c r="C20" s="1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'Ignore (But Don''t Delete)'!$A$11:$A$48</xm:f>
          </x14:formula1>
          <xm:sqref>C5</xm:sqref>
        </x14:dataValidation>
        <x14:dataValidation type="list" allowBlank="1" showInputMessage="1" showErrorMessage="1">
          <x14:formula1>
            <xm:f>'Ignore (But Don''t Delete)'!$A$1:$A$5</xm:f>
          </x14:formula1>
          <xm:sqref>H7 C7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A49" sqref="A49"/>
    </sheetView>
  </sheetViews>
  <sheetFormatPr baseColWidth="10" defaultRowHeight="15" x14ac:dyDescent="0"/>
  <cols>
    <col min="1" max="1" width="28" bestFit="1" customWidth="1"/>
  </cols>
  <sheetData>
    <row r="1" spans="1:2">
      <c r="A1" t="s">
        <v>9</v>
      </c>
      <c r="B1">
        <v>1.2</v>
      </c>
    </row>
    <row r="2" spans="1:2">
      <c r="A2" t="s">
        <v>5</v>
      </c>
      <c r="B2">
        <v>1.375</v>
      </c>
    </row>
    <row r="3" spans="1:2">
      <c r="A3" t="s">
        <v>6</v>
      </c>
      <c r="B3">
        <v>1.4189000000000001</v>
      </c>
    </row>
    <row r="4" spans="1:2">
      <c r="A4" t="s">
        <v>8</v>
      </c>
      <c r="B4">
        <v>1.462</v>
      </c>
    </row>
    <row r="5" spans="1:2">
      <c r="A5" t="s">
        <v>7</v>
      </c>
      <c r="B5">
        <v>1.55</v>
      </c>
    </row>
    <row r="11" spans="1:2">
      <c r="A11" t="s">
        <v>14</v>
      </c>
      <c r="B11">
        <v>48</v>
      </c>
    </row>
    <row r="12" spans="1:2">
      <c r="A12" t="s">
        <v>15</v>
      </c>
      <c r="B12">
        <v>49</v>
      </c>
    </row>
    <row r="13" spans="1:2">
      <c r="A13" t="s">
        <v>16</v>
      </c>
      <c r="B13">
        <v>50</v>
      </c>
    </row>
    <row r="14" spans="1:2">
      <c r="A14" t="s">
        <v>17</v>
      </c>
      <c r="B14">
        <v>51</v>
      </c>
    </row>
    <row r="15" spans="1:2">
      <c r="A15" t="s">
        <v>18</v>
      </c>
      <c r="B15">
        <v>52</v>
      </c>
    </row>
    <row r="16" spans="1:2">
      <c r="A16" t="s">
        <v>19</v>
      </c>
      <c r="B16">
        <v>53</v>
      </c>
    </row>
    <row r="17" spans="1:2">
      <c r="A17" t="s">
        <v>20</v>
      </c>
      <c r="B17">
        <v>54</v>
      </c>
    </row>
    <row r="18" spans="1:2">
      <c r="A18" t="s">
        <v>21</v>
      </c>
      <c r="B18">
        <v>55</v>
      </c>
    </row>
    <row r="19" spans="1:2">
      <c r="A19" t="s">
        <v>22</v>
      </c>
      <c r="B19">
        <v>56</v>
      </c>
    </row>
    <row r="20" spans="1:2">
      <c r="A20" t="s">
        <v>23</v>
      </c>
      <c r="B20">
        <v>57</v>
      </c>
    </row>
    <row r="21" spans="1:2">
      <c r="A21" t="s">
        <v>24</v>
      </c>
      <c r="B21">
        <v>58</v>
      </c>
    </row>
    <row r="22" spans="1:2">
      <c r="A22" t="s">
        <v>25</v>
      </c>
      <c r="B22">
        <v>59</v>
      </c>
    </row>
    <row r="23" spans="1:2">
      <c r="A23" t="s">
        <v>26</v>
      </c>
      <c r="B23">
        <v>60</v>
      </c>
    </row>
    <row r="24" spans="1:2">
      <c r="A24" t="s">
        <v>27</v>
      </c>
      <c r="B24">
        <v>61</v>
      </c>
    </row>
    <row r="25" spans="1:2">
      <c r="A25" t="s">
        <v>28</v>
      </c>
      <c r="B25">
        <v>62</v>
      </c>
    </row>
    <row r="26" spans="1:2">
      <c r="A26" t="s">
        <v>29</v>
      </c>
      <c r="B26">
        <v>63</v>
      </c>
    </row>
    <row r="27" spans="1:2">
      <c r="A27" t="s">
        <v>30</v>
      </c>
      <c r="B27">
        <v>64</v>
      </c>
    </row>
    <row r="28" spans="1:2">
      <c r="A28" t="s">
        <v>31</v>
      </c>
      <c r="B28">
        <v>65</v>
      </c>
    </row>
    <row r="29" spans="1:2">
      <c r="A29" t="s">
        <v>32</v>
      </c>
      <c r="B29">
        <v>66</v>
      </c>
    </row>
    <row r="30" spans="1:2">
      <c r="A30" t="s">
        <v>33</v>
      </c>
      <c r="B30">
        <v>67</v>
      </c>
    </row>
    <row r="31" spans="1:2">
      <c r="A31" t="s">
        <v>34</v>
      </c>
      <c r="B31">
        <v>68</v>
      </c>
    </row>
    <row r="32" spans="1:2">
      <c r="A32" t="s">
        <v>35</v>
      </c>
      <c r="B32">
        <v>69</v>
      </c>
    </row>
    <row r="33" spans="1:2">
      <c r="A33" t="s">
        <v>36</v>
      </c>
      <c r="B33">
        <v>70</v>
      </c>
    </row>
    <row r="34" spans="1:2">
      <c r="A34" t="s">
        <v>37</v>
      </c>
      <c r="B34">
        <v>71</v>
      </c>
    </row>
    <row r="35" spans="1:2">
      <c r="A35" t="s">
        <v>38</v>
      </c>
      <c r="B35">
        <v>72</v>
      </c>
    </row>
    <row r="36" spans="1:2">
      <c r="A36" t="s">
        <v>39</v>
      </c>
      <c r="B36">
        <v>73</v>
      </c>
    </row>
    <row r="37" spans="1:2">
      <c r="A37" t="s">
        <v>40</v>
      </c>
      <c r="B37">
        <v>74</v>
      </c>
    </row>
    <row r="38" spans="1:2">
      <c r="A38" t="s">
        <v>41</v>
      </c>
      <c r="B38">
        <v>75</v>
      </c>
    </row>
    <row r="39" spans="1:2">
      <c r="A39" t="s">
        <v>42</v>
      </c>
      <c r="B39">
        <v>76</v>
      </c>
    </row>
    <row r="40" spans="1:2">
      <c r="A40" t="s">
        <v>43</v>
      </c>
      <c r="B40">
        <v>77</v>
      </c>
    </row>
    <row r="41" spans="1:2">
      <c r="A41" t="s">
        <v>44</v>
      </c>
      <c r="B41">
        <v>78</v>
      </c>
    </row>
    <row r="42" spans="1:2">
      <c r="A42" t="s">
        <v>45</v>
      </c>
      <c r="B42">
        <v>79</v>
      </c>
    </row>
    <row r="43" spans="1:2">
      <c r="A43" t="s">
        <v>46</v>
      </c>
      <c r="B43">
        <v>80</v>
      </c>
    </row>
    <row r="44" spans="1:2">
      <c r="A44" t="s">
        <v>47</v>
      </c>
      <c r="B44">
        <v>81</v>
      </c>
    </row>
    <row r="45" spans="1:2">
      <c r="A45" t="s">
        <v>48</v>
      </c>
      <c r="B45">
        <v>82</v>
      </c>
    </row>
    <row r="46" spans="1:2">
      <c r="A46" t="s">
        <v>49</v>
      </c>
      <c r="B46">
        <v>83</v>
      </c>
    </row>
    <row r="47" spans="1:2">
      <c r="A47" t="s">
        <v>50</v>
      </c>
      <c r="B47">
        <v>84</v>
      </c>
    </row>
    <row r="48" spans="1:2">
      <c r="A48" t="s">
        <v>51</v>
      </c>
      <c r="B48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Women</vt:lpstr>
      <vt:lpstr>For Men</vt:lpstr>
      <vt:lpstr>Ignore (But Don't Delete)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H.</dc:creator>
  <cp:lastModifiedBy>Felix H.</cp:lastModifiedBy>
  <dcterms:created xsi:type="dcterms:W3CDTF">2017-12-01T17:20:58Z</dcterms:created>
  <dcterms:modified xsi:type="dcterms:W3CDTF">2018-05-19T09:25:06Z</dcterms:modified>
</cp:coreProperties>
</file>