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_Dat\Desktop\SPM\Document\"/>
    </mc:Choice>
  </mc:AlternateContent>
  <bookViews>
    <workbookView xWindow="240" yWindow="135" windowWidth="20055" windowHeight="7875" activeTab="1"/>
  </bookViews>
  <sheets>
    <sheet name="Sheet1" sheetId="1" r:id="rId1"/>
    <sheet name="Test case list" sheetId="2" r:id="rId2"/>
    <sheet name="Phân hệ Quản lý nhóm sản phẩm" sheetId="3" r:id="rId3"/>
    <sheet name="Phân hệ quản lý sản phẩm" sheetId="4" r:id="rId4"/>
    <sheet name="Phân hệ Quản lý khuyến mãi" sheetId="5" r:id="rId5"/>
    <sheet name="Phân hệ quản lý đơn đặt hàng" sheetId="6" r:id="rId6"/>
    <sheet name="Phân hệ quản lý thông tin websi" sheetId="7" r:id="rId7"/>
    <sheet name="Phân hệ thống kê doanh thu" sheetId="8" r:id="rId8"/>
    <sheet name="Phân hệ thống kê tồn kho" sheetId="9" r:id="rId9"/>
    <sheet name="Phân hệ Đăng ký tài khoản" sheetId="10" r:id="rId10"/>
    <sheet name="Phân hệ Đăng nhập" sheetId="11" r:id="rId11"/>
    <sheet name="Phân hệ Tìm kiếm" sheetId="12" r:id="rId12"/>
    <sheet name="Đặt Hàng" sheetId="13" r:id="rId13"/>
    <sheet name="Test log" sheetId="15" r:id="rId14"/>
    <sheet name="Test report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K21" i="16" l="1"/>
  <c r="K22" i="16"/>
  <c r="K23" i="16"/>
  <c r="K24" i="16"/>
  <c r="K25" i="16"/>
  <c r="K26" i="16"/>
  <c r="K27" i="16"/>
  <c r="K28" i="16"/>
  <c r="K29" i="16"/>
  <c r="K30" i="16"/>
  <c r="K31" i="16"/>
  <c r="J21" i="16"/>
  <c r="J22" i="16"/>
  <c r="J23" i="16"/>
  <c r="J24" i="16"/>
  <c r="J25" i="16"/>
  <c r="J26" i="16"/>
  <c r="J27" i="16"/>
  <c r="J28" i="16"/>
  <c r="J29" i="16"/>
  <c r="J30" i="16"/>
  <c r="I21" i="16"/>
  <c r="I22" i="16"/>
  <c r="I23" i="16"/>
  <c r="I24" i="16"/>
  <c r="I25" i="16"/>
  <c r="I26" i="16"/>
  <c r="I27" i="16"/>
  <c r="I28" i="16"/>
  <c r="I29" i="16"/>
  <c r="I30" i="16"/>
  <c r="I31" i="16"/>
  <c r="F21" i="16"/>
  <c r="F22" i="16"/>
  <c r="F23" i="16"/>
  <c r="F24" i="16"/>
  <c r="F25" i="16"/>
  <c r="F26" i="16"/>
  <c r="F27" i="16"/>
  <c r="F28" i="16"/>
  <c r="F29" i="16"/>
  <c r="F30" i="16"/>
  <c r="E21" i="16"/>
  <c r="E22" i="16"/>
  <c r="E23" i="16"/>
  <c r="E24" i="16"/>
  <c r="E25" i="16"/>
  <c r="E26" i="16"/>
  <c r="E27" i="16"/>
  <c r="E28" i="16"/>
  <c r="E29" i="16"/>
  <c r="E30" i="16"/>
  <c r="E31" i="16"/>
  <c r="D21" i="16"/>
  <c r="H21" i="16" s="1"/>
  <c r="D22" i="16"/>
  <c r="H22" i="16" s="1"/>
  <c r="D23" i="16"/>
  <c r="H23" i="16" s="1"/>
  <c r="D24" i="16"/>
  <c r="H24" i="16" s="1"/>
  <c r="D25" i="16"/>
  <c r="H25" i="16" s="1"/>
  <c r="D26" i="16"/>
  <c r="H26" i="16" s="1"/>
  <c r="D27" i="16"/>
  <c r="H27" i="16" s="1"/>
  <c r="D28" i="16"/>
  <c r="H28" i="16" s="1"/>
  <c r="D29" i="16"/>
  <c r="H29" i="16" s="1"/>
  <c r="D30" i="16"/>
  <c r="H30" i="16" s="1"/>
  <c r="D31" i="16"/>
  <c r="H31" i="16" s="1"/>
  <c r="K7" i="16"/>
  <c r="K8" i="16"/>
  <c r="K9" i="16"/>
  <c r="K10" i="16"/>
  <c r="K11" i="16"/>
  <c r="K12" i="16"/>
  <c r="K13" i="16"/>
  <c r="K14" i="16"/>
  <c r="K15" i="16"/>
  <c r="K16" i="16"/>
  <c r="J7" i="16"/>
  <c r="J8" i="16"/>
  <c r="J9" i="16"/>
  <c r="J10" i="16"/>
  <c r="J11" i="16"/>
  <c r="J12" i="16"/>
  <c r="J13" i="16"/>
  <c r="J14" i="16"/>
  <c r="J15" i="16"/>
  <c r="J16" i="16"/>
  <c r="I7" i="16"/>
  <c r="I8" i="16"/>
  <c r="I9" i="16"/>
  <c r="I10" i="16"/>
  <c r="I11" i="16"/>
  <c r="I12" i="16"/>
  <c r="I13" i="16"/>
  <c r="I14" i="16"/>
  <c r="I15" i="16"/>
  <c r="I16" i="16"/>
  <c r="F7" i="16"/>
  <c r="F8" i="16"/>
  <c r="F9" i="16"/>
  <c r="F10" i="16"/>
  <c r="F11" i="16"/>
  <c r="F12" i="16"/>
  <c r="F13" i="16"/>
  <c r="F14" i="16"/>
  <c r="F15" i="16"/>
  <c r="F16" i="16"/>
  <c r="E7" i="16"/>
  <c r="E8" i="16"/>
  <c r="E9" i="16"/>
  <c r="E10" i="16"/>
  <c r="E11" i="16"/>
  <c r="E12" i="16"/>
  <c r="E13" i="16"/>
  <c r="E14" i="16"/>
  <c r="E15" i="16"/>
  <c r="E16" i="16"/>
  <c r="D7" i="16"/>
  <c r="H7" i="16" s="1"/>
  <c r="D8" i="16"/>
  <c r="H8" i="16" s="1"/>
  <c r="D9" i="16"/>
  <c r="H9" i="16" s="1"/>
  <c r="D10" i="16"/>
  <c r="H10" i="16" s="1"/>
  <c r="D11" i="16"/>
  <c r="H11" i="16" s="1"/>
  <c r="D12" i="16"/>
  <c r="H12" i="16" s="1"/>
  <c r="D13" i="16"/>
  <c r="H13" i="16" s="1"/>
  <c r="D14" i="16"/>
  <c r="H14" i="16" s="1"/>
  <c r="D15" i="16"/>
  <c r="H15" i="16" s="1"/>
  <c r="D16" i="16"/>
  <c r="H16" i="16" s="1"/>
  <c r="D17" i="16"/>
  <c r="H17" i="16" s="1"/>
  <c r="J31" i="16"/>
  <c r="F31" i="16"/>
  <c r="K20" i="16"/>
  <c r="J20" i="16"/>
  <c r="I20" i="16"/>
  <c r="F20" i="16"/>
  <c r="E20" i="16"/>
  <c r="D20" i="16"/>
  <c r="K17" i="16"/>
  <c r="J17" i="16"/>
  <c r="I17" i="16"/>
  <c r="F17" i="16"/>
  <c r="E17" i="16"/>
  <c r="K6" i="16"/>
  <c r="J6" i="16"/>
  <c r="I6" i="16"/>
  <c r="F6" i="16"/>
  <c r="E6" i="16"/>
  <c r="D6" i="16"/>
  <c r="H6" i="16" s="1"/>
  <c r="E32" i="16" l="1"/>
  <c r="K32" i="16"/>
  <c r="D32" i="16"/>
  <c r="J32" i="16"/>
  <c r="F32" i="16"/>
  <c r="K18" i="16"/>
  <c r="C32" i="16"/>
  <c r="I32" i="16"/>
  <c r="J18" i="16"/>
  <c r="E18" i="16"/>
  <c r="F18" i="16"/>
  <c r="C18" i="16"/>
  <c r="I18" i="16"/>
  <c r="H20" i="16"/>
  <c r="D18" i="16"/>
  <c r="E33" i="16" l="1"/>
  <c r="D33" i="16"/>
  <c r="J33" i="16" s="1"/>
  <c r="I33" i="16"/>
  <c r="L32" i="16"/>
  <c r="F19" i="16"/>
  <c r="F33" i="16"/>
  <c r="E19" i="16"/>
  <c r="D19" i="16"/>
  <c r="L18" i="16"/>
  <c r="K33" i="16" l="1"/>
  <c r="L33" i="16"/>
  <c r="J19" i="16"/>
  <c r="I19" i="16"/>
  <c r="L19" i="16" s="1"/>
  <c r="K19" i="16"/>
</calcChain>
</file>

<file path=xl/sharedStrings.xml><?xml version="1.0" encoding="utf-8"?>
<sst xmlns="http://schemas.openxmlformats.org/spreadsheetml/2006/main" count="651" uniqueCount="283">
  <si>
    <t>Tên dự án</t>
  </si>
  <si>
    <t>Người tạo</t>
  </si>
  <si>
    <t>Mã dự án</t>
  </si>
  <si>
    <t>Người duyệt</t>
  </si>
  <si>
    <t>Nguyễn Thị Hiền</t>
  </si>
  <si>
    <t>Mã tài liệu</t>
  </si>
  <si>
    <t>Trạng thái</t>
  </si>
  <si>
    <t>Phiên bản</t>
  </si>
  <si>
    <t>v1.0.0</t>
  </si>
  <si>
    <t>Nhật ký thay đổi</t>
  </si>
  <si>
    <t>Ngày thay đổi</t>
  </si>
  <si>
    <t>Phần thay đổi</t>
  </si>
  <si>
    <t>*A,D,M</t>
  </si>
  <si>
    <t>Mô tả</t>
  </si>
  <si>
    <t>Tài liệu tham khảo</t>
  </si>
  <si>
    <t>Người thay đổi</t>
  </si>
  <si>
    <t>Danh sách các từ viết tắt</t>
  </si>
  <si>
    <t>Từ viết tắt</t>
  </si>
  <si>
    <t>Ý nghĩa</t>
  </si>
  <si>
    <t>QLCHBH-GHN</t>
  </si>
  <si>
    <t>Võ Việt Hà</t>
  </si>
  <si>
    <t>Phiên bản:</t>
  </si>
  <si>
    <t>1.0.0</t>
  </si>
  <si>
    <t>Ngày:</t>
  </si>
  <si>
    <t>STT</t>
  </si>
  <si>
    <t>Tên chức năng</t>
  </si>
  <si>
    <t xml:space="preserve">Phân hệ </t>
  </si>
  <si>
    <t>Điều kiện trước</t>
  </si>
  <si>
    <t>Đăng nhập hệ thống</t>
  </si>
  <si>
    <t>Ngày tạo</t>
  </si>
  <si>
    <t>Ngày cập nhật cuối</t>
  </si>
  <si>
    <t>ID</t>
  </si>
  <si>
    <t>Mô tả bước thực hiện</t>
  </si>
  <si>
    <t>Kết quả mong đợi</t>
  </si>
  <si>
    <t>Dữ liệu</t>
  </si>
  <si>
    <t>Hình minh họa</t>
  </si>
  <si>
    <t>Ghi chú</t>
  </si>
  <si>
    <t>FU_002.01</t>
  </si>
  <si>
    <t>FU_002.02</t>
  </si>
  <si>
    <t>FU_002.03</t>
  </si>
  <si>
    <t>FU_002.04</t>
  </si>
  <si>
    <t>FU_003.01</t>
  </si>
  <si>
    <t>FU_003.02</t>
  </si>
  <si>
    <t>FU_003.04</t>
  </si>
  <si>
    <t>FU_001.01</t>
  </si>
  <si>
    <t>FU_001.02</t>
  </si>
  <si>
    <t>FU_001.04</t>
  </si>
  <si>
    <t>01/06/2014</t>
  </si>
  <si>
    <t>FU_004.01</t>
  </si>
  <si>
    <t>FU_004.02</t>
  </si>
  <si>
    <t>FU_004.03</t>
  </si>
  <si>
    <t>FU_004.04</t>
  </si>
  <si>
    <t>FU_005.01</t>
  </si>
  <si>
    <t>FU_005.02</t>
  </si>
  <si>
    <t>FU_005.03</t>
  </si>
  <si>
    <t>FU_006.01</t>
  </si>
  <si>
    <t>FU_007.01</t>
  </si>
  <si>
    <t>FU_008.01</t>
  </si>
  <si>
    <t>FU_009.01</t>
  </si>
  <si>
    <t>FU_0010.01</t>
  </si>
  <si>
    <t>FU_0010.02</t>
  </si>
  <si>
    <t>FU_0010.03</t>
  </si>
  <si>
    <t>FU_0010.04</t>
  </si>
  <si>
    <t>Quản lý cửa hàng bách hóa
Phân hệ Quản lý lương</t>
  </si>
  <si>
    <t>1. Thêm mới thông tin lương</t>
  </si>
  <si>
    <t xml:space="preserve">
- Chọn chức năng thêm mới thông tin lương
- Nhập thông tin lương    - Chọn Lưu</t>
  </si>
  <si>
    <t xml:space="preserve">- Thêm thành công
- Trở về giao diện Quản lý lương
</t>
  </si>
  <si>
    <t>2. Sửa thông tin lương</t>
  </si>
  <si>
    <t xml:space="preserve">
- Chọn chức năng sửa thông tin lương
- Nhập thông tin lương      - Chọn Lưu</t>
  </si>
  <si>
    <t xml:space="preserve">- Sửa thành công
- Trở về giao diện Quản lý lương
</t>
  </si>
  <si>
    <t>3. Xóa thông tin lương</t>
  </si>
  <si>
    <t xml:space="preserve">
- Chọn chức năng xóa thông tin lương
- Xác nhận xóa                   </t>
  </si>
  <si>
    <t xml:space="preserve">- Xóa thành công
- Trở về giao diện Quản lý lương
</t>
  </si>
  <si>
    <t>4. Tìm kiếm thông tin lương</t>
  </si>
  <si>
    <t xml:space="preserve">
- Nhập thông tin lương cần tìm kiếm
- Chọn chức năng tìm kiếm     </t>
  </si>
  <si>
    <t xml:space="preserve">- Hiển thị các lương phù hợp với thông tin tìm kiếm
</t>
  </si>
  <si>
    <t>FA_001.01</t>
  </si>
  <si>
    <t>FA_001.02</t>
  </si>
  <si>
    <t>FA_001.03</t>
  </si>
  <si>
    <t>FA_001.04</t>
  </si>
  <si>
    <t>Quản lý cửa hàng bách hóa
Phân hệ Quản lý tài khoản</t>
  </si>
  <si>
    <t>1. Thêm mới thông tin tài khoản</t>
  </si>
  <si>
    <t xml:space="preserve">
- Chọn chức năng thêm mới thông tin tài khoản
- Nhập thông tin tài khoản    - Chọn Lưu</t>
  </si>
  <si>
    <t xml:space="preserve">- Thêm thành công
- Trở về giao diện Quản lý tài khoản
</t>
  </si>
  <si>
    <t>2. Sửa thông tin tài khoản</t>
  </si>
  <si>
    <t xml:space="preserve">
- Chọn chức năng sửa thông tin tài khoản
- Nhập thông tin tài khoản      - Chọn Lưu</t>
  </si>
  <si>
    <t xml:space="preserve">- Sửa thành công
- Trở về giao diện Quản lý tài khoản
</t>
  </si>
  <si>
    <t>3. Xóa thông tin tài khoản</t>
  </si>
  <si>
    <t xml:space="preserve">
- Chọn chức năng xóa thông tin tài khoản
- Xác nhận xóa                   </t>
  </si>
  <si>
    <t xml:space="preserve">- Xóa thành công
- Trở về giao diện Quản lý tài khoản
</t>
  </si>
  <si>
    <t>4. Tìm kiếm thông tin tài khoản</t>
  </si>
  <si>
    <t xml:space="preserve">
- Nhập thông tin tài khoản cần tìm kiếm
- Chọn chức năng tìm kiếm     </t>
  </si>
  <si>
    <t xml:space="preserve">- Hiển thị các tài khoản phù hợp với thông tin tìm kiếm
</t>
  </si>
  <si>
    <t>FA_001.05</t>
  </si>
  <si>
    <t>5. Phân quyền tài khoản</t>
  </si>
  <si>
    <t xml:space="preserve">
- Chọn nhân viên
- Chọn quyền                          - Chọn Lưu                           </t>
  </si>
  <si>
    <t xml:space="preserve">- Thông báo thành công
</t>
  </si>
  <si>
    <t>FA_002</t>
  </si>
  <si>
    <t xml:space="preserve">Lần thực hiện </t>
  </si>
  <si>
    <t xml:space="preserve">PHÂN HỆ </t>
  </si>
  <si>
    <t>Kết quả</t>
  </si>
  <si>
    <t>Phân loại</t>
  </si>
  <si>
    <t>Người thực hiện</t>
  </si>
  <si>
    <t>Ngày thực hiện</t>
  </si>
  <si>
    <t>Lần 1</t>
  </si>
  <si>
    <t>P</t>
  </si>
  <si>
    <t>Lần 2</t>
  </si>
  <si>
    <t>FU_003.03</t>
  </si>
  <si>
    <t>TEST REPORT</t>
  </si>
  <si>
    <t>Tên dự án:</t>
  </si>
  <si>
    <t>Người tạo:</t>
  </si>
  <si>
    <t>Người nhận:</t>
  </si>
  <si>
    <t>Mã dự án:</t>
  </si>
  <si>
    <t>Ngày tạo:</t>
  </si>
  <si>
    <t>Ngày xác nhận:</t>
  </si>
  <si>
    <t>Lần thực hiện</t>
  </si>
  <si>
    <t>Phân hệ</t>
  </si>
  <si>
    <t>Tổng số case</t>
  </si>
  <si>
    <t>Fail</t>
  </si>
  <si>
    <t>Pass</t>
  </si>
  <si>
    <t>Untest</t>
  </si>
  <si>
    <t>High</t>
  </si>
  <si>
    <t>Medium</t>
  </si>
  <si>
    <t>Low</t>
  </si>
  <si>
    <t>Kết luận</t>
  </si>
  <si>
    <t>Tổng số</t>
  </si>
  <si>
    <t>Tỉ lệ</t>
  </si>
  <si>
    <t>* Đánh giá chất lượng</t>
  </si>
  <si>
    <t>Quản lý cửa hàng bách hóa</t>
  </si>
  <si>
    <t>FU_001</t>
  </si>
  <si>
    <t>FU_002</t>
  </si>
  <si>
    <t>FU_003</t>
  </si>
  <si>
    <t>FU_004</t>
  </si>
  <si>
    <t>FU_005</t>
  </si>
  <si>
    <t>FU_006</t>
  </si>
  <si>
    <t>FU_007</t>
  </si>
  <si>
    <t>FU_008</t>
  </si>
  <si>
    <t>FU_009</t>
  </si>
  <si>
    <t>FU_010</t>
  </si>
  <si>
    <t>FA_001</t>
  </si>
  <si>
    <t>TEST CASE
 WEBSITE QUẢN LÝ CỬA HÀNG BÁN QUẦN ÁO ONLINE</t>
  </si>
  <si>
    <t>WEBSITE QUẢN LÝ CỬA HÀNG BÁN QUẦN ÁO ONLINE</t>
  </si>
  <si>
    <t>Vũ Thành Nam</t>
  </si>
  <si>
    <t>29/2/2016</t>
  </si>
  <si>
    <t>V1.0</t>
  </si>
  <si>
    <t>Tạo Mới</t>
  </si>
  <si>
    <t>Thêm mới thông tin nhóm sản phẩm</t>
  </si>
  <si>
    <t>Sửa thông tin nhóm sản phẩm</t>
  </si>
  <si>
    <t>Quản lý nhóm sản phẩm</t>
  </si>
  <si>
    <t>Quản lý  sản phẩm</t>
  </si>
  <si>
    <t>Quản lý sản phẩm</t>
  </si>
  <si>
    <t xml:space="preserve"> Thêm thông tin sản phẩm</t>
  </si>
  <si>
    <t>Sửa thông tin sản phẩm</t>
  </si>
  <si>
    <t>Xóa thông tin sản phẩm</t>
  </si>
  <si>
    <t>Quản lý khuyến mãi</t>
  </si>
  <si>
    <t>Thêm thông tin khuyến mãi</t>
  </si>
  <si>
    <t>Sửa thông tin khuyến mãi</t>
  </si>
  <si>
    <t>Xóa thông tin khuyến mãi</t>
  </si>
  <si>
    <t>Quản lý đơn đặt hàng</t>
  </si>
  <si>
    <t>Sửa thông tin đơn đặt hàng</t>
  </si>
  <si>
    <t>Quản lý thông tin website</t>
  </si>
  <si>
    <t>Thêm mới thông tin website</t>
  </si>
  <si>
    <t>Sửa thông tin website</t>
  </si>
  <si>
    <t>Xóa thông tin website</t>
  </si>
  <si>
    <t>Quản lý tài khoản người dùng</t>
  </si>
  <si>
    <t>Thống kê doanh thu</t>
  </si>
  <si>
    <t>Xem thông tin doanh thu</t>
  </si>
  <si>
    <t>Thống kê tồn kho</t>
  </si>
  <si>
    <t>Xem thông tin tồn kho</t>
  </si>
  <si>
    <t>Đăng ký tài khoản</t>
  </si>
  <si>
    <t>Cho phép hoạt động</t>
  </si>
  <si>
    <t>Block tài khoản</t>
  </si>
  <si>
    <t>Đăng ký tài khoản người dùng</t>
  </si>
  <si>
    <t xml:space="preserve">Đăng nhập </t>
  </si>
  <si>
    <t>Đặt hàng</t>
  </si>
  <si>
    <t>Tìm kiếm</t>
  </si>
  <si>
    <t>Tìm kiếm hàng hóa</t>
  </si>
  <si>
    <t>Chức năng này cho phép nhân viên thêm mới thống tin nhóm sản phẩm</t>
  </si>
  <si>
    <t>Chức năng này cho phép nhân viên sửa thông tin sản phẩm</t>
  </si>
  <si>
    <t>Chức năng này cho phép nhân viên thêm mới thông tin sản phẩm</t>
  </si>
  <si>
    <t>Chức năng này cho phép chủ cửa hàng thêm thông tin khuyến mãi</t>
  </si>
  <si>
    <t>Chức năng này cho phép chủ cửa hàng sửa thông tin khuyến mãi</t>
  </si>
  <si>
    <t>Chức năng này cho phép chủ cửa hàng xóa thông tin khuyến mãi</t>
  </si>
  <si>
    <t>Thêm thông tin đơn đặt hàng</t>
  </si>
  <si>
    <t>Xóa thông tin đơn đặt hàng</t>
  </si>
  <si>
    <t>Chức năng này cho phép nhân viên thêm mới thông tin website</t>
  </si>
  <si>
    <t>Chức năng này cho phép nhân viên sửa thông tin website</t>
  </si>
  <si>
    <t>Chức năng này cho phép chủ cửa hàng đóng quyền hoạt động của tài khoản người dùng</t>
  </si>
  <si>
    <t>Chức năng này cho phép chủ cửa hàng mở quyền hoạt động cho tài khoản người dùng</t>
  </si>
  <si>
    <t>Chức năng này cho phép chủ cửa hàng xem thông tin doanh thu của shop.</t>
  </si>
  <si>
    <t>Chức năng này cho phép chủ cửa hàng xem thông tin tồn kho của shop</t>
  </si>
  <si>
    <t>Chức năng này cho phép khách hàng, nhân viên đăng ký tài khoản người dùng</t>
  </si>
  <si>
    <t>Chức năng này cho phép nhân viên, khách hàng, chủ cửa hàng đăng nhập vào hệ thống theo phân quyền</t>
  </si>
  <si>
    <t>Chức năng này cho phép khách hàng đặt hàng online thay vì đến trực tiếp cửa hàng</t>
  </si>
  <si>
    <t>Chức năng này cho phép nhân viên, khách hàng, chủ cửa hàng tìm kiếm hàng hóa có trong shop.</t>
  </si>
  <si>
    <t>Đăng nhập thành công hệ thống với quyền nhân viên và truy cập vào danh mục quản trị sản phẩm</t>
  </si>
  <si>
    <t>Đăng nhập thành công hệ thống với quyền nhân viên và truy cập vào danh mục quản trị nhóm sản phẩm</t>
  </si>
  <si>
    <t>Đăng nhập thành công hệ thống với quyền chủ cửa hàng và truy cập vào danh mục quản trị khuyến mãi</t>
  </si>
  <si>
    <t>Đăng nhập thành công hệ thống với quyền nhân viên và truy cập vào danh mục quản trị đơn đặt hàng</t>
  </si>
  <si>
    <t>Đăng nhập thành công hệ thống với quyền nhân viên và truy cập vào danh mục quản trị thông tin website</t>
  </si>
  <si>
    <t>Đăng nhập thành công hệ thống với quyền chủ cửa hàng và truy cập vào danh mục quản trị tài khoản người dùng</t>
  </si>
  <si>
    <t>Đăng nhập thành công hệ thống với quyền chủ cửa hàng và truy cập vào danh muc doanh thu</t>
  </si>
  <si>
    <t>Đăng nhập thành công hệ thống với quyền chủ cửa hàng và truy cập vào danh muục tồn kho</t>
  </si>
  <si>
    <t>khách hàng truy cập vào website hệ thống, lựa chọn hàng hóa và chọn đặt hàng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</si>
  <si>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Quản lý nhóm sản phẩm</t>
    </r>
  </si>
  <si>
    <t>23/2/2016</t>
  </si>
  <si>
    <t>1. Thêm mới thông tin nhóm sản phẩm</t>
  </si>
  <si>
    <t xml:space="preserve">
- Truy cập vào danh mục quản trị nhóm sản phẩm
- Chọn thêm mới nhóm sản phẩm                                - Nhập thông tin nhóm sản phẩm                                -Chọn lưu thông tin</t>
  </si>
  <si>
    <t>2. Sửa thông tin nhóm sản phẩm</t>
  </si>
  <si>
    <t>-Thêm thành công
-Trở về giao diện Quản lý nhóm sản phẩm</t>
  </si>
  <si>
    <t xml:space="preserve">- Sửa thành công
- Trở về giao diện Quản lý nhóm sản phẩm
</t>
  </si>
  <si>
    <t>- Truy cập vào danh mục Quản trị nhóm sản phẩm
- Chọn sửa nhóm sản phẩm - Nhập thông tin nhóm sản phẩm                                -Chọn lưu thông tin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</si>
  <si>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Quản lý sản phẩm</t>
    </r>
  </si>
  <si>
    <t>1. Thêm mới thông tin sản phẩm</t>
  </si>
  <si>
    <t xml:space="preserve">- Thêm thành công
- Trở về giao diện Quản lý sản phẩm
</t>
  </si>
  <si>
    <t>2. Sửa thông tin sản phẩm</t>
  </si>
  <si>
    <t xml:space="preserve">
- Truy cập vào danh mục quản trị nhóm sản phẩm
- Chọn sửa thông tin sản phẩm                                - Nhập thông tin sản phẩm                                -Chọn lưu thông tin</t>
  </si>
  <si>
    <t xml:space="preserve">- Sửa thành công
- Trở về giao diện Quản lý sản phẩm
</t>
  </si>
  <si>
    <t>3. Xóa thông tin sản phẩm</t>
  </si>
  <si>
    <t xml:space="preserve">
- Truy cập vào danh mục quản trị nhóm sản phẩm
- Chọn xóa thông tin sản phẩm                                   -Xác nhận muốn xóa        </t>
  </si>
  <si>
    <t xml:space="preserve">- Xóa thành công
- Trở về giao diện Quản lý sản phẩm
</t>
  </si>
  <si>
    <t>Quản lý cửa hàng bách hóa
Phân hệ Quản lý khuyến mãi</t>
  </si>
  <si>
    <t>1. Thêm mới thông tin khuyến mãi</t>
  </si>
  <si>
    <t>2. Sửa thông tin khuyến mãi</t>
  </si>
  <si>
    <t>3. Xóa thông tin khuyến mãi</t>
  </si>
  <si>
    <t xml:space="preserve">
- Truy cập vào danh mục quản trị  sản phẩm
- Chọn thêm mới nhóm sản phẩm                                - Nhập thông tin  sản phẩm                                -Chọn lưu thông tin</t>
  </si>
  <si>
    <t xml:space="preserve">- Thêm thành công
- Trở về giao diện Quản lý khuyến mãi
</t>
  </si>
  <si>
    <t xml:space="preserve">
- Truy cập vào danh mục quản trị  khuyến mãi
- Chọn thêm mới thông tin khuyến mãi                                - Nhập thông tin khuyến mãi                                -Chọn lưu thông tin</t>
  </si>
  <si>
    <t xml:space="preserve">- Sửa thành công
- Trở về giao diện Quản lý khuyến mãi
</t>
  </si>
  <si>
    <t xml:space="preserve">- Xóa thành công
- Trở về giao diện Quản lý khuyến mãi
</t>
  </si>
  <si>
    <t>Quản lý cửa hàng bách hóa
Phân hệ Quản lý đơn đặt hàng</t>
  </si>
  <si>
    <t>2. Sửa thông tin đơn đặt hàng</t>
  </si>
  <si>
    <t>1. Thêm mới đơn đặt hàng</t>
  </si>
  <si>
    <t>3. Xóa thông tin đơn đặt hàng</t>
  </si>
  <si>
    <t xml:space="preserve">- Thêm thành công
- Trở về giao diện Quản lý đơn đặt hàng
</t>
  </si>
  <si>
    <t xml:space="preserve">
- Truy cập vào danh mục quản trị khuyến mãi
- Chọn sửa thông tin khuyến mãi                                    - Nhập thông tin khuyến mãi                               -Chọn lưu thông tin</t>
  </si>
  <si>
    <t xml:space="preserve">- Sửa thành công
- Trở về giao diện Quản lý đơn đặt hàng
</t>
  </si>
  <si>
    <t xml:space="preserve">- Xóa thành công
- Trở về giao diện Quản lý đơn đặt hàng
</t>
  </si>
  <si>
    <t xml:space="preserve">
- Truy cập vào danh mục quản trị  đơn đặt hàng
- Chọn thêm mới thông tin đơn đặt hàng                               - Nhập thông tin mới                                -Chọn lưu thông tin</t>
  </si>
  <si>
    <t xml:space="preserve">
- Truy cập vào danh mục quản trị đơn đặt hàng
- Chọn sửa thông tin đơn đặt hàng                                    - Nhập thông tin                                -Chọn lưu thông tin</t>
  </si>
  <si>
    <t xml:space="preserve">- Xóa thành công
- Trở về giao diện Quản lý thông tin website
</t>
  </si>
  <si>
    <t xml:space="preserve">- Sửa thành công
- Trở về giao diện Quản lý thông tin website
</t>
  </si>
  <si>
    <t xml:space="preserve">- Thêm thành công
- Trở về giao diện Quản lý thông tin website
</t>
  </si>
  <si>
    <t xml:space="preserve">
- Truy cập vào danh mục quản trị khuyến mãi
- Chọn xóa thông tin khuyến mãi                                  -Xác nhận muốn xóa        </t>
  </si>
  <si>
    <t>Quản lý cửa hàng bách hóa
Phân hệ Quản lý thông tin website</t>
  </si>
  <si>
    <t>1. Thêm mới thông tin website</t>
  </si>
  <si>
    <t>2. Sửa thông tin website</t>
  </si>
  <si>
    <t>3. Xóa thông tin website</t>
  </si>
  <si>
    <t xml:space="preserve">
- Truy cập vào danh mục quản trị đơn đặt hàng
- Chọn xóa thông tin đơn đặt hàng                                    -Xác nhận muốn xóa               </t>
  </si>
  <si>
    <t xml:space="preserve">
- Truy cập vào danh mục quản trị thông tin website
- Chọn xóa thông tin website                                  -Xác nhận muốn xóa    </t>
  </si>
  <si>
    <t xml:space="preserve">
- Truy cập vào danh mục quản trị thông tin website
- Chọn sửa thông tin website                                    - Nhập thông tin                                -Chọn lưu thông tin</t>
  </si>
  <si>
    <t xml:space="preserve">
- Truy cập vào danh mục quản trị thông tin website
- Chọn thêm mới thông tin website                               - Nhập thông tin mới                                -Chọn lưu thông tin</t>
  </si>
  <si>
    <t>Quản lý cửa hàng bách hóa
Phân hệ Thống kê doanh thu</t>
  </si>
  <si>
    <t>1. Xem thông tin doanh thu</t>
  </si>
  <si>
    <t xml:space="preserve">
-Truy cập vào danh mục thống kê doanh thu                                           </t>
  </si>
  <si>
    <t xml:space="preserve">- Hệ thống hiển thị giao diện thống kê
</t>
  </si>
  <si>
    <t>1.Xem thông tin tồn kho</t>
  </si>
  <si>
    <t>Quản lý cửa hàng bách hóa
Phân hệ Thống kê tồn kho</t>
  </si>
  <si>
    <t xml:space="preserve">
- Truy cập vào danh mục thống kê tồn kho</t>
  </si>
  <si>
    <t xml:space="preserve">-hệ thống hiển thị giao diện thống kê
</t>
  </si>
  <si>
    <t>Quản lý cửa hàng bách hóa
Phân hệ Đăng ký tài khoản</t>
  </si>
  <si>
    <t>1. Đăng ký tài khoản người dùng</t>
  </si>
  <si>
    <t xml:space="preserve">
-Truy cập vào website cửa hàng                        - Truy cập vào danh mục đăng ký tài khoản            - Điền thông tin theo biểu mẫu                              - xác nhận đăng ký</t>
  </si>
  <si>
    <t xml:space="preserve">- Đăng ký tài khoản thành công                     - Hệ thống hiển thị thông báo success
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</si>
  <si>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Đăng nhập</t>
    </r>
  </si>
  <si>
    <t>1. Đăng nhập theo phân quyền</t>
  </si>
  <si>
    <t xml:space="preserve">
- Truy cập vào website cửa hàng                                     - Truy cập vào danh mục đăng nhập                             - Điền username và password - xác nhận đăng nhập</t>
  </si>
  <si>
    <t xml:space="preserve">- Hệ thống hiển thị đăng nhập thành công và chuyển trang theo phân quyền.
</t>
  </si>
  <si>
    <t>Thêm  thông tin nhóm sản phẩm</t>
  </si>
  <si>
    <t>Thêm thông tin sản phẩm</t>
  </si>
  <si>
    <t>Thêm thông tin website</t>
  </si>
  <si>
    <t>Xem thống kê doanh thu</t>
  </si>
  <si>
    <t>Xem thống kê tồn kho</t>
  </si>
  <si>
    <t>NamVT</t>
  </si>
  <si>
    <r>
      <rPr>
        <b/>
        <sz val="16"/>
        <color indexed="8"/>
        <rFont val="Tahoma"/>
        <family val="2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Bảng ghi kết quả (test logs)</t>
    </r>
  </si>
  <si>
    <t>DA01</t>
  </si>
  <si>
    <t>TC01</t>
  </si>
  <si>
    <r>
      <rPr>
        <b/>
        <sz val="16"/>
        <rFont val="Tahoma"/>
        <family val="2"/>
      </rPr>
      <t>Danh mục chức năng</t>
    </r>
    <r>
      <rPr>
        <b/>
        <sz val="16"/>
        <color indexed="8"/>
        <rFont val="Tahoma"/>
        <family val="2"/>
      </rPr>
      <t xml:space="preserve">
WEBSITE QUẢN LÝ CỬA HÀNG BÁN QUẦN ÁO ONLINE</t>
    </r>
  </si>
  <si>
    <t>Duyệt đơn đặt hàng</t>
  </si>
  <si>
    <t>Chức năng này cho phép nhân viên duyệt đơn đặt hàng</t>
  </si>
  <si>
    <t>Lựa chọn thông tin cần tìm kiếm</t>
  </si>
  <si>
    <t>Truy cập vào website và chọn chức năng đăng nhập</t>
  </si>
  <si>
    <t>Truy cập vào website và chọn chức năng 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</si>
</sst>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rgb="FF003366"/>
      <name val="Tahoma"/>
      <family val="2"/>
    </font>
    <font>
      <b/>
      <sz val="10"/>
      <color rgb="FF002060"/>
      <name val="Tahoma"/>
      <family val="2"/>
    </font>
    <font>
      <i/>
      <sz val="1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0"/>
      <color theme="3" tint="-0.249977111117893"/>
      <name val="Tahoma"/>
      <family val="2"/>
    </font>
    <font>
      <b/>
      <sz val="20"/>
      <color indexed="62"/>
      <name val="Tahoma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6"/>
      <color indexed="8"/>
      <name val="Tahoma"/>
      <family val="2"/>
    </font>
    <font>
      <b/>
      <sz val="16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-0.249977111117893"/>
        <bgColor indexed="32"/>
      </patternFill>
    </fill>
    <fill>
      <patternFill patternType="solid">
        <fgColor theme="7" tint="-0.249977111117893"/>
        <bgColor indexed="56"/>
      </patternFill>
    </fill>
    <fill>
      <patternFill patternType="solid">
        <fgColor rgb="FF60497B"/>
        <bgColor indexed="32"/>
      </patternFill>
    </fill>
    <fill>
      <patternFill patternType="solid">
        <fgColor rgb="FF60497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E1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1" fillId="0" borderId="0" xfId="1"/>
    <xf numFmtId="0" fontId="5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>
      <alignment horizontal="left" indent="1"/>
    </xf>
    <xf numFmtId="0" fontId="9" fillId="0" borderId="0" xfId="1" applyFont="1" applyAlignment="1">
      <alignment horizontal="left" indent="1"/>
    </xf>
    <xf numFmtId="0" fontId="4" fillId="2" borderId="0" xfId="1" applyFont="1" applyFill="1"/>
    <xf numFmtId="0" fontId="9" fillId="0" borderId="3" xfId="1" applyFont="1" applyBorder="1" applyAlignment="1">
      <alignment horizontal="left" indent="1"/>
    </xf>
    <xf numFmtId="0" fontId="8" fillId="2" borderId="0" xfId="1" applyFont="1" applyFill="1" applyBorder="1"/>
    <xf numFmtId="0" fontId="9" fillId="0" borderId="0" xfId="1" applyFont="1" applyBorder="1" applyAlignment="1">
      <alignment horizontal="left"/>
    </xf>
    <xf numFmtId="0" fontId="4" fillId="0" borderId="0" xfId="1" applyFont="1" applyBorder="1" applyAlignment="1"/>
    <xf numFmtId="0" fontId="9" fillId="0" borderId="0" xfId="1" applyFont="1" applyBorder="1" applyAlignment="1">
      <alignment horizontal="left" indent="1"/>
    </xf>
    <xf numFmtId="0" fontId="4" fillId="0" borderId="0" xfId="1" applyFont="1" applyBorder="1" applyAlignment="1">
      <alignment horizontal="left" indent="1"/>
    </xf>
    <xf numFmtId="0" fontId="4" fillId="0" borderId="0" xfId="1" applyFont="1" applyBorder="1"/>
    <xf numFmtId="0" fontId="4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9" fillId="0" borderId="4" xfId="1" applyFont="1" applyBorder="1" applyAlignment="1">
      <alignment vertical="top" wrapText="1"/>
    </xf>
    <xf numFmtId="49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vertical="top"/>
    </xf>
    <xf numFmtId="15" fontId="4" fillId="0" borderId="5" xfId="1" applyNumberFormat="1" applyFont="1" applyBorder="1" applyAlignment="1">
      <alignment vertical="top"/>
    </xf>
    <xf numFmtId="0" fontId="9" fillId="0" borderId="6" xfId="1" applyFont="1" applyBorder="1" applyAlignment="1">
      <alignment vertical="top" wrapText="1"/>
    </xf>
    <xf numFmtId="164" fontId="4" fillId="0" borderId="4" xfId="1" applyNumberFormat="1" applyFont="1" applyBorder="1" applyAlignment="1">
      <alignment vertical="top"/>
    </xf>
    <xf numFmtId="0" fontId="4" fillId="0" borderId="6" xfId="1" applyFont="1" applyBorder="1" applyAlignment="1">
      <alignment vertical="top"/>
    </xf>
    <xf numFmtId="164" fontId="4" fillId="0" borderId="7" xfId="1" applyNumberFormat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164" fontId="14" fillId="3" borderId="13" xfId="1" applyNumberFormat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7" fillId="2" borderId="2" xfId="1" applyFont="1" applyFill="1" applyBorder="1" applyAlignment="1">
      <alignment horizontal="left"/>
    </xf>
    <xf numFmtId="0" fontId="19" fillId="0" borderId="3" xfId="1" applyFont="1" applyBorder="1" applyAlignment="1">
      <alignment horizontal="left" indent="1"/>
    </xf>
    <xf numFmtId="0" fontId="18" fillId="0" borderId="3" xfId="1" applyFont="1" applyBorder="1" applyAlignment="1"/>
    <xf numFmtId="0" fontId="13" fillId="0" borderId="0" xfId="1" applyFont="1" applyFill="1" applyBorder="1" applyAlignment="1">
      <alignment horizontal="left" indent="1"/>
    </xf>
    <xf numFmtId="0" fontId="4" fillId="0" borderId="0" xfId="1" applyFont="1" applyFill="1" applyBorder="1"/>
    <xf numFmtId="0" fontId="13" fillId="0" borderId="0" xfId="1" applyFont="1" applyFill="1" applyBorder="1" applyAlignment="1">
      <alignment horizontal="left"/>
    </xf>
    <xf numFmtId="0" fontId="4" fillId="0" borderId="15" xfId="1" applyFont="1" applyBorder="1" applyAlignment="1">
      <alignment vertical="top"/>
    </xf>
    <xf numFmtId="0" fontId="4" fillId="0" borderId="16" xfId="1" applyFont="1" applyBorder="1" applyAlignment="1">
      <alignment vertical="top"/>
    </xf>
    <xf numFmtId="0" fontId="4" fillId="0" borderId="18" xfId="1" applyFont="1" applyBorder="1" applyAlignment="1">
      <alignment vertical="top"/>
    </xf>
    <xf numFmtId="0" fontId="1" fillId="0" borderId="0" xfId="9"/>
    <xf numFmtId="1" fontId="4" fillId="2" borderId="0" xfId="9" applyNumberFormat="1" applyFont="1" applyFill="1" applyProtection="1">
      <protection hidden="1"/>
    </xf>
    <xf numFmtId="0" fontId="11" fillId="2" borderId="0" xfId="9" applyFont="1" applyFill="1" applyAlignment="1">
      <alignment horizontal="left"/>
    </xf>
    <xf numFmtId="0" fontId="4" fillId="2" borderId="0" xfId="9" applyFont="1" applyFill="1" applyAlignment="1">
      <alignment wrapText="1"/>
    </xf>
    <xf numFmtId="0" fontId="4" fillId="2" borderId="0" xfId="9" applyFont="1" applyFill="1" applyAlignment="1">
      <alignment vertical="center"/>
    </xf>
    <xf numFmtId="1" fontId="4" fillId="2" borderId="0" xfId="9" applyNumberFormat="1" applyFont="1" applyFill="1" applyAlignment="1" applyProtection="1">
      <alignment vertical="center"/>
      <protection hidden="1"/>
    </xf>
    <xf numFmtId="0" fontId="4" fillId="2" borderId="0" xfId="9" applyFont="1" applyFill="1" applyAlignment="1">
      <alignment horizontal="left" vertical="center"/>
    </xf>
    <xf numFmtId="0" fontId="12" fillId="2" borderId="0" xfId="9" applyFont="1" applyFill="1" applyAlignment="1">
      <alignment horizontal="center"/>
    </xf>
    <xf numFmtId="1" fontId="10" fillId="4" borderId="13" xfId="9" applyNumberFormat="1" applyFont="1" applyFill="1" applyBorder="1" applyAlignment="1">
      <alignment horizontal="center" vertical="center"/>
    </xf>
    <xf numFmtId="0" fontId="10" fillId="4" borderId="14" xfId="9" applyFont="1" applyFill="1" applyBorder="1" applyAlignment="1">
      <alignment horizontal="center" vertical="center"/>
    </xf>
    <xf numFmtId="0" fontId="5" fillId="7" borderId="0" xfId="9" applyFont="1" applyFill="1" applyAlignment="1">
      <alignment horizontal="center" vertical="center"/>
    </xf>
    <xf numFmtId="0" fontId="9" fillId="7" borderId="21" xfId="9" applyFont="1" applyFill="1" applyBorder="1" applyAlignment="1"/>
    <xf numFmtId="0" fontId="11" fillId="2" borderId="0" xfId="9" applyFont="1" applyFill="1" applyAlignment="1">
      <alignment horizontal="center"/>
    </xf>
    <xf numFmtId="0" fontId="4" fillId="2" borderId="0" xfId="9" applyFont="1" applyFill="1" applyAlignment="1">
      <alignment horizontal="center" vertical="center"/>
    </xf>
    <xf numFmtId="1" fontId="4" fillId="2" borderId="24" xfId="9" applyNumberFormat="1" applyFont="1" applyFill="1" applyBorder="1" applyAlignment="1">
      <alignment horizontal="center" vertical="center"/>
    </xf>
    <xf numFmtId="0" fontId="10" fillId="4" borderId="25" xfId="9" applyFont="1" applyFill="1" applyBorder="1" applyAlignment="1">
      <alignment horizontal="center" vertical="center"/>
    </xf>
    <xf numFmtId="0" fontId="4" fillId="0" borderId="23" xfId="10" applyFont="1" applyBorder="1" applyAlignment="1" applyProtection="1">
      <alignment vertical="center" wrapText="1"/>
      <protection locked="0"/>
    </xf>
    <xf numFmtId="0" fontId="4" fillId="13" borderId="0" xfId="9" applyFont="1" applyFill="1"/>
    <xf numFmtId="0" fontId="4" fillId="10" borderId="23" xfId="10" applyFont="1" applyFill="1" applyBorder="1" applyAlignment="1" applyProtection="1">
      <alignment vertical="center" wrapText="1"/>
      <protection locked="0"/>
    </xf>
    <xf numFmtId="0" fontId="4" fillId="0" borderId="26" xfId="10" applyFont="1" applyBorder="1" applyAlignment="1" applyProtection="1">
      <alignment horizontal="center" vertical="center"/>
      <protection locked="0"/>
    </xf>
    <xf numFmtId="0" fontId="4" fillId="10" borderId="26" xfId="10" applyFont="1" applyFill="1" applyBorder="1" applyAlignment="1" applyProtection="1">
      <alignment horizontal="center" vertical="center"/>
      <protection locked="0"/>
    </xf>
    <xf numFmtId="0" fontId="10" fillId="4" borderId="28" xfId="9" applyFont="1" applyFill="1" applyBorder="1" applyAlignment="1">
      <alignment horizontal="center" vertical="center"/>
    </xf>
    <xf numFmtId="0" fontId="23" fillId="0" borderId="23" xfId="9" applyFont="1" applyBorder="1" applyAlignment="1">
      <alignment wrapText="1"/>
    </xf>
    <xf numFmtId="0" fontId="4" fillId="2" borderId="27" xfId="9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vertical="top" wrapText="1"/>
    </xf>
    <xf numFmtId="0" fontId="4" fillId="0" borderId="2" xfId="11" quotePrefix="1" applyFont="1" applyFill="1" applyBorder="1" applyAlignment="1">
      <alignment vertical="top" wrapText="1"/>
    </xf>
    <xf numFmtId="0" fontId="15" fillId="7" borderId="19" xfId="12" applyFont="1" applyFill="1" applyBorder="1"/>
    <xf numFmtId="0" fontId="14" fillId="11" borderId="19" xfId="12" applyFont="1" applyFill="1" applyBorder="1" applyAlignment="1">
      <alignment horizontal="center"/>
    </xf>
    <xf numFmtId="0" fontId="4" fillId="7" borderId="0" xfId="12" applyFont="1" applyFill="1"/>
    <xf numFmtId="0" fontId="4" fillId="7" borderId="0" xfId="12" applyFont="1" applyFill="1" applyBorder="1"/>
    <xf numFmtId="0" fontId="15" fillId="10" borderId="0" xfId="12" applyFont="1" applyFill="1" applyBorder="1" applyAlignment="1">
      <alignment horizontal="left"/>
    </xf>
    <xf numFmtId="0" fontId="14" fillId="10" borderId="0" xfId="12" applyFont="1" applyFill="1" applyBorder="1" applyAlignment="1">
      <alignment vertical="center"/>
    </xf>
    <xf numFmtId="0" fontId="5" fillId="7" borderId="0" xfId="12" applyFont="1" applyFill="1" applyAlignment="1">
      <alignment horizontal="center" vertical="center"/>
    </xf>
    <xf numFmtId="0" fontId="4" fillId="7" borderId="0" xfId="12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vertical="center" wrapText="1"/>
    </xf>
    <xf numFmtId="0" fontId="4" fillId="7" borderId="19" xfId="12" applyFont="1" applyFill="1" applyBorder="1" applyAlignment="1">
      <alignment vertical="center"/>
    </xf>
    <xf numFmtId="0" fontId="5" fillId="7" borderId="0" xfId="6" applyFont="1" applyFill="1" applyAlignment="1">
      <alignment horizontal="center" vertical="center"/>
    </xf>
    <xf numFmtId="0" fontId="24" fillId="10" borderId="29" xfId="6" applyFont="1" applyFill="1" applyBorder="1" applyAlignment="1">
      <alignment horizontal="center" vertical="center"/>
    </xf>
    <xf numFmtId="0" fontId="24" fillId="10" borderId="30" xfId="6" applyFont="1" applyFill="1" applyBorder="1" applyAlignment="1">
      <alignment horizontal="left" vertical="center"/>
    </xf>
    <xf numFmtId="0" fontId="14" fillId="11" borderId="19" xfId="6" applyFont="1" applyFill="1" applyBorder="1" applyAlignment="1">
      <alignment horizontal="center" wrapText="1"/>
    </xf>
    <xf numFmtId="0" fontId="4" fillId="7" borderId="19" xfId="6" applyFont="1" applyFill="1" applyBorder="1"/>
    <xf numFmtId="14" fontId="4" fillId="7" borderId="19" xfId="6" applyNumberFormat="1" applyFont="1" applyFill="1" applyBorder="1" applyAlignment="1">
      <alignment horizontal="lef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17" borderId="31" xfId="0" applyFont="1" applyFill="1" applyBorder="1" applyAlignment="1">
      <alignment horizontal="center"/>
    </xf>
    <xf numFmtId="0" fontId="29" fillId="17" borderId="32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/>
    </xf>
    <xf numFmtId="0" fontId="31" fillId="17" borderId="32" xfId="0" applyFont="1" applyFill="1" applyBorder="1" applyAlignment="1">
      <alignment horizontal="center"/>
    </xf>
    <xf numFmtId="0" fontId="29" fillId="17" borderId="33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17" borderId="34" xfId="0" applyFont="1" applyFill="1" applyBorder="1" applyAlignment="1">
      <alignment horizontal="center"/>
    </xf>
    <xf numFmtId="0" fontId="29" fillId="14" borderId="35" xfId="0" applyFont="1" applyFill="1" applyBorder="1" applyAlignment="1">
      <alignment horizontal="center"/>
    </xf>
    <xf numFmtId="0" fontId="29" fillId="15" borderId="35" xfId="0" applyFont="1" applyFill="1" applyBorder="1" applyAlignment="1">
      <alignment horizontal="center"/>
    </xf>
    <xf numFmtId="0" fontId="29" fillId="16" borderId="35" xfId="0" applyFont="1" applyFill="1" applyBorder="1" applyAlignment="1">
      <alignment horizontal="center"/>
    </xf>
    <xf numFmtId="0" fontId="29" fillId="17" borderId="36" xfId="0" applyFont="1" applyFill="1" applyBorder="1" applyAlignment="1">
      <alignment horizontal="center"/>
    </xf>
    <xf numFmtId="0" fontId="26" fillId="0" borderId="31" xfId="0" applyFont="1" applyBorder="1"/>
    <xf numFmtId="0" fontId="26" fillId="0" borderId="32" xfId="0" applyFont="1" applyFill="1" applyBorder="1"/>
    <xf numFmtId="0" fontId="26" fillId="0" borderId="32" xfId="0" applyFont="1" applyBorder="1"/>
    <xf numFmtId="0" fontId="26" fillId="0" borderId="33" xfId="0" applyFont="1" applyBorder="1"/>
    <xf numFmtId="0" fontId="26" fillId="17" borderId="31" xfId="0" applyFont="1" applyFill="1" applyBorder="1"/>
    <xf numFmtId="0" fontId="26" fillId="18" borderId="32" xfId="0" applyFont="1" applyFill="1" applyBorder="1"/>
    <xf numFmtId="0" fontId="26" fillId="18" borderId="33" xfId="0" applyFont="1" applyFill="1" applyBorder="1"/>
    <xf numFmtId="0" fontId="29" fillId="0" borderId="0" xfId="0" applyFont="1"/>
    <xf numFmtId="0" fontId="29" fillId="17" borderId="31" xfId="0" applyFont="1" applyFill="1" applyBorder="1"/>
    <xf numFmtId="10" fontId="26" fillId="18" borderId="32" xfId="0" applyNumberFormat="1" applyFont="1" applyFill="1" applyBorder="1"/>
    <xf numFmtId="10" fontId="26" fillId="18" borderId="33" xfId="0" applyNumberFormat="1" applyFont="1" applyFill="1" applyBorder="1"/>
    <xf numFmtId="10" fontId="29" fillId="0" borderId="0" xfId="0" applyNumberFormat="1" applyFont="1"/>
    <xf numFmtId="10" fontId="29" fillId="17" borderId="31" xfId="0" applyNumberFormat="1" applyFont="1" applyFill="1" applyBorder="1"/>
    <xf numFmtId="10" fontId="26" fillId="18" borderId="37" xfId="0" applyNumberFormat="1" applyFont="1" applyFill="1" applyBorder="1"/>
    <xf numFmtId="10" fontId="26" fillId="0" borderId="33" xfId="0" applyNumberFormat="1" applyFont="1" applyBorder="1"/>
    <xf numFmtId="0" fontId="4" fillId="9" borderId="38" xfId="5" applyFont="1" applyFill="1" applyBorder="1" applyAlignment="1">
      <alignment vertical="center"/>
    </xf>
    <xf numFmtId="0" fontId="18" fillId="7" borderId="38" xfId="5" applyFont="1" applyFill="1" applyBorder="1" applyAlignment="1">
      <alignment vertical="center"/>
    </xf>
    <xf numFmtId="14" fontId="18" fillId="7" borderId="38" xfId="5" quotePrefix="1" applyNumberFormat="1" applyFont="1" applyFill="1" applyBorder="1" applyAlignment="1">
      <alignment vertical="center"/>
    </xf>
    <xf numFmtId="0" fontId="4" fillId="9" borderId="39" xfId="5" applyFont="1" applyFill="1" applyBorder="1" applyAlignment="1">
      <alignment vertical="center"/>
    </xf>
    <xf numFmtId="0" fontId="18" fillId="7" borderId="39" xfId="5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wrapText="1"/>
    </xf>
    <xf numFmtId="0" fontId="14" fillId="11" borderId="19" xfId="12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9" applyBorder="1"/>
    <xf numFmtId="0" fontId="6" fillId="7" borderId="0" xfId="9" applyFont="1" applyFill="1" applyBorder="1" applyAlignment="1">
      <alignment horizontal="center" vertical="center"/>
    </xf>
    <xf numFmtId="164" fontId="14" fillId="3" borderId="13" xfId="1" applyNumberFormat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4" fillId="6" borderId="17" xfId="1" applyFont="1" applyFill="1" applyBorder="1" applyAlignment="1">
      <alignment horizontal="center" vertical="center" wrapText="1"/>
    </xf>
    <xf numFmtId="0" fontId="4" fillId="0" borderId="2" xfId="2" quotePrefix="1" applyFont="1" applyFill="1" applyBorder="1" applyAlignment="1">
      <alignment vertical="top" wrapText="1"/>
    </xf>
    <xf numFmtId="0" fontId="19" fillId="0" borderId="2" xfId="1" applyFont="1" applyBorder="1" applyAlignment="1">
      <alignment horizontal="left"/>
    </xf>
    <xf numFmtId="0" fontId="17" fillId="2" borderId="2" xfId="1" applyFont="1" applyFill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6" fillId="8" borderId="19" xfId="9" applyFont="1" applyFill="1" applyBorder="1" applyAlignment="1">
      <alignment horizontal="left" vertical="center"/>
    </xf>
    <xf numFmtId="14" fontId="21" fillId="8" borderId="20" xfId="9" applyNumberFormat="1" applyFont="1" applyFill="1" applyBorder="1" applyAlignment="1">
      <alignment horizontal="left"/>
    </xf>
    <xf numFmtId="0" fontId="21" fillId="8" borderId="22" xfId="9" applyFont="1" applyFill="1" applyBorder="1" applyAlignment="1">
      <alignment horizontal="left"/>
    </xf>
    <xf numFmtId="0" fontId="21" fillId="8" borderId="21" xfId="9" applyFont="1" applyFill="1" applyBorder="1" applyAlignment="1">
      <alignment horizontal="left"/>
    </xf>
    <xf numFmtId="0" fontId="21" fillId="8" borderId="20" xfId="9" applyFont="1" applyFill="1" applyBorder="1" applyAlignment="1">
      <alignment horizontal="left"/>
    </xf>
    <xf numFmtId="1" fontId="16" fillId="2" borderId="40" xfId="9" applyNumberFormat="1" applyFont="1" applyFill="1" applyBorder="1" applyAlignment="1"/>
    <xf numFmtId="1" fontId="13" fillId="2" borderId="40" xfId="9" applyNumberFormat="1" applyFont="1" applyFill="1" applyBorder="1" applyAlignment="1"/>
    <xf numFmtId="0" fontId="19" fillId="0" borderId="41" xfId="1" applyFont="1" applyBorder="1" applyAlignment="1">
      <alignment horizontal="left"/>
    </xf>
    <xf numFmtId="1" fontId="13" fillId="2" borderId="19" xfId="9" applyNumberFormat="1" applyFont="1" applyFill="1" applyBorder="1" applyAlignment="1"/>
    <xf numFmtId="0" fontId="20" fillId="12" borderId="20" xfId="12" applyFont="1" applyFill="1" applyBorder="1" applyAlignment="1">
      <alignment horizontal="left"/>
    </xf>
    <xf numFmtId="0" fontId="20" fillId="12" borderId="22" xfId="12" applyFont="1" applyFill="1" applyBorder="1" applyAlignment="1">
      <alignment horizontal="left"/>
    </xf>
    <xf numFmtId="0" fontId="20" fillId="12" borderId="21" xfId="12" applyFont="1" applyFill="1" applyBorder="1" applyAlignment="1">
      <alignment horizontal="left"/>
    </xf>
    <xf numFmtId="0" fontId="7" fillId="7" borderId="0" xfId="12" applyFont="1" applyFill="1" applyBorder="1" applyAlignment="1">
      <alignment horizontal="center" vertical="center" wrapText="1"/>
    </xf>
    <xf numFmtId="0" fontId="7" fillId="7" borderId="0" xfId="12" applyFont="1" applyFill="1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 wrapText="1"/>
    </xf>
    <xf numFmtId="0" fontId="7" fillId="7" borderId="10" xfId="6" applyFont="1" applyFill="1" applyBorder="1" applyAlignment="1">
      <alignment horizontal="center" vertical="center"/>
    </xf>
    <xf numFmtId="0" fontId="7" fillId="7" borderId="3" xfId="6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right"/>
    </xf>
    <xf numFmtId="0" fontId="26" fillId="18" borderId="32" xfId="0" applyFont="1" applyFill="1" applyBorder="1" applyAlignment="1">
      <alignment horizontal="right"/>
    </xf>
    <xf numFmtId="10" fontId="26" fillId="18" borderId="31" xfId="0" applyNumberFormat="1" applyFont="1" applyFill="1" applyBorder="1" applyAlignment="1">
      <alignment horizontal="center"/>
    </xf>
    <xf numFmtId="10" fontId="26" fillId="18" borderId="32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4" fontId="26" fillId="0" borderId="0" xfId="0" applyNumberFormat="1" applyFont="1" applyAlignment="1">
      <alignment horizontal="left"/>
    </xf>
    <xf numFmtId="0" fontId="32" fillId="0" borderId="0" xfId="1" applyFont="1" applyBorder="1" applyAlignment="1">
      <alignment horizontal="center" vertical="center" wrapText="1"/>
    </xf>
    <xf numFmtId="0" fontId="32" fillId="7" borderId="0" xfId="9" applyFont="1" applyFill="1" applyBorder="1" applyAlignment="1">
      <alignment horizontal="center" vertical="center" wrapText="1"/>
    </xf>
    <xf numFmtId="0" fontId="32" fillId="7" borderId="0" xfId="9" applyFont="1" applyFill="1" applyBorder="1" applyAlignment="1">
      <alignment horizontal="center" vertical="center"/>
    </xf>
    <xf numFmtId="0" fontId="23" fillId="0" borderId="23" xfId="9" applyFont="1" applyBorder="1" applyAlignment="1">
      <alignment vertical="center" wrapText="1"/>
    </xf>
    <xf numFmtId="0" fontId="4" fillId="10" borderId="26" xfId="10" applyFont="1" applyFill="1" applyBorder="1" applyAlignment="1" applyProtection="1">
      <alignment horizontal="center" vertical="center" wrapText="1"/>
      <protection locked="0"/>
    </xf>
  </cellXfs>
  <cellStyles count="13">
    <cellStyle name="Normal" xfId="0" builtinId="0"/>
    <cellStyle name="Normal 2" xfId="1"/>
    <cellStyle name="Normal 2 2" xfId="4"/>
    <cellStyle name="Normal 2 3" xfId="10"/>
    <cellStyle name="Normal 2 4" xfId="12"/>
    <cellStyle name="Normal 3" xfId="5"/>
    <cellStyle name="Normal 4" xfId="6"/>
    <cellStyle name="Normal 5" xfId="7"/>
    <cellStyle name="Normal 6" xfId="8"/>
    <cellStyle name="Normal 7" xfId="9"/>
    <cellStyle name="Normal 8" xfId="11"/>
    <cellStyle name="Normal_Sheet1" xfId="2"/>
    <cellStyle name="標準_結合試験(AllOvertheWorld)" xfId="3"/>
  </cellStyles>
  <dxfs count="2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xx/mon%20hoc/Quan%20tri%20du%20an%20phan%20mem/DoAn_NghiaHaGiang/test/QLTC_Website_Test%20Case_v1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Cho SV"/>
      <sheetName val="Cho QL"/>
      <sheetName val="Test log"/>
      <sheetName val="Test report"/>
    </sheetNames>
    <sheetDataSet>
      <sheetData sheetId="0"/>
      <sheetData sheetId="1"/>
      <sheetData sheetId="2"/>
      <sheetData sheetId="3"/>
      <sheetData sheetId="4">
        <row r="4">
          <cell r="A4" t="str">
            <v>Lần 1</v>
          </cell>
          <cell r="B4" t="str">
            <v>Đăng ký tín chỉ - Phần cho SV</v>
          </cell>
          <cell r="D4" t="str">
            <v>P</v>
          </cell>
        </row>
        <row r="5">
          <cell r="A5" t="str">
            <v>Lần 1</v>
          </cell>
          <cell r="B5" t="str">
            <v>Đăng ký tín chỉ - Phần cho SV</v>
          </cell>
          <cell r="D5" t="str">
            <v>P</v>
          </cell>
        </row>
        <row r="6">
          <cell r="A6" t="str">
            <v>Lần 1</v>
          </cell>
          <cell r="B6" t="str">
            <v>Đăng ký tín chỉ - Phần cho SV</v>
          </cell>
          <cell r="D6" t="str">
            <v>P</v>
          </cell>
        </row>
        <row r="7">
          <cell r="A7" t="str">
            <v>Lần 1</v>
          </cell>
          <cell r="B7" t="str">
            <v>Đăng ký tín chỉ - Phần cho SV</v>
          </cell>
          <cell r="D7" t="str">
            <v>F</v>
          </cell>
        </row>
        <row r="8">
          <cell r="A8" t="str">
            <v>Lần 1</v>
          </cell>
          <cell r="B8" t="str">
            <v>Đăng ký tín chỉ - Phần cho SV</v>
          </cell>
          <cell r="D8" t="str">
            <v>P</v>
          </cell>
        </row>
        <row r="9">
          <cell r="A9" t="str">
            <v>Lần 1</v>
          </cell>
          <cell r="B9" t="str">
            <v>Đăng ký tín chỉ - Phần cho SV</v>
          </cell>
          <cell r="D9" t="str">
            <v>P</v>
          </cell>
        </row>
        <row r="10">
          <cell r="A10" t="str">
            <v>Lần 1</v>
          </cell>
          <cell r="B10" t="str">
            <v>Đăng ký tín chỉ - Phần cho SV</v>
          </cell>
          <cell r="D10" t="str">
            <v>P</v>
          </cell>
        </row>
        <row r="11">
          <cell r="A11" t="str">
            <v>Lần 1</v>
          </cell>
          <cell r="B11" t="str">
            <v>Đăng ký tín chỉ - Phần cho SV</v>
          </cell>
          <cell r="D11" t="str">
            <v>P</v>
          </cell>
        </row>
        <row r="12">
          <cell r="A12" t="str">
            <v>Lần 1</v>
          </cell>
          <cell r="B12" t="str">
            <v>Đăng ký tín chỉ - Phần cho SV</v>
          </cell>
          <cell r="D12" t="str">
            <v>F</v>
          </cell>
        </row>
        <row r="13">
          <cell r="A13" t="str">
            <v>Lần 1</v>
          </cell>
          <cell r="B13" t="str">
            <v>Đăng ký tín chỉ - Phần cho SV</v>
          </cell>
          <cell r="D13" t="str">
            <v>P</v>
          </cell>
        </row>
        <row r="14">
          <cell r="A14" t="str">
            <v>Lần 1</v>
          </cell>
          <cell r="B14" t="str">
            <v>Đăng ký tín chỉ - Phần cho SV</v>
          </cell>
          <cell r="D14" t="str">
            <v>P</v>
          </cell>
        </row>
        <row r="15">
          <cell r="A15" t="str">
            <v>Lần 1</v>
          </cell>
          <cell r="B15" t="str">
            <v>Đăng ký tín chỉ - Phần cho SV</v>
          </cell>
          <cell r="D15" t="str">
            <v>P</v>
          </cell>
        </row>
        <row r="16">
          <cell r="A16" t="str">
            <v>Lần 1</v>
          </cell>
          <cell r="B16" t="str">
            <v>Đăng ký tín chỉ - Phần cho SV</v>
          </cell>
          <cell r="D16" t="str">
            <v>P</v>
          </cell>
        </row>
        <row r="17">
          <cell r="A17" t="str">
            <v>Lần 1</v>
          </cell>
          <cell r="B17" t="str">
            <v>Đăng ký tín chỉ - Phần cho SV</v>
          </cell>
          <cell r="D17" t="str">
            <v>P</v>
          </cell>
        </row>
        <row r="18">
          <cell r="A18" t="str">
            <v>Lần 1</v>
          </cell>
          <cell r="B18" t="str">
            <v>Đăng ký tín chỉ - Phần cho SV</v>
          </cell>
          <cell r="D18" t="str">
            <v>P</v>
          </cell>
        </row>
        <row r="19">
          <cell r="A19" t="str">
            <v>Lần 1</v>
          </cell>
          <cell r="B19" t="str">
            <v>Đăng ký tín chỉ - Phần cho SV</v>
          </cell>
          <cell r="D19" t="str">
            <v>P</v>
          </cell>
        </row>
        <row r="20">
          <cell r="A20" t="str">
            <v>Lần 1</v>
          </cell>
          <cell r="B20" t="str">
            <v>Đăng ký tín chỉ - Phần cho SV</v>
          </cell>
          <cell r="D20" t="str">
            <v>P</v>
          </cell>
        </row>
        <row r="21">
          <cell r="A21" t="str">
            <v>Lần 1</v>
          </cell>
          <cell r="B21" t="str">
            <v>Đăng ký tín chỉ - Phần cho SV</v>
          </cell>
          <cell r="D21" t="str">
            <v>F</v>
          </cell>
          <cell r="E21" t="str">
            <v>M</v>
          </cell>
        </row>
        <row r="22">
          <cell r="A22" t="str">
            <v>Lần 1</v>
          </cell>
          <cell r="B22" t="str">
            <v>Đăng ký tín chỉ - Phần cho SV</v>
          </cell>
          <cell r="D22" t="str">
            <v>P</v>
          </cell>
        </row>
        <row r="23">
          <cell r="A23" t="str">
            <v>Lần 1</v>
          </cell>
          <cell r="B23" t="str">
            <v>Đăng ký tín chỉ - Phần cho SV</v>
          </cell>
          <cell r="D23" t="str">
            <v>P</v>
          </cell>
        </row>
        <row r="24">
          <cell r="A24" t="str">
            <v>Lần 1</v>
          </cell>
          <cell r="B24" t="str">
            <v>Đăng ký tín chỉ - Phần cho SV</v>
          </cell>
          <cell r="D24" t="str">
            <v>P</v>
          </cell>
        </row>
        <row r="25">
          <cell r="A25" t="str">
            <v>Lần 1</v>
          </cell>
          <cell r="B25" t="str">
            <v>Đăng ký tín chỉ - Phần cho SV</v>
          </cell>
          <cell r="D25" t="str">
            <v>P</v>
          </cell>
        </row>
        <row r="26">
          <cell r="A26" t="str">
            <v>Lần 1</v>
          </cell>
          <cell r="B26" t="str">
            <v>Đăng ký tín chỉ - Phần cho SV</v>
          </cell>
          <cell r="D26" t="str">
            <v>P</v>
          </cell>
        </row>
        <row r="27">
          <cell r="A27" t="str">
            <v>Lần 1</v>
          </cell>
          <cell r="B27" t="str">
            <v>Đăng ký tín chỉ - Phần cho SV</v>
          </cell>
          <cell r="D27" t="str">
            <v>P</v>
          </cell>
        </row>
        <row r="28">
          <cell r="A28" t="str">
            <v>Lần 1</v>
          </cell>
          <cell r="B28" t="str">
            <v>Đăng ký tín chỉ - Phần cho SV</v>
          </cell>
          <cell r="D28" t="str">
            <v>P</v>
          </cell>
        </row>
        <row r="29">
          <cell r="A29" t="str">
            <v>Lần 1</v>
          </cell>
          <cell r="B29" t="str">
            <v>Đăng ký tín chỉ - Phần cho SV</v>
          </cell>
          <cell r="D29" t="str">
            <v>P</v>
          </cell>
        </row>
        <row r="30">
          <cell r="A30" t="str">
            <v>Lần 1</v>
          </cell>
          <cell r="B30" t="str">
            <v>Đăng ký tín chỉ - Phần cho SV</v>
          </cell>
          <cell r="D30" t="str">
            <v>P</v>
          </cell>
        </row>
        <row r="31">
          <cell r="A31" t="str">
            <v>Lần 1</v>
          </cell>
          <cell r="B31" t="str">
            <v>Đăng ký tín chỉ - Phần cho SV</v>
          </cell>
          <cell r="D31" t="str">
            <v>P</v>
          </cell>
        </row>
        <row r="32">
          <cell r="A32" t="str">
            <v>Lần 1</v>
          </cell>
          <cell r="B32" t="str">
            <v>Đăng ký tín chỉ - Phần cho SV</v>
          </cell>
          <cell r="D32" t="str">
            <v>P</v>
          </cell>
        </row>
        <row r="33">
          <cell r="A33" t="str">
            <v>Lần 1</v>
          </cell>
          <cell r="B33" t="str">
            <v>Đăng ký tín chỉ - Phần cho SV</v>
          </cell>
          <cell r="D33" t="str">
            <v>P</v>
          </cell>
        </row>
        <row r="34">
          <cell r="A34" t="str">
            <v>Lần 1</v>
          </cell>
          <cell r="B34" t="str">
            <v>Đăng ký tín chỉ - Phần cho SV</v>
          </cell>
          <cell r="D34" t="str">
            <v>P</v>
          </cell>
        </row>
        <row r="35">
          <cell r="A35" t="str">
            <v>Lần 1</v>
          </cell>
          <cell r="B35" t="str">
            <v>Đăng ký tín chỉ - Phần cho SV</v>
          </cell>
          <cell r="D35" t="str">
            <v>P</v>
          </cell>
        </row>
        <row r="36">
          <cell r="A36" t="str">
            <v>Lần 1</v>
          </cell>
          <cell r="B36" t="str">
            <v>Đăng ký tín chỉ - Phần cho SV</v>
          </cell>
          <cell r="D36" t="str">
            <v>P</v>
          </cell>
        </row>
        <row r="37">
          <cell r="A37" t="str">
            <v>Lần 1</v>
          </cell>
          <cell r="B37" t="str">
            <v>Đăng ký tín chỉ - Phần cho SV</v>
          </cell>
          <cell r="D37" t="str">
            <v>P</v>
          </cell>
        </row>
        <row r="38">
          <cell r="A38" t="str">
            <v>Lần 1</v>
          </cell>
          <cell r="B38" t="str">
            <v>Đăng ký tín chỉ - Phần cho SV</v>
          </cell>
          <cell r="D38" t="str">
            <v>P</v>
          </cell>
        </row>
        <row r="39">
          <cell r="A39" t="str">
            <v>Lần 1</v>
          </cell>
          <cell r="B39" t="str">
            <v>Đăng ký tín chỉ - Phần cho QL</v>
          </cell>
          <cell r="D39" t="str">
            <v>P</v>
          </cell>
        </row>
        <row r="40">
          <cell r="A40" t="str">
            <v>Lần 1</v>
          </cell>
          <cell r="B40" t="str">
            <v>Đăng ký tín chỉ - Phần cho QL</v>
          </cell>
          <cell r="D40" t="str">
            <v>P</v>
          </cell>
        </row>
        <row r="41">
          <cell r="A41" t="str">
            <v>Lần 1</v>
          </cell>
          <cell r="B41" t="str">
            <v>Đăng ký tín chỉ - Phần cho QL</v>
          </cell>
          <cell r="D41" t="str">
            <v>P</v>
          </cell>
        </row>
        <row r="42">
          <cell r="A42" t="str">
            <v>Lần 1</v>
          </cell>
          <cell r="B42" t="str">
            <v>Đăng ký tín chỉ - Phần cho QL</v>
          </cell>
          <cell r="D42" t="str">
            <v>P</v>
          </cell>
        </row>
        <row r="43">
          <cell r="A43" t="str">
            <v>Lần 1</v>
          </cell>
          <cell r="B43" t="str">
            <v>Đăng ký tín chỉ - Phần cho QL</v>
          </cell>
          <cell r="D43" t="str">
            <v>P</v>
          </cell>
        </row>
        <row r="44">
          <cell r="A44" t="str">
            <v>Lần 1</v>
          </cell>
          <cell r="B44" t="str">
            <v>Đăng ký tín chỉ - Phần cho QL</v>
          </cell>
          <cell r="D44" t="str">
            <v>P</v>
          </cell>
        </row>
        <row r="45">
          <cell r="A45" t="str">
            <v>Lần 1</v>
          </cell>
          <cell r="B45" t="str">
            <v>Đăng ký tín chỉ - Phần cho QL</v>
          </cell>
          <cell r="D45" t="str">
            <v>P</v>
          </cell>
        </row>
        <row r="46">
          <cell r="A46" t="str">
            <v>Lần 1</v>
          </cell>
          <cell r="B46" t="str">
            <v>Đăng ký tín chỉ - Phần cho QL</v>
          </cell>
          <cell r="D46" t="str">
            <v>F</v>
          </cell>
          <cell r="E46" t="str">
            <v>H</v>
          </cell>
        </row>
        <row r="47">
          <cell r="A47" t="str">
            <v>Lần 1</v>
          </cell>
          <cell r="B47" t="str">
            <v>Đăng ký tín chỉ - Phần cho QL</v>
          </cell>
          <cell r="D47" t="str">
            <v>F</v>
          </cell>
          <cell r="E47" t="str">
            <v>L</v>
          </cell>
        </row>
        <row r="48">
          <cell r="A48" t="str">
            <v>Lần 1</v>
          </cell>
          <cell r="B48" t="str">
            <v>Đăng ký tín chỉ - Phần cho QL</v>
          </cell>
          <cell r="D48" t="str">
            <v>F</v>
          </cell>
          <cell r="E48" t="str">
            <v>L</v>
          </cell>
        </row>
        <row r="49">
          <cell r="A49" t="str">
            <v>Lần 1</v>
          </cell>
          <cell r="B49" t="str">
            <v>Đăng ký tín chỉ - Phần cho QL</v>
          </cell>
          <cell r="D49" t="str">
            <v>F</v>
          </cell>
          <cell r="E49" t="str">
            <v>M</v>
          </cell>
        </row>
        <row r="50">
          <cell r="A50" t="str">
            <v>Lần 1</v>
          </cell>
          <cell r="B50" t="str">
            <v>Đăng ký tín chỉ - Phần cho QL</v>
          </cell>
          <cell r="D50" t="str">
            <v>F</v>
          </cell>
          <cell r="E50" t="str">
            <v>L</v>
          </cell>
        </row>
        <row r="51">
          <cell r="A51" t="str">
            <v>Lần 1</v>
          </cell>
          <cell r="B51" t="str">
            <v>Đăng ký tín chỉ - Phần cho QL</v>
          </cell>
          <cell r="D51" t="str">
            <v>P</v>
          </cell>
        </row>
        <row r="52">
          <cell r="A52" t="str">
            <v>Lần 1</v>
          </cell>
          <cell r="B52" t="str">
            <v>Đăng ký tín chỉ - Phần cho QL</v>
          </cell>
          <cell r="D52" t="str">
            <v>P</v>
          </cell>
        </row>
        <row r="53">
          <cell r="A53" t="str">
            <v>Lần 1</v>
          </cell>
          <cell r="B53" t="str">
            <v>Đăng ký tín chỉ - Phần cho QL</v>
          </cell>
          <cell r="D53" t="str">
            <v>P</v>
          </cell>
        </row>
        <row r="54">
          <cell r="A54" t="str">
            <v>Lần 1</v>
          </cell>
          <cell r="B54" t="str">
            <v>Đăng ký tín chỉ - Phần cho QL</v>
          </cell>
          <cell r="D54" t="str">
            <v>P</v>
          </cell>
        </row>
        <row r="55">
          <cell r="A55" t="str">
            <v>Lần 1</v>
          </cell>
          <cell r="B55" t="str">
            <v>Đăng ký tín chỉ - Phần cho QL</v>
          </cell>
          <cell r="D55" t="str">
            <v>P</v>
          </cell>
        </row>
        <row r="56">
          <cell r="A56" t="str">
            <v>Lần 1</v>
          </cell>
          <cell r="B56" t="str">
            <v>Đăng ký tín chỉ - Phần cho QL</v>
          </cell>
          <cell r="D56" t="str">
            <v>P</v>
          </cell>
        </row>
        <row r="57">
          <cell r="A57" t="str">
            <v>Lần 1</v>
          </cell>
          <cell r="B57" t="str">
            <v>Đăng ký tín chỉ - Phần cho QL</v>
          </cell>
          <cell r="D57" t="str">
            <v>P</v>
          </cell>
        </row>
        <row r="58">
          <cell r="A58" t="str">
            <v>Lần 1</v>
          </cell>
          <cell r="B58" t="str">
            <v>Đăng ký tín chỉ - Phần cho QL</v>
          </cell>
          <cell r="D58" t="str">
            <v>P</v>
          </cell>
        </row>
        <row r="59">
          <cell r="A59" t="str">
            <v>Lần 1</v>
          </cell>
          <cell r="B59" t="str">
            <v>Đăng ký tín chỉ - Phần cho QL</v>
          </cell>
          <cell r="D59" t="str">
            <v>P</v>
          </cell>
        </row>
        <row r="60">
          <cell r="A60" t="str">
            <v>Lần 1</v>
          </cell>
          <cell r="B60" t="str">
            <v>Đăng ký tín chỉ - Phần cho QL</v>
          </cell>
          <cell r="D60" t="str">
            <v>P</v>
          </cell>
        </row>
        <row r="61">
          <cell r="A61" t="str">
            <v>Lần 1</v>
          </cell>
          <cell r="B61" t="str">
            <v>Đăng ký tín chỉ - Phần cho QL</v>
          </cell>
          <cell r="D61" t="str">
            <v>P</v>
          </cell>
        </row>
        <row r="62">
          <cell r="A62" t="str">
            <v>Lần 1</v>
          </cell>
          <cell r="B62" t="str">
            <v>Đăng ký tín chỉ - Phần cho QL</v>
          </cell>
          <cell r="D62" t="str">
            <v>P</v>
          </cell>
        </row>
        <row r="63">
          <cell r="A63" t="str">
            <v>Lần 1</v>
          </cell>
          <cell r="B63" t="str">
            <v>Đăng ký tín chỉ - Phần cho QL</v>
          </cell>
          <cell r="D63" t="str">
            <v>P</v>
          </cell>
        </row>
        <row r="64">
          <cell r="A64" t="str">
            <v>Lần 1</v>
          </cell>
          <cell r="B64" t="str">
            <v>Đăng ký tín chỉ - Phần cho QL</v>
          </cell>
          <cell r="D64" t="str">
            <v>P</v>
          </cell>
        </row>
        <row r="65">
          <cell r="A65" t="str">
            <v>Lần 1</v>
          </cell>
          <cell r="B65" t="str">
            <v>Đăng ký tín chỉ - Phần cho QL</v>
          </cell>
          <cell r="D65" t="str">
            <v>P</v>
          </cell>
        </row>
        <row r="66">
          <cell r="A66" t="str">
            <v>Lần 1</v>
          </cell>
          <cell r="B66" t="str">
            <v>Đăng ký tín chỉ - Phần cho QL</v>
          </cell>
          <cell r="D66" t="str">
            <v>P</v>
          </cell>
        </row>
        <row r="67">
          <cell r="A67" t="str">
            <v>Lần 2</v>
          </cell>
          <cell r="B67" t="str">
            <v>Đăng ký tín chỉ - Phần cho SV</v>
          </cell>
          <cell r="D67" t="str">
            <v>P</v>
          </cell>
          <cell r="E67" t="str">
            <v>M</v>
          </cell>
        </row>
        <row r="68">
          <cell r="A68" t="str">
            <v>Lần 2</v>
          </cell>
          <cell r="B68" t="str">
            <v>Đăng ký tín chỉ - Phần cho SV</v>
          </cell>
          <cell r="D68" t="str">
            <v>P</v>
          </cell>
        </row>
        <row r="69">
          <cell r="A69" t="str">
            <v>Lần 2</v>
          </cell>
          <cell r="B69" t="str">
            <v>Đăng ký tín chỉ - Phần cho SV</v>
          </cell>
          <cell r="D69" t="str">
            <v>P</v>
          </cell>
        </row>
        <row r="70">
          <cell r="A70" t="str">
            <v>Lần 2</v>
          </cell>
          <cell r="B70" t="str">
            <v>Đăng ký tín chỉ - Phần cho SV</v>
          </cell>
          <cell r="D70" t="str">
            <v>P</v>
          </cell>
        </row>
        <row r="71">
          <cell r="A71" t="str">
            <v>Lần 2</v>
          </cell>
          <cell r="B71" t="str">
            <v>Đăng ký tín chỉ - Phần cho SV</v>
          </cell>
          <cell r="D71" t="str">
            <v>P</v>
          </cell>
        </row>
        <row r="72">
          <cell r="A72" t="str">
            <v>Lần 2</v>
          </cell>
          <cell r="B72" t="str">
            <v>Đăng ký tín chỉ - Phần cho SV</v>
          </cell>
          <cell r="D72" t="str">
            <v>P</v>
          </cell>
        </row>
        <row r="73">
          <cell r="A73" t="str">
            <v>Lần 2</v>
          </cell>
          <cell r="B73" t="str">
            <v>Đăng ký tín chỉ - Phần cho SV</v>
          </cell>
          <cell r="D73" t="str">
            <v>P</v>
          </cell>
        </row>
        <row r="74">
          <cell r="A74" t="str">
            <v>Lần 2</v>
          </cell>
          <cell r="B74" t="str">
            <v>Đăng ký tín chỉ - Phần cho SV</v>
          </cell>
          <cell r="D74" t="str">
            <v>P</v>
          </cell>
        </row>
        <row r="75">
          <cell r="A75" t="str">
            <v>Lần 2</v>
          </cell>
          <cell r="B75" t="str">
            <v>Đăng ký tín chỉ - Phần cho SV</v>
          </cell>
          <cell r="D75" t="str">
            <v>P</v>
          </cell>
        </row>
        <row r="76">
          <cell r="A76" t="str">
            <v>Lần 2</v>
          </cell>
          <cell r="B76" t="str">
            <v>Đăng ký tín chỉ - Phần cho SV</v>
          </cell>
          <cell r="D76" t="str">
            <v>P</v>
          </cell>
        </row>
        <row r="77">
          <cell r="A77" t="str">
            <v>Lần 2</v>
          </cell>
          <cell r="B77" t="str">
            <v>Đăng ký tín chỉ - Phần cho SV</v>
          </cell>
          <cell r="D77" t="str">
            <v>P</v>
          </cell>
        </row>
        <row r="78">
          <cell r="A78" t="str">
            <v>Lần 2</v>
          </cell>
          <cell r="B78" t="str">
            <v>Đăng ký tín chỉ - Phần cho SV</v>
          </cell>
          <cell r="D78" t="str">
            <v>P</v>
          </cell>
        </row>
        <row r="79">
          <cell r="A79" t="str">
            <v>Lần 2</v>
          </cell>
          <cell r="B79" t="str">
            <v>Đăng ký tín chỉ - Phần cho SV</v>
          </cell>
          <cell r="D79" t="str">
            <v>P</v>
          </cell>
        </row>
        <row r="80">
          <cell r="A80" t="str">
            <v>Lần 2</v>
          </cell>
          <cell r="B80" t="str">
            <v>Đăng ký tín chỉ - Phần cho SV</v>
          </cell>
          <cell r="D80" t="str">
            <v>P</v>
          </cell>
        </row>
        <row r="81">
          <cell r="A81" t="str">
            <v>Lần 2</v>
          </cell>
          <cell r="B81" t="str">
            <v>Đăng ký tín chỉ - Phần cho SV</v>
          </cell>
          <cell r="D81" t="str">
            <v>P</v>
          </cell>
        </row>
        <row r="82">
          <cell r="A82" t="str">
            <v>Lần 2</v>
          </cell>
          <cell r="B82" t="str">
            <v>Đăng ký tín chỉ - Phần cho SV</v>
          </cell>
          <cell r="D82" t="str">
            <v>F</v>
          </cell>
          <cell r="E82" t="str">
            <v>M</v>
          </cell>
        </row>
        <row r="83">
          <cell r="A83" t="str">
            <v>Lần 2</v>
          </cell>
          <cell r="B83" t="str">
            <v>Đăng ký tín chỉ - Phần cho SV</v>
          </cell>
          <cell r="D83" t="str">
            <v>P</v>
          </cell>
        </row>
        <row r="84">
          <cell r="A84" t="str">
            <v>Lần 2</v>
          </cell>
          <cell r="B84" t="str">
            <v>Đăng ký tín chỉ - Phần cho SV</v>
          </cell>
          <cell r="D84" t="str">
            <v>P</v>
          </cell>
        </row>
        <row r="85">
          <cell r="A85" t="str">
            <v>Lần 2</v>
          </cell>
          <cell r="B85" t="str">
            <v>Đăng ký tín chỉ - Phần cho SV</v>
          </cell>
          <cell r="D85" t="str">
            <v>P</v>
          </cell>
        </row>
        <row r="86">
          <cell r="A86" t="str">
            <v>Lần 2</v>
          </cell>
          <cell r="B86" t="str">
            <v>Đăng ký tín chỉ - Phần cho SV</v>
          </cell>
          <cell r="D86" t="str">
            <v>P</v>
          </cell>
        </row>
        <row r="87">
          <cell r="A87" t="str">
            <v>Lần 2</v>
          </cell>
          <cell r="B87" t="str">
            <v>Đăng ký tín chỉ - Phần cho SV</v>
          </cell>
          <cell r="D87" t="str">
            <v>P</v>
          </cell>
        </row>
        <row r="88">
          <cell r="A88" t="str">
            <v>Lần 2</v>
          </cell>
          <cell r="B88" t="str">
            <v>Đăng ký tín chỉ - Phần cho SV</v>
          </cell>
          <cell r="D88" t="str">
            <v>P</v>
          </cell>
        </row>
        <row r="89">
          <cell r="A89" t="str">
            <v>Lần 2</v>
          </cell>
          <cell r="B89" t="str">
            <v>Đăng ký tín chỉ - Phần cho SV</v>
          </cell>
          <cell r="D89" t="str">
            <v>P</v>
          </cell>
        </row>
        <row r="90">
          <cell r="A90" t="str">
            <v>Lần 2</v>
          </cell>
          <cell r="B90" t="str">
            <v>Đăng ký tín chỉ - Phần cho SV</v>
          </cell>
          <cell r="D90" t="str">
            <v>P</v>
          </cell>
        </row>
        <row r="91">
          <cell r="A91" t="str">
            <v>Lần 2</v>
          </cell>
          <cell r="B91" t="str">
            <v>Đăng ký tín chỉ - Phần cho SV</v>
          </cell>
          <cell r="D91" t="str">
            <v>P</v>
          </cell>
        </row>
        <row r="92">
          <cell r="A92" t="str">
            <v>Lần 2</v>
          </cell>
          <cell r="B92" t="str">
            <v>Đăng ký tín chỉ - Phần cho SV</v>
          </cell>
          <cell r="D92" t="str">
            <v>P</v>
          </cell>
        </row>
        <row r="93">
          <cell r="A93" t="str">
            <v>Lần 2</v>
          </cell>
          <cell r="B93" t="str">
            <v>Đăng ký tín chỉ - Phần cho SV</v>
          </cell>
          <cell r="D93" t="str">
            <v>P</v>
          </cell>
        </row>
        <row r="94">
          <cell r="A94" t="str">
            <v>Lần 2</v>
          </cell>
          <cell r="B94" t="str">
            <v>Đăng ký tín chỉ - Phần cho SV</v>
          </cell>
          <cell r="D94" t="str">
            <v>P</v>
          </cell>
        </row>
        <row r="95">
          <cell r="A95" t="str">
            <v>Lần 2</v>
          </cell>
          <cell r="B95" t="str">
            <v>Đăng ký tín chỉ - Phần cho SV</v>
          </cell>
          <cell r="D95" t="str">
            <v>P</v>
          </cell>
        </row>
        <row r="96">
          <cell r="A96" t="str">
            <v>Lần 2</v>
          </cell>
          <cell r="B96" t="str">
            <v>Đăng ký tín chỉ - Phần cho SV</v>
          </cell>
          <cell r="D96" t="str">
            <v>F</v>
          </cell>
          <cell r="E96" t="str">
            <v>L</v>
          </cell>
        </row>
        <row r="97">
          <cell r="A97" t="str">
            <v>Lần 2</v>
          </cell>
          <cell r="B97" t="str">
            <v>Đăng ký tín chỉ - Phần cho SV</v>
          </cell>
          <cell r="D97" t="str">
            <v>F</v>
          </cell>
          <cell r="E97" t="str">
            <v>M</v>
          </cell>
        </row>
        <row r="98">
          <cell r="A98" t="str">
            <v>Lần 2</v>
          </cell>
          <cell r="B98" t="str">
            <v>Đăng ký tín chỉ - Phần cho SV</v>
          </cell>
          <cell r="D98" t="str">
            <v>P</v>
          </cell>
        </row>
        <row r="99">
          <cell r="A99" t="str">
            <v>Lần 2</v>
          </cell>
          <cell r="B99" t="str">
            <v>Đăng ký tín chỉ - Phần cho SV</v>
          </cell>
          <cell r="D99" t="str">
            <v>P</v>
          </cell>
        </row>
        <row r="100">
          <cell r="A100" t="str">
            <v>Lần 2</v>
          </cell>
          <cell r="B100" t="str">
            <v>Đăng ký tín chỉ - Phần cho SV</v>
          </cell>
          <cell r="D100" t="str">
            <v>P</v>
          </cell>
        </row>
        <row r="101">
          <cell r="A101" t="str">
            <v>Lần 2</v>
          </cell>
          <cell r="B101" t="str">
            <v>Đăng ký tín chỉ - Phần cho SV</v>
          </cell>
          <cell r="D101" t="str">
            <v>P</v>
          </cell>
        </row>
        <row r="102">
          <cell r="A102" t="str">
            <v>Lần 2</v>
          </cell>
          <cell r="B102" t="str">
            <v>Đăng ký tín chỉ - Phần cho QL</v>
          </cell>
          <cell r="D102" t="str">
            <v>P</v>
          </cell>
        </row>
        <row r="103">
          <cell r="A103" t="str">
            <v>Lần 2</v>
          </cell>
          <cell r="B103" t="str">
            <v>Đăng ký tín chỉ - Phần cho QL</v>
          </cell>
          <cell r="D103" t="str">
            <v>P</v>
          </cell>
        </row>
        <row r="104">
          <cell r="A104" t="str">
            <v>Lần 2</v>
          </cell>
          <cell r="B104" t="str">
            <v>Đăng ký tín chỉ - Phần cho QL</v>
          </cell>
          <cell r="D104" t="str">
            <v>P</v>
          </cell>
        </row>
        <row r="105">
          <cell r="A105" t="str">
            <v>Lần 2</v>
          </cell>
          <cell r="B105" t="str">
            <v>Đăng ký tín chỉ - Phần cho QL</v>
          </cell>
          <cell r="D105" t="str">
            <v>P</v>
          </cell>
        </row>
        <row r="106">
          <cell r="A106" t="str">
            <v>Lần 2</v>
          </cell>
          <cell r="B106" t="str">
            <v>Đăng ký tín chỉ - Phần cho QL</v>
          </cell>
          <cell r="D106" t="str">
            <v>P</v>
          </cell>
        </row>
        <row r="107">
          <cell r="A107" t="str">
            <v>Lần 2</v>
          </cell>
          <cell r="B107" t="str">
            <v>Đăng ký tín chỉ - Phần cho QL</v>
          </cell>
          <cell r="D107" t="str">
            <v>P</v>
          </cell>
        </row>
        <row r="108">
          <cell r="A108" t="str">
            <v>Lần 2</v>
          </cell>
          <cell r="B108" t="str">
            <v>Đăng ký tín chỉ - Phần cho QL</v>
          </cell>
          <cell r="D108" t="str">
            <v>P</v>
          </cell>
        </row>
        <row r="109">
          <cell r="A109" t="str">
            <v>Lần 2</v>
          </cell>
          <cell r="B109" t="str">
            <v>Đăng ký tín chỉ - Phần cho QL</v>
          </cell>
          <cell r="D109" t="str">
            <v>P</v>
          </cell>
        </row>
        <row r="110">
          <cell r="A110" t="str">
            <v>Lần 2</v>
          </cell>
          <cell r="B110" t="str">
            <v>Đăng ký tín chỉ - Phần cho QL</v>
          </cell>
          <cell r="D110" t="str">
            <v>P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zoomScaleNormal="100" workbookViewId="0">
      <selection activeCell="B1" sqref="B1:H1"/>
    </sheetView>
  </sheetViews>
  <sheetFormatPr defaultRowHeight="15"/>
  <cols>
    <col min="1" max="1" width="2.5703125" customWidth="1"/>
    <col min="2" max="2" width="10" customWidth="1"/>
    <col min="3" max="3" width="13.7109375" customWidth="1"/>
    <col min="4" max="4" width="13.140625" customWidth="1"/>
    <col min="5" max="5" width="8.85546875" customWidth="1"/>
    <col min="6" max="6" width="12.7109375" customWidth="1"/>
    <col min="7" max="7" width="15.28515625" customWidth="1"/>
    <col min="8" max="8" width="11.85546875" customWidth="1"/>
  </cols>
  <sheetData>
    <row r="1" spans="1:9" ht="56.25" customHeight="1">
      <c r="A1" s="2"/>
      <c r="B1" s="155" t="s">
        <v>140</v>
      </c>
      <c r="C1" s="155"/>
      <c r="D1" s="155"/>
      <c r="E1" s="155"/>
      <c r="F1" s="155"/>
      <c r="G1" s="155"/>
      <c r="H1" s="155"/>
      <c r="I1" s="3"/>
    </row>
    <row r="2" spans="1:9" ht="16.5">
      <c r="A2" s="1"/>
      <c r="B2" s="4"/>
      <c r="C2" s="5"/>
      <c r="D2" s="1"/>
      <c r="E2" s="1"/>
      <c r="F2" s="6"/>
      <c r="G2" s="1"/>
      <c r="H2" s="1"/>
      <c r="I2" s="1"/>
    </row>
    <row r="3" spans="1:9" ht="16.5">
      <c r="A3" s="1"/>
      <c r="B3" s="33" t="s">
        <v>0</v>
      </c>
      <c r="C3" s="128" t="s">
        <v>141</v>
      </c>
      <c r="D3" s="128"/>
      <c r="E3" s="128"/>
      <c r="F3" s="33" t="s">
        <v>1</v>
      </c>
      <c r="G3" s="35" t="s">
        <v>142</v>
      </c>
      <c r="H3" s="1"/>
      <c r="I3" s="1"/>
    </row>
    <row r="4" spans="1:9" ht="16.5">
      <c r="A4" s="1"/>
      <c r="B4" s="33" t="s">
        <v>2</v>
      </c>
      <c r="C4" s="128" t="s">
        <v>275</v>
      </c>
      <c r="D4" s="128"/>
      <c r="E4" s="128"/>
      <c r="F4" s="33" t="s">
        <v>3</v>
      </c>
      <c r="G4" s="35" t="s">
        <v>4</v>
      </c>
      <c r="H4" s="1"/>
      <c r="I4" s="1"/>
    </row>
    <row r="5" spans="1:9" ht="16.5">
      <c r="A5" s="1"/>
      <c r="B5" s="129" t="s">
        <v>5</v>
      </c>
      <c r="C5" s="130" t="s">
        <v>276</v>
      </c>
      <c r="D5" s="130"/>
      <c r="E5" s="130"/>
      <c r="F5" s="33" t="s">
        <v>6</v>
      </c>
      <c r="G5" s="34"/>
      <c r="H5" s="1"/>
      <c r="I5" s="1"/>
    </row>
    <row r="6" spans="1:9" ht="16.5">
      <c r="A6" s="1"/>
      <c r="B6" s="129"/>
      <c r="C6" s="130"/>
      <c r="D6" s="130"/>
      <c r="E6" s="130"/>
      <c r="F6" s="33" t="s">
        <v>7</v>
      </c>
      <c r="G6" s="7" t="s">
        <v>8</v>
      </c>
      <c r="H6" s="1"/>
      <c r="I6" s="1"/>
    </row>
    <row r="7" spans="1:9" ht="16.5">
      <c r="A7" s="1"/>
      <c r="B7" s="31"/>
      <c r="C7" s="32"/>
      <c r="D7" s="32"/>
      <c r="E7" s="32"/>
      <c r="F7" s="38"/>
      <c r="G7" s="11"/>
      <c r="H7" s="1"/>
      <c r="I7" s="1"/>
    </row>
    <row r="8" spans="1:9" ht="16.5">
      <c r="A8" s="1"/>
      <c r="B8" s="8"/>
      <c r="C8" s="9"/>
      <c r="D8" s="10"/>
      <c r="E8" s="10"/>
      <c r="F8" s="36"/>
      <c r="G8" s="11"/>
      <c r="H8" s="1"/>
      <c r="I8" s="1"/>
    </row>
    <row r="9" spans="1:9" ht="16.5">
      <c r="A9" s="1"/>
      <c r="B9" s="12"/>
      <c r="C9" s="13"/>
      <c r="D9" s="13"/>
      <c r="E9" s="13"/>
      <c r="F9" s="37"/>
      <c r="G9" s="1"/>
      <c r="H9" s="1"/>
      <c r="I9" s="1"/>
    </row>
    <row r="10" spans="1:9" ht="16.5">
      <c r="A10" s="1"/>
      <c r="B10" s="30" t="s">
        <v>9</v>
      </c>
      <c r="C10" s="1"/>
      <c r="D10" s="1"/>
      <c r="E10" s="1"/>
      <c r="F10" s="1"/>
      <c r="G10" s="1"/>
      <c r="H10" s="1"/>
      <c r="I10" s="1"/>
    </row>
    <row r="11" spans="1:9" ht="29.25" customHeight="1">
      <c r="A11" s="14"/>
      <c r="B11" s="123" t="s">
        <v>10</v>
      </c>
      <c r="C11" s="124" t="s">
        <v>7</v>
      </c>
      <c r="D11" s="124" t="s">
        <v>11</v>
      </c>
      <c r="E11" s="124" t="s">
        <v>12</v>
      </c>
      <c r="F11" s="124" t="s">
        <v>13</v>
      </c>
      <c r="G11" s="125" t="s">
        <v>14</v>
      </c>
      <c r="H11" s="126" t="s">
        <v>15</v>
      </c>
      <c r="I11" s="14"/>
    </row>
    <row r="12" spans="1:9">
      <c r="A12" s="15"/>
      <c r="B12" s="16" t="s">
        <v>143</v>
      </c>
      <c r="C12" s="17" t="s">
        <v>144</v>
      </c>
      <c r="D12" s="18"/>
      <c r="E12" s="18"/>
      <c r="F12" s="19" t="s">
        <v>145</v>
      </c>
      <c r="G12" s="20"/>
      <c r="H12" s="41" t="s">
        <v>142</v>
      </c>
      <c r="I12" s="15"/>
    </row>
    <row r="13" spans="1:9">
      <c r="A13" s="15"/>
      <c r="B13" s="21"/>
      <c r="C13" s="17"/>
      <c r="D13" s="18"/>
      <c r="E13" s="18"/>
      <c r="F13" s="18"/>
      <c r="G13" s="22"/>
      <c r="H13" s="39"/>
      <c r="I13" s="15"/>
    </row>
    <row r="14" spans="1:9">
      <c r="A14" s="15"/>
      <c r="B14" s="21"/>
      <c r="C14" s="17"/>
      <c r="D14" s="18"/>
      <c r="E14" s="18"/>
      <c r="F14" s="18"/>
      <c r="G14" s="22"/>
      <c r="H14" s="39"/>
      <c r="I14" s="15"/>
    </row>
    <row r="15" spans="1:9">
      <c r="A15" s="15"/>
      <c r="B15" s="21"/>
      <c r="C15" s="17"/>
      <c r="D15" s="18"/>
      <c r="E15" s="18"/>
      <c r="F15" s="18"/>
      <c r="G15" s="22"/>
      <c r="H15" s="39"/>
      <c r="I15" s="15"/>
    </row>
    <row r="16" spans="1:9">
      <c r="B16" s="21"/>
      <c r="C16" s="17"/>
      <c r="D16" s="18"/>
      <c r="E16" s="18"/>
      <c r="F16" s="18"/>
      <c r="G16" s="22"/>
      <c r="H16" s="39"/>
    </row>
    <row r="17" spans="2:8">
      <c r="B17" s="21"/>
      <c r="C17" s="17"/>
      <c r="D17" s="18"/>
      <c r="E17" s="18"/>
      <c r="F17" s="18"/>
      <c r="G17" s="22"/>
      <c r="H17" s="39"/>
    </row>
    <row r="18" spans="2:8">
      <c r="B18" s="23"/>
      <c r="C18" s="24"/>
      <c r="D18" s="25"/>
      <c r="E18" s="25"/>
      <c r="F18" s="25"/>
      <c r="G18" s="26"/>
      <c r="H18" s="40"/>
    </row>
    <row r="21" spans="2:8" ht="16.5">
      <c r="B21" s="30" t="s">
        <v>16</v>
      </c>
      <c r="C21" s="1"/>
      <c r="D21" s="1"/>
      <c r="E21" s="1"/>
      <c r="F21" s="1"/>
      <c r="G21" s="1"/>
      <c r="H21" s="1"/>
    </row>
    <row r="22" spans="2:8" ht="16.5">
      <c r="B22" s="27" t="s">
        <v>17</v>
      </c>
      <c r="C22" s="28" t="s">
        <v>18</v>
      </c>
      <c r="D22" s="28"/>
      <c r="E22" s="28"/>
      <c r="F22" s="28"/>
      <c r="G22" s="29"/>
      <c r="H22" s="1"/>
    </row>
    <row r="23" spans="2:8" ht="16.5">
      <c r="B23" s="16"/>
      <c r="C23" s="17"/>
      <c r="D23" s="18"/>
      <c r="E23" s="18"/>
      <c r="F23" s="19"/>
      <c r="G23" s="20"/>
      <c r="H23" s="1"/>
    </row>
    <row r="24" spans="2:8" ht="16.5">
      <c r="B24" s="21"/>
      <c r="C24" s="17"/>
      <c r="D24" s="18"/>
      <c r="E24" s="18"/>
      <c r="F24" s="18"/>
      <c r="G24" s="22"/>
      <c r="H24" s="1"/>
    </row>
    <row r="25" spans="2:8" ht="16.5">
      <c r="B25" s="21"/>
      <c r="C25" s="17"/>
      <c r="D25" s="18"/>
      <c r="E25" s="18"/>
      <c r="F25" s="18"/>
      <c r="G25" s="22"/>
      <c r="H25" s="1"/>
    </row>
    <row r="26" spans="2:8" ht="16.5">
      <c r="B26" s="21"/>
      <c r="C26" s="17"/>
      <c r="D26" s="18"/>
      <c r="E26" s="18"/>
      <c r="F26" s="18"/>
      <c r="G26" s="22"/>
      <c r="H26" s="1"/>
    </row>
    <row r="27" spans="2:8" ht="16.5">
      <c r="B27" s="21"/>
      <c r="C27" s="17"/>
      <c r="D27" s="18"/>
      <c r="E27" s="18"/>
      <c r="F27" s="18"/>
      <c r="G27" s="22"/>
      <c r="H27" s="1"/>
    </row>
    <row r="28" spans="2:8" ht="16.5">
      <c r="B28" s="21"/>
      <c r="C28" s="17"/>
      <c r="D28" s="18"/>
      <c r="E28" s="18"/>
      <c r="F28" s="18"/>
      <c r="G28" s="22"/>
      <c r="H28" s="1"/>
    </row>
    <row r="29" spans="2:8" ht="16.5">
      <c r="B29" s="23"/>
      <c r="C29" s="24"/>
      <c r="D29" s="25"/>
      <c r="E29" s="25"/>
      <c r="F29" s="25"/>
      <c r="G29" s="26"/>
      <c r="H29" s="1"/>
    </row>
  </sheetData>
  <mergeCells count="5">
    <mergeCell ref="C3:E3"/>
    <mergeCell ref="C4:E4"/>
    <mergeCell ref="B5:B6"/>
    <mergeCell ref="C5:E6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5"/>
  <cols>
    <col min="1" max="1" width="13.7109375" customWidth="1"/>
    <col min="2" max="2" width="20.140625" customWidth="1"/>
    <col min="3" max="3" width="19.7109375" customWidth="1"/>
    <col min="4" max="4" width="11.7109375" customWidth="1"/>
    <col min="5" max="5" width="10.140625" customWidth="1"/>
    <col min="6" max="6" width="12.28515625" customWidth="1"/>
  </cols>
  <sheetData>
    <row r="1" spans="1:6" ht="55.5" customHeight="1">
      <c r="A1" s="143" t="s">
        <v>260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47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s="120" customFormat="1" ht="35.25" customHeight="1">
      <c r="A5" s="119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261</v>
      </c>
      <c r="B6" s="141"/>
      <c r="C6" s="141"/>
      <c r="D6" s="141"/>
      <c r="E6" s="141"/>
      <c r="F6" s="142"/>
    </row>
    <row r="7" spans="1:6" ht="102">
      <c r="A7" s="77" t="s">
        <v>57</v>
      </c>
      <c r="B7" s="66" t="s">
        <v>262</v>
      </c>
      <c r="C7" s="67" t="s">
        <v>263</v>
      </c>
      <c r="D7" s="68"/>
      <c r="E7" s="68"/>
      <c r="F7" s="68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5"/>
  <cols>
    <col min="1" max="1" width="18.28515625" customWidth="1"/>
    <col min="2" max="2" width="23.42578125" customWidth="1"/>
    <col min="3" max="3" width="18" customWidth="1"/>
    <col min="4" max="4" width="10.28515625" customWidth="1"/>
    <col min="5" max="5" width="10.140625" customWidth="1"/>
  </cols>
  <sheetData>
    <row r="1" spans="1:6" ht="55.5" customHeight="1">
      <c r="A1" s="143" t="s">
        <v>264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30.75" customHeight="1">
      <c r="A5" s="76" t="s">
        <v>31</v>
      </c>
      <c r="B5" s="69" t="s">
        <v>32</v>
      </c>
      <c r="C5" s="69" t="s">
        <v>33</v>
      </c>
      <c r="D5" s="118" t="s">
        <v>34</v>
      </c>
      <c r="E5" s="118" t="s">
        <v>35</v>
      </c>
      <c r="F5" s="118" t="s">
        <v>36</v>
      </c>
    </row>
    <row r="6" spans="1:6">
      <c r="A6" s="140" t="s">
        <v>265</v>
      </c>
      <c r="B6" s="141"/>
      <c r="C6" s="141"/>
      <c r="D6" s="141"/>
      <c r="E6" s="141"/>
      <c r="F6" s="142"/>
    </row>
    <row r="7" spans="1:6" ht="102">
      <c r="A7" s="77" t="s">
        <v>58</v>
      </c>
      <c r="B7" s="66" t="s">
        <v>266</v>
      </c>
      <c r="C7" s="67" t="s">
        <v>267</v>
      </c>
      <c r="D7" s="68"/>
      <c r="E7" s="68"/>
      <c r="F7" s="68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topLeftCell="A8" zoomScaleNormal="100" workbookViewId="0">
      <selection activeCell="D16" sqref="D16"/>
    </sheetView>
  </sheetViews>
  <sheetFormatPr defaultRowHeight="15"/>
  <cols>
    <col min="1" max="1" width="14.42578125" customWidth="1"/>
    <col min="2" max="2" width="18.28515625" customWidth="1"/>
    <col min="3" max="3" width="18.42578125" customWidth="1"/>
    <col min="4" max="4" width="11.42578125" customWidth="1"/>
    <col min="5" max="5" width="10.140625" customWidth="1"/>
    <col min="6" max="6" width="13.85546875" customWidth="1"/>
  </cols>
  <sheetData>
    <row r="1" spans="1:6" ht="54" customHeight="1">
      <c r="A1" s="143" t="s">
        <v>63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20</v>
      </c>
      <c r="C2" s="113" t="s">
        <v>29</v>
      </c>
      <c r="D2" s="115" t="s">
        <v>47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29.25" customHeight="1">
      <c r="A5" s="76" t="s">
        <v>31</v>
      </c>
      <c r="B5" s="69" t="s">
        <v>32</v>
      </c>
      <c r="C5" s="69" t="s">
        <v>33</v>
      </c>
      <c r="D5" s="118" t="s">
        <v>34</v>
      </c>
      <c r="E5" s="118" t="s">
        <v>35</v>
      </c>
      <c r="F5" s="118" t="s">
        <v>36</v>
      </c>
    </row>
    <row r="6" spans="1:6">
      <c r="A6" s="140" t="s">
        <v>64</v>
      </c>
      <c r="B6" s="141"/>
      <c r="C6" s="141"/>
      <c r="D6" s="141"/>
      <c r="E6" s="141"/>
      <c r="F6" s="142"/>
    </row>
    <row r="7" spans="1:6" ht="76.5">
      <c r="A7" s="77" t="s">
        <v>59</v>
      </c>
      <c r="B7" s="66" t="s">
        <v>65</v>
      </c>
      <c r="C7" s="67" t="s">
        <v>66</v>
      </c>
      <c r="D7" s="68"/>
      <c r="E7" s="68"/>
      <c r="F7" s="68"/>
    </row>
    <row r="8" spans="1:6">
      <c r="A8" s="140" t="s">
        <v>67</v>
      </c>
      <c r="B8" s="141"/>
      <c r="C8" s="141"/>
      <c r="D8" s="141"/>
      <c r="E8" s="141"/>
      <c r="F8" s="142"/>
    </row>
    <row r="9" spans="1:6" ht="63.75">
      <c r="A9" s="77" t="s">
        <v>60</v>
      </c>
      <c r="B9" s="66" t="s">
        <v>68</v>
      </c>
      <c r="C9" s="67" t="s">
        <v>69</v>
      </c>
      <c r="D9" s="68"/>
      <c r="E9" s="68"/>
      <c r="F9" s="68"/>
    </row>
    <row r="10" spans="1:6">
      <c r="A10" s="140" t="s">
        <v>70</v>
      </c>
      <c r="B10" s="141"/>
      <c r="C10" s="141"/>
      <c r="D10" s="141"/>
      <c r="E10" s="141"/>
      <c r="F10" s="142"/>
    </row>
    <row r="11" spans="1:6" ht="63.75">
      <c r="A11" s="77" t="s">
        <v>61</v>
      </c>
      <c r="B11" s="66" t="s">
        <v>71</v>
      </c>
      <c r="C11" s="67" t="s">
        <v>72</v>
      </c>
      <c r="D11" s="68"/>
      <c r="E11" s="68"/>
      <c r="F11" s="68"/>
    </row>
    <row r="12" spans="1:6">
      <c r="A12" s="140" t="s">
        <v>73</v>
      </c>
      <c r="B12" s="141"/>
      <c r="C12" s="141"/>
      <c r="D12" s="141"/>
      <c r="E12" s="141"/>
      <c r="F12" s="142"/>
    </row>
    <row r="13" spans="1:6" ht="76.5">
      <c r="A13" s="77" t="s">
        <v>62</v>
      </c>
      <c r="B13" s="66" t="s">
        <v>74</v>
      </c>
      <c r="C13" s="67" t="s">
        <v>75</v>
      </c>
      <c r="D13" s="68"/>
      <c r="E13" s="68"/>
      <c r="F13" s="68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view="pageLayout" zoomScaleNormal="100" workbookViewId="0">
      <selection sqref="A1:F1"/>
    </sheetView>
  </sheetViews>
  <sheetFormatPr defaultRowHeight="15"/>
  <cols>
    <col min="1" max="1" width="14.140625" customWidth="1"/>
    <col min="2" max="2" width="20.42578125" customWidth="1"/>
    <col min="3" max="3" width="19.7109375" customWidth="1"/>
    <col min="4" max="4" width="10.7109375" customWidth="1"/>
    <col min="5" max="5" width="10.140625" customWidth="1"/>
    <col min="6" max="6" width="13.5703125" customWidth="1"/>
  </cols>
  <sheetData>
    <row r="1" spans="1:6" ht="54.75" customHeight="1">
      <c r="A1" s="143" t="s">
        <v>80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20</v>
      </c>
      <c r="C2" s="113" t="s">
        <v>29</v>
      </c>
      <c r="D2" s="115" t="s">
        <v>47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26.25">
      <c r="A5" s="76" t="s">
        <v>31</v>
      </c>
      <c r="B5" s="69" t="s">
        <v>32</v>
      </c>
      <c r="C5" s="69" t="s">
        <v>33</v>
      </c>
      <c r="D5" s="118" t="s">
        <v>34</v>
      </c>
      <c r="E5" s="118" t="s">
        <v>35</v>
      </c>
      <c r="F5" s="69" t="s">
        <v>36</v>
      </c>
    </row>
    <row r="6" spans="1:6">
      <c r="A6" s="140" t="s">
        <v>81</v>
      </c>
      <c r="B6" s="141"/>
      <c r="C6" s="141"/>
      <c r="D6" s="141"/>
      <c r="E6" s="141"/>
      <c r="F6" s="142"/>
    </row>
    <row r="7" spans="1:6" ht="63.75">
      <c r="A7" s="77" t="s">
        <v>76</v>
      </c>
      <c r="B7" s="66" t="s">
        <v>82</v>
      </c>
      <c r="C7" s="67" t="s">
        <v>83</v>
      </c>
      <c r="D7" s="68"/>
      <c r="E7" s="68"/>
      <c r="F7" s="68"/>
    </row>
    <row r="8" spans="1:6">
      <c r="A8" s="140" t="s">
        <v>84</v>
      </c>
      <c r="B8" s="141"/>
      <c r="C8" s="141"/>
      <c r="D8" s="141"/>
      <c r="E8" s="141"/>
      <c r="F8" s="142"/>
    </row>
    <row r="9" spans="1:6" ht="63.75">
      <c r="A9" s="77" t="s">
        <v>77</v>
      </c>
      <c r="B9" s="66" t="s">
        <v>85</v>
      </c>
      <c r="C9" s="67" t="s">
        <v>86</v>
      </c>
      <c r="D9" s="68"/>
      <c r="E9" s="68"/>
      <c r="F9" s="68"/>
    </row>
    <row r="10" spans="1:6">
      <c r="A10" s="140" t="s">
        <v>87</v>
      </c>
      <c r="B10" s="141"/>
      <c r="C10" s="141"/>
      <c r="D10" s="141"/>
      <c r="E10" s="141"/>
      <c r="F10" s="142"/>
    </row>
    <row r="11" spans="1:6" ht="63.75">
      <c r="A11" s="77" t="s">
        <v>78</v>
      </c>
      <c r="B11" s="66" t="s">
        <v>88</v>
      </c>
      <c r="C11" s="67" t="s">
        <v>89</v>
      </c>
      <c r="D11" s="68"/>
      <c r="E11" s="68"/>
      <c r="F11" s="68"/>
    </row>
    <row r="12" spans="1:6">
      <c r="A12" s="140" t="s">
        <v>90</v>
      </c>
      <c r="B12" s="141"/>
      <c r="C12" s="141"/>
      <c r="D12" s="141"/>
      <c r="E12" s="141"/>
      <c r="F12" s="142"/>
    </row>
    <row r="13" spans="1:6" ht="76.5">
      <c r="A13" s="77" t="s">
        <v>79</v>
      </c>
      <c r="B13" s="66" t="s">
        <v>91</v>
      </c>
      <c r="C13" s="67" t="s">
        <v>92</v>
      </c>
      <c r="D13" s="68"/>
      <c r="E13" s="68"/>
      <c r="F13" s="68"/>
    </row>
    <row r="14" spans="1:6">
      <c r="A14" s="140" t="s">
        <v>94</v>
      </c>
      <c r="B14" s="141"/>
      <c r="C14" s="141"/>
      <c r="D14" s="141"/>
      <c r="E14" s="141"/>
      <c r="F14" s="142"/>
    </row>
    <row r="15" spans="1:6" ht="63.75">
      <c r="A15" s="77" t="s">
        <v>93</v>
      </c>
      <c r="B15" s="66" t="s">
        <v>95</v>
      </c>
      <c r="C15" s="67" t="s">
        <v>96</v>
      </c>
      <c r="D15" s="68"/>
      <c r="E15" s="68"/>
      <c r="F15" s="68"/>
    </row>
  </sheetData>
  <mergeCells count="6">
    <mergeCell ref="A1:F1"/>
    <mergeCell ref="A14:F14"/>
    <mergeCell ref="A6:F6"/>
    <mergeCell ref="A8:F8"/>
    <mergeCell ref="A10:F10"/>
    <mergeCell ref="A12:F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Layout" topLeftCell="A16" zoomScaleNormal="100" workbookViewId="0">
      <selection activeCell="B1" sqref="B1:G1"/>
    </sheetView>
  </sheetViews>
  <sheetFormatPr defaultRowHeight="15"/>
  <cols>
    <col min="1" max="1" width="5.42578125" customWidth="1"/>
    <col min="2" max="2" width="33" customWidth="1"/>
    <col min="3" max="3" width="11" customWidth="1"/>
    <col min="4" max="4" width="6.85546875" customWidth="1"/>
    <col min="5" max="5" width="6.28515625" customWidth="1"/>
    <col min="6" max="6" width="9.7109375" customWidth="1"/>
    <col min="7" max="7" width="10.5703125" customWidth="1"/>
  </cols>
  <sheetData>
    <row r="1" spans="1:7" ht="54.75" customHeight="1">
      <c r="A1" s="78"/>
      <c r="B1" s="145" t="s">
        <v>274</v>
      </c>
      <c r="C1" s="146"/>
      <c r="D1" s="146"/>
      <c r="E1" s="146"/>
      <c r="F1" s="146"/>
      <c r="G1" s="147"/>
    </row>
    <row r="2" spans="1:7" ht="18">
      <c r="A2" s="79"/>
      <c r="B2" s="79"/>
      <c r="C2" s="79"/>
      <c r="D2" s="79"/>
      <c r="E2" s="79"/>
      <c r="F2" s="79"/>
      <c r="G2" s="80"/>
    </row>
    <row r="3" spans="1:7" ht="43.5" customHeight="1">
      <c r="A3" s="81" t="s">
        <v>98</v>
      </c>
      <c r="B3" s="81" t="s">
        <v>99</v>
      </c>
      <c r="C3" s="81" t="s">
        <v>31</v>
      </c>
      <c r="D3" s="81" t="s">
        <v>100</v>
      </c>
      <c r="E3" s="81" t="s">
        <v>101</v>
      </c>
      <c r="F3" s="81" t="s">
        <v>102</v>
      </c>
      <c r="G3" s="81" t="s">
        <v>103</v>
      </c>
    </row>
    <row r="4" spans="1:7">
      <c r="A4" s="82" t="s">
        <v>104</v>
      </c>
      <c r="B4" s="58" t="s">
        <v>268</v>
      </c>
      <c r="C4" s="77" t="s">
        <v>44</v>
      </c>
      <c r="D4" s="82" t="s">
        <v>105</v>
      </c>
      <c r="E4" s="83"/>
      <c r="F4" s="82" t="s">
        <v>273</v>
      </c>
      <c r="G4" s="83" t="s">
        <v>143</v>
      </c>
    </row>
    <row r="5" spans="1:7">
      <c r="A5" s="82" t="s">
        <v>104</v>
      </c>
      <c r="B5" s="58" t="s">
        <v>147</v>
      </c>
      <c r="C5" s="77" t="s">
        <v>45</v>
      </c>
      <c r="D5" s="82" t="s">
        <v>105</v>
      </c>
      <c r="E5" s="83"/>
      <c r="F5" s="82" t="s">
        <v>273</v>
      </c>
      <c r="G5" s="83" t="s">
        <v>143</v>
      </c>
    </row>
    <row r="6" spans="1:7">
      <c r="A6" s="82" t="s">
        <v>104</v>
      </c>
      <c r="B6" s="60" t="s">
        <v>269</v>
      </c>
      <c r="C6" s="77" t="s">
        <v>46</v>
      </c>
      <c r="D6" s="82" t="s">
        <v>105</v>
      </c>
      <c r="E6" s="83"/>
      <c r="F6" s="82" t="s">
        <v>273</v>
      </c>
      <c r="G6" s="83" t="s">
        <v>143</v>
      </c>
    </row>
    <row r="7" spans="1:7">
      <c r="A7" s="82" t="s">
        <v>104</v>
      </c>
      <c r="B7" s="60" t="s">
        <v>152</v>
      </c>
      <c r="C7" s="77" t="s">
        <v>37</v>
      </c>
      <c r="D7" s="82" t="s">
        <v>105</v>
      </c>
      <c r="E7" s="83"/>
      <c r="F7" s="82" t="s">
        <v>273</v>
      </c>
      <c r="G7" s="83" t="s">
        <v>143</v>
      </c>
    </row>
    <row r="8" spans="1:7">
      <c r="A8" s="82" t="s">
        <v>104</v>
      </c>
      <c r="B8" s="60" t="s">
        <v>153</v>
      </c>
      <c r="C8" s="77" t="s">
        <v>38</v>
      </c>
      <c r="D8" s="82" t="s">
        <v>105</v>
      </c>
      <c r="E8" s="83"/>
      <c r="F8" s="82" t="s">
        <v>273</v>
      </c>
      <c r="G8" s="83" t="s">
        <v>143</v>
      </c>
    </row>
    <row r="9" spans="1:7">
      <c r="A9" s="82" t="s">
        <v>104</v>
      </c>
      <c r="B9" s="60" t="s">
        <v>155</v>
      </c>
      <c r="C9" s="77" t="s">
        <v>39</v>
      </c>
      <c r="D9" s="82" t="s">
        <v>105</v>
      </c>
      <c r="E9" s="83"/>
      <c r="F9" s="82" t="s">
        <v>273</v>
      </c>
      <c r="G9" s="83" t="s">
        <v>143</v>
      </c>
    </row>
    <row r="10" spans="1:7">
      <c r="A10" s="82" t="s">
        <v>104</v>
      </c>
      <c r="B10" s="60" t="s">
        <v>156</v>
      </c>
      <c r="C10" s="77" t="s">
        <v>40</v>
      </c>
      <c r="D10" s="82" t="s">
        <v>105</v>
      </c>
      <c r="E10" s="83"/>
      <c r="F10" s="82" t="s">
        <v>273</v>
      </c>
      <c r="G10" s="83" t="s">
        <v>143</v>
      </c>
    </row>
    <row r="11" spans="1:7">
      <c r="A11" s="82" t="s">
        <v>104</v>
      </c>
      <c r="B11" s="60" t="s">
        <v>157</v>
      </c>
      <c r="C11" s="77" t="s">
        <v>41</v>
      </c>
      <c r="D11" s="82" t="s">
        <v>105</v>
      </c>
      <c r="E11" s="83"/>
      <c r="F11" s="82" t="s">
        <v>273</v>
      </c>
      <c r="G11" s="83" t="s">
        <v>143</v>
      </c>
    </row>
    <row r="12" spans="1:7">
      <c r="A12" s="82" t="s">
        <v>104</v>
      </c>
      <c r="B12" s="60" t="s">
        <v>183</v>
      </c>
      <c r="C12" s="77" t="s">
        <v>42</v>
      </c>
      <c r="D12" s="82" t="s">
        <v>105</v>
      </c>
      <c r="E12" s="83"/>
      <c r="F12" s="82" t="s">
        <v>273</v>
      </c>
      <c r="G12" s="83" t="s">
        <v>143</v>
      </c>
    </row>
    <row r="13" spans="1:7">
      <c r="A13" s="82" t="s">
        <v>104</v>
      </c>
      <c r="B13" s="60" t="s">
        <v>159</v>
      </c>
      <c r="C13" s="77" t="s">
        <v>107</v>
      </c>
      <c r="D13" s="82" t="s">
        <v>105</v>
      </c>
      <c r="E13" s="83"/>
      <c r="F13" s="82" t="s">
        <v>273</v>
      </c>
      <c r="G13" s="83" t="s">
        <v>143</v>
      </c>
    </row>
    <row r="14" spans="1:7">
      <c r="A14" s="82" t="s">
        <v>104</v>
      </c>
      <c r="B14" s="60" t="s">
        <v>184</v>
      </c>
      <c r="C14" s="77" t="s">
        <v>43</v>
      </c>
      <c r="D14" s="82" t="s">
        <v>105</v>
      </c>
      <c r="E14" s="83"/>
      <c r="F14" s="82" t="s">
        <v>273</v>
      </c>
      <c r="G14" s="83" t="s">
        <v>143</v>
      </c>
    </row>
    <row r="15" spans="1:7">
      <c r="A15" s="82" t="s">
        <v>104</v>
      </c>
      <c r="B15" s="60" t="s">
        <v>270</v>
      </c>
      <c r="C15" s="77" t="s">
        <v>48</v>
      </c>
      <c r="D15" s="82" t="s">
        <v>105</v>
      </c>
      <c r="E15" s="83"/>
      <c r="F15" s="82" t="s">
        <v>273</v>
      </c>
      <c r="G15" s="83" t="s">
        <v>143</v>
      </c>
    </row>
    <row r="16" spans="1:7">
      <c r="A16" s="82" t="s">
        <v>104</v>
      </c>
      <c r="B16" s="60" t="s">
        <v>162</v>
      </c>
      <c r="C16" s="77" t="s">
        <v>49</v>
      </c>
      <c r="D16" s="82" t="s">
        <v>105</v>
      </c>
      <c r="E16" s="83"/>
      <c r="F16" s="82" t="s">
        <v>273</v>
      </c>
      <c r="G16" s="83" t="s">
        <v>143</v>
      </c>
    </row>
    <row r="17" spans="1:7">
      <c r="A17" s="82" t="s">
        <v>104</v>
      </c>
      <c r="B17" s="60" t="s">
        <v>163</v>
      </c>
      <c r="C17" s="77" t="s">
        <v>50</v>
      </c>
      <c r="D17" s="82" t="s">
        <v>105</v>
      </c>
      <c r="E17" s="83"/>
      <c r="F17" s="82" t="s">
        <v>273</v>
      </c>
      <c r="G17" s="83" t="s">
        <v>143</v>
      </c>
    </row>
    <row r="18" spans="1:7">
      <c r="A18" s="82" t="s">
        <v>104</v>
      </c>
      <c r="B18" s="60" t="s">
        <v>271</v>
      </c>
      <c r="C18" s="77" t="s">
        <v>51</v>
      </c>
      <c r="D18" s="82" t="s">
        <v>105</v>
      </c>
      <c r="E18" s="83"/>
      <c r="F18" s="82" t="s">
        <v>273</v>
      </c>
      <c r="G18" s="83" t="s">
        <v>143</v>
      </c>
    </row>
    <row r="19" spans="1:7">
      <c r="A19" s="82" t="s">
        <v>104</v>
      </c>
      <c r="B19" s="60" t="s">
        <v>272</v>
      </c>
      <c r="C19" s="77" t="s">
        <v>52</v>
      </c>
      <c r="D19" s="82" t="s">
        <v>105</v>
      </c>
      <c r="E19" s="83"/>
      <c r="F19" s="82" t="s">
        <v>273</v>
      </c>
      <c r="G19" s="83" t="s">
        <v>143</v>
      </c>
    </row>
    <row r="20" spans="1:7">
      <c r="A20" s="82" t="s">
        <v>104</v>
      </c>
      <c r="B20" s="60" t="s">
        <v>172</v>
      </c>
      <c r="C20" s="77" t="s">
        <v>53</v>
      </c>
      <c r="D20" s="82" t="s">
        <v>105</v>
      </c>
      <c r="E20" s="83"/>
      <c r="F20" s="82" t="s">
        <v>273</v>
      </c>
      <c r="G20" s="83" t="s">
        <v>143</v>
      </c>
    </row>
    <row r="21" spans="1:7">
      <c r="A21" s="82" t="s">
        <v>104</v>
      </c>
      <c r="B21" s="60" t="s">
        <v>28</v>
      </c>
      <c r="C21" s="77" t="s">
        <v>54</v>
      </c>
      <c r="D21" s="82" t="s">
        <v>105</v>
      </c>
      <c r="E21" s="83"/>
      <c r="F21" s="82" t="s">
        <v>273</v>
      </c>
      <c r="G21" s="83" t="s">
        <v>143</v>
      </c>
    </row>
    <row r="22" spans="1:7">
      <c r="A22" s="82" t="s">
        <v>106</v>
      </c>
      <c r="B22" s="58" t="s">
        <v>268</v>
      </c>
      <c r="C22" s="77" t="s">
        <v>44</v>
      </c>
      <c r="D22" s="82" t="s">
        <v>105</v>
      </c>
      <c r="E22" s="83"/>
      <c r="F22" s="82" t="s">
        <v>273</v>
      </c>
      <c r="G22" s="83" t="s">
        <v>143</v>
      </c>
    </row>
    <row r="23" spans="1:7">
      <c r="A23" s="82" t="s">
        <v>106</v>
      </c>
      <c r="B23" s="58" t="s">
        <v>147</v>
      </c>
      <c r="C23" s="77" t="s">
        <v>45</v>
      </c>
      <c r="D23" s="82" t="s">
        <v>105</v>
      </c>
      <c r="E23" s="83"/>
      <c r="F23" s="82" t="s">
        <v>273</v>
      </c>
      <c r="G23" s="83" t="s">
        <v>143</v>
      </c>
    </row>
    <row r="24" spans="1:7">
      <c r="A24" s="82" t="s">
        <v>106</v>
      </c>
      <c r="B24" s="60" t="s">
        <v>269</v>
      </c>
      <c r="C24" s="77" t="s">
        <v>46</v>
      </c>
      <c r="D24" s="82" t="s">
        <v>105</v>
      </c>
      <c r="E24" s="83"/>
      <c r="F24" s="82" t="s">
        <v>273</v>
      </c>
      <c r="G24" s="83" t="s">
        <v>143</v>
      </c>
    </row>
    <row r="25" spans="1:7">
      <c r="A25" s="82" t="s">
        <v>106</v>
      </c>
      <c r="B25" s="60" t="s">
        <v>152</v>
      </c>
      <c r="C25" s="77" t="s">
        <v>37</v>
      </c>
      <c r="D25" s="82" t="s">
        <v>105</v>
      </c>
      <c r="E25" s="83"/>
      <c r="F25" s="82" t="s">
        <v>273</v>
      </c>
      <c r="G25" s="83" t="s">
        <v>143</v>
      </c>
    </row>
    <row r="26" spans="1:7">
      <c r="A26" s="82" t="s">
        <v>106</v>
      </c>
      <c r="B26" s="60" t="s">
        <v>153</v>
      </c>
      <c r="C26" s="77" t="s">
        <v>38</v>
      </c>
      <c r="D26" s="82" t="s">
        <v>105</v>
      </c>
      <c r="E26" s="83"/>
      <c r="F26" s="82" t="s">
        <v>273</v>
      </c>
      <c r="G26" s="83" t="s">
        <v>143</v>
      </c>
    </row>
    <row r="27" spans="1:7">
      <c r="A27" s="82" t="s">
        <v>106</v>
      </c>
      <c r="B27" s="60" t="s">
        <v>155</v>
      </c>
      <c r="C27" s="77" t="s">
        <v>39</v>
      </c>
      <c r="D27" s="82" t="s">
        <v>105</v>
      </c>
      <c r="E27" s="83"/>
      <c r="F27" s="82" t="s">
        <v>273</v>
      </c>
      <c r="G27" s="83" t="s">
        <v>143</v>
      </c>
    </row>
    <row r="28" spans="1:7">
      <c r="A28" s="82" t="s">
        <v>106</v>
      </c>
      <c r="B28" s="60" t="s">
        <v>156</v>
      </c>
      <c r="C28" s="77" t="s">
        <v>40</v>
      </c>
      <c r="D28" s="82" t="s">
        <v>105</v>
      </c>
      <c r="E28" s="83"/>
      <c r="F28" s="82" t="s">
        <v>273</v>
      </c>
      <c r="G28" s="83" t="s">
        <v>143</v>
      </c>
    </row>
    <row r="29" spans="1:7">
      <c r="A29" s="82" t="s">
        <v>106</v>
      </c>
      <c r="B29" s="60" t="s">
        <v>157</v>
      </c>
      <c r="C29" s="77" t="s">
        <v>41</v>
      </c>
      <c r="D29" s="82" t="s">
        <v>105</v>
      </c>
      <c r="E29" s="83"/>
      <c r="F29" s="82" t="s">
        <v>273</v>
      </c>
      <c r="G29" s="83" t="s">
        <v>143</v>
      </c>
    </row>
    <row r="30" spans="1:7">
      <c r="A30" s="82" t="s">
        <v>106</v>
      </c>
      <c r="B30" s="60" t="s">
        <v>183</v>
      </c>
      <c r="C30" s="77" t="s">
        <v>42</v>
      </c>
      <c r="D30" s="82" t="s">
        <v>105</v>
      </c>
      <c r="E30" s="83"/>
      <c r="F30" s="82" t="s">
        <v>273</v>
      </c>
      <c r="G30" s="83" t="s">
        <v>143</v>
      </c>
    </row>
    <row r="31" spans="1:7">
      <c r="A31" s="82" t="s">
        <v>106</v>
      </c>
      <c r="B31" s="60" t="s">
        <v>159</v>
      </c>
      <c r="C31" s="77" t="s">
        <v>107</v>
      </c>
      <c r="D31" s="82" t="s">
        <v>105</v>
      </c>
      <c r="E31" s="83"/>
      <c r="F31" s="82" t="s">
        <v>273</v>
      </c>
      <c r="G31" s="83" t="s">
        <v>143</v>
      </c>
    </row>
    <row r="32" spans="1:7">
      <c r="A32" s="82" t="s">
        <v>106</v>
      </c>
      <c r="B32" s="60" t="s">
        <v>184</v>
      </c>
      <c r="C32" s="77" t="s">
        <v>43</v>
      </c>
      <c r="D32" s="82" t="s">
        <v>105</v>
      </c>
      <c r="E32" s="83"/>
      <c r="F32" s="82" t="s">
        <v>273</v>
      </c>
      <c r="G32" s="83" t="s">
        <v>143</v>
      </c>
    </row>
    <row r="33" spans="1:7">
      <c r="A33" s="82" t="s">
        <v>106</v>
      </c>
      <c r="B33" s="60" t="s">
        <v>270</v>
      </c>
      <c r="C33" s="77" t="s">
        <v>48</v>
      </c>
      <c r="D33" s="82" t="s">
        <v>105</v>
      </c>
      <c r="E33" s="83"/>
      <c r="F33" s="82" t="s">
        <v>273</v>
      </c>
      <c r="G33" s="83" t="s">
        <v>143</v>
      </c>
    </row>
    <row r="34" spans="1:7">
      <c r="A34" s="82" t="s">
        <v>106</v>
      </c>
      <c r="B34" s="60" t="s">
        <v>162</v>
      </c>
      <c r="C34" s="77" t="s">
        <v>49</v>
      </c>
      <c r="D34" s="82" t="s">
        <v>105</v>
      </c>
      <c r="E34" s="83"/>
      <c r="F34" s="82" t="s">
        <v>273</v>
      </c>
      <c r="G34" s="83" t="s">
        <v>143</v>
      </c>
    </row>
    <row r="35" spans="1:7">
      <c r="A35" s="82" t="s">
        <v>106</v>
      </c>
      <c r="B35" s="60" t="s">
        <v>163</v>
      </c>
      <c r="C35" s="77" t="s">
        <v>50</v>
      </c>
      <c r="D35" s="82" t="s">
        <v>105</v>
      </c>
      <c r="E35" s="83"/>
      <c r="F35" s="82" t="s">
        <v>273</v>
      </c>
      <c r="G35" s="83" t="s">
        <v>143</v>
      </c>
    </row>
    <row r="36" spans="1:7">
      <c r="A36" s="82" t="s">
        <v>106</v>
      </c>
      <c r="B36" s="60" t="s">
        <v>271</v>
      </c>
      <c r="C36" s="77" t="s">
        <v>51</v>
      </c>
      <c r="D36" s="82" t="s">
        <v>105</v>
      </c>
      <c r="E36" s="83"/>
      <c r="F36" s="82" t="s">
        <v>273</v>
      </c>
      <c r="G36" s="83" t="s">
        <v>143</v>
      </c>
    </row>
    <row r="37" spans="1:7">
      <c r="A37" s="82" t="s">
        <v>106</v>
      </c>
      <c r="B37" s="60" t="s">
        <v>272</v>
      </c>
      <c r="C37" s="77" t="s">
        <v>52</v>
      </c>
      <c r="D37" s="82" t="s">
        <v>105</v>
      </c>
      <c r="E37" s="83"/>
      <c r="F37" s="82" t="s">
        <v>273</v>
      </c>
      <c r="G37" s="83" t="s">
        <v>143</v>
      </c>
    </row>
    <row r="38" spans="1:7">
      <c r="A38" s="82" t="s">
        <v>106</v>
      </c>
      <c r="B38" s="60" t="s">
        <v>172</v>
      </c>
      <c r="C38" s="77" t="s">
        <v>53</v>
      </c>
      <c r="D38" s="82" t="s">
        <v>105</v>
      </c>
      <c r="E38" s="83"/>
      <c r="F38" s="82" t="s">
        <v>273</v>
      </c>
      <c r="G38" s="83" t="s">
        <v>143</v>
      </c>
    </row>
    <row r="39" spans="1:7">
      <c r="A39" s="82" t="s">
        <v>106</v>
      </c>
      <c r="B39" s="60" t="s">
        <v>28</v>
      </c>
      <c r="C39" s="77" t="s">
        <v>54</v>
      </c>
      <c r="D39" s="82" t="s">
        <v>105</v>
      </c>
      <c r="E39" s="83"/>
      <c r="F39" s="82" t="s">
        <v>273</v>
      </c>
      <c r="G39" s="83" t="s">
        <v>143</v>
      </c>
    </row>
  </sheetData>
  <mergeCells count="1">
    <mergeCell ref="B1:G1"/>
  </mergeCells>
  <conditionalFormatting sqref="D4:D21">
    <cfRule type="cellIs" dxfId="27" priority="11" stopIfTrue="1" operator="equal">
      <formula>"N/A"</formula>
    </cfRule>
    <cfRule type="cellIs" dxfId="26" priority="12" stopIfTrue="1" operator="equal">
      <formula>"U"</formula>
    </cfRule>
    <cfRule type="cellIs" priority="13" stopIfTrue="1" operator="equal">
      <formula>"P"</formula>
    </cfRule>
    <cfRule type="cellIs" dxfId="25" priority="14" stopIfTrue="1" operator="equal">
      <formula>"F"</formula>
    </cfRule>
  </conditionalFormatting>
  <conditionalFormatting sqref="E4:E21">
    <cfRule type="expression" dxfId="24" priority="8">
      <formula>$E4="L"</formula>
    </cfRule>
    <cfRule type="expression" dxfId="23" priority="9">
      <formula>$E4="M"</formula>
    </cfRule>
    <cfRule type="expression" dxfId="22" priority="10">
      <formula>$E4="H"</formula>
    </cfRule>
  </conditionalFormatting>
  <conditionalFormatting sqref="D22:D39">
    <cfRule type="cellIs" dxfId="21" priority="4" stopIfTrue="1" operator="equal">
      <formula>"N/A"</formula>
    </cfRule>
    <cfRule type="cellIs" dxfId="20" priority="5" stopIfTrue="1" operator="equal">
      <formula>"U"</formula>
    </cfRule>
    <cfRule type="cellIs" priority="6" stopIfTrue="1" operator="equal">
      <formula>"P"</formula>
    </cfRule>
    <cfRule type="cellIs" dxfId="19" priority="7" stopIfTrue="1" operator="equal">
      <formula>"F"</formula>
    </cfRule>
  </conditionalFormatting>
  <conditionalFormatting sqref="E22:E39">
    <cfRule type="expression" dxfId="18" priority="1">
      <formula>$E22="L"</formula>
    </cfRule>
    <cfRule type="expression" dxfId="17" priority="2">
      <formula>$E22="M"</formula>
    </cfRule>
    <cfRule type="expression" dxfId="16" priority="3">
      <formula>$E22="H"</formula>
    </cfRule>
  </conditionalFormatting>
  <dataValidations disablePrompts="1" count="2">
    <dataValidation type="list" showInputMessage="1" showErrorMessage="1" promptTitle="Data Values" prompt="H : High_x000a_M : Medium_x000a_L  : Low" sqref="E4:E39">
      <formula1>"H, M, L"</formula1>
    </dataValidation>
    <dataValidation type="list" allowBlank="1" showInputMessage="1" showErrorMessage="1" promptTitle="Data value" prompt="P - Pass_x000a_F - Fail_x000a_U - Untest_x000a_N/A - Not available" sqref="D4:D39">
      <formula1>"P,F,U,N/A"</formula1>
    </dataValidation>
  </dataValidations>
  <hyperlinks>
    <hyperlink ref="B4" location="BackEnd!B9" display="Phân hệ Backend"/>
    <hyperlink ref="B22" location="BackEnd!B9" display="Phân hệ Backen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28" zoomScaleNormal="100" workbookViewId="0">
      <selection sqref="A1:L1"/>
    </sheetView>
  </sheetViews>
  <sheetFormatPr defaultRowHeight="15"/>
  <cols>
    <col min="1" max="1" width="15.28515625" customWidth="1"/>
    <col min="2" max="2" width="8.7109375" customWidth="1"/>
    <col min="3" max="3" width="18.7109375" customWidth="1"/>
    <col min="4" max="4" width="11" customWidth="1"/>
    <col min="5" max="5" width="8.5703125" customWidth="1"/>
    <col min="6" max="6" width="8.85546875" customWidth="1"/>
    <col min="7" max="7" width="3.5703125" customWidth="1"/>
    <col min="8" max="8" width="5.42578125" customWidth="1"/>
    <col min="9" max="9" width="9.85546875" customWidth="1"/>
    <col min="10" max="10" width="8.5703125" customWidth="1"/>
    <col min="11" max="11" width="6.7109375" customWidth="1"/>
    <col min="12" max="12" width="11.85546875" customWidth="1"/>
  </cols>
  <sheetData>
    <row r="1" spans="1:12" ht="26.25">
      <c r="A1" s="152" t="s">
        <v>108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>
      <c r="A2" s="84" t="s">
        <v>109</v>
      </c>
      <c r="B2" s="153" t="s">
        <v>128</v>
      </c>
      <c r="C2" s="153"/>
      <c r="D2" s="84" t="s">
        <v>110</v>
      </c>
      <c r="E2" s="153" t="s">
        <v>20</v>
      </c>
      <c r="F2" s="153"/>
      <c r="G2" s="84"/>
      <c r="H2" s="153" t="s">
        <v>111</v>
      </c>
      <c r="I2" s="153"/>
      <c r="J2" s="153"/>
      <c r="K2" s="153"/>
      <c r="L2" s="153"/>
    </row>
    <row r="3" spans="1:12">
      <c r="A3" s="84" t="s">
        <v>112</v>
      </c>
      <c r="B3" s="153" t="s">
        <v>19</v>
      </c>
      <c r="C3" s="153"/>
      <c r="D3" s="84" t="s">
        <v>113</v>
      </c>
      <c r="E3" s="154"/>
      <c r="F3" s="153"/>
      <c r="G3" s="84"/>
      <c r="H3" s="153" t="s">
        <v>114</v>
      </c>
      <c r="I3" s="153"/>
      <c r="J3" s="154"/>
      <c r="K3" s="153"/>
      <c r="L3" s="153"/>
    </row>
    <row r="4" spans="1:12">
      <c r="A4" s="84"/>
      <c r="B4" s="84"/>
      <c r="C4" s="84"/>
      <c r="D4" s="85"/>
      <c r="E4" s="86"/>
      <c r="F4" s="84"/>
      <c r="G4" s="84"/>
      <c r="H4" s="84"/>
      <c r="I4" s="84"/>
      <c r="J4" s="84"/>
      <c r="K4" s="84"/>
      <c r="L4" s="84"/>
    </row>
    <row r="5" spans="1:12">
      <c r="A5" s="87" t="s">
        <v>115</v>
      </c>
      <c r="B5" s="88" t="s">
        <v>116</v>
      </c>
      <c r="C5" s="88" t="s">
        <v>117</v>
      </c>
      <c r="D5" s="89" t="s">
        <v>118</v>
      </c>
      <c r="E5" s="90" t="s">
        <v>119</v>
      </c>
      <c r="F5" s="91" t="s">
        <v>120</v>
      </c>
      <c r="G5" s="92"/>
      <c r="H5" s="93" t="s">
        <v>118</v>
      </c>
      <c r="I5" s="94" t="s">
        <v>121</v>
      </c>
      <c r="J5" s="95" t="s">
        <v>122</v>
      </c>
      <c r="K5" s="96" t="s">
        <v>123</v>
      </c>
      <c r="L5" s="97" t="s">
        <v>124</v>
      </c>
    </row>
    <row r="6" spans="1:12">
      <c r="A6" s="98">
        <v>1</v>
      </c>
      <c r="B6" s="99" t="s">
        <v>129</v>
      </c>
      <c r="C6" s="100">
        <v>4</v>
      </c>
      <c r="D6" s="100" t="e">
        <f>COUNTIFS('[1]Test log'!$A$4:$A$986, "Lần 1",  '[1]Test log'!$B$4:$B$986, "FrontEnd", '[1]Test log'!$D$4:$D$986, "F")</f>
        <v>#VALUE!</v>
      </c>
      <c r="E6" s="100" t="e">
        <f>COUNTIFS('[1]Test log'!$A$4:$A$986, "Lần 1",  '[1]Test log'!$B$4:$B$986, "FrontEnd", '[1]Test log'!$D$4:$D$986, "P")</f>
        <v>#VALUE!</v>
      </c>
      <c r="F6" s="101" t="e">
        <f>COUNTIFS('[1]Test log'!$A$4:$A$986, "Lần 1",  '[1]Test log'!$B$4:$B$986, "FrontEnd", '[1]Test log'!$D$4:$D$986, "U")</f>
        <v>#VALUE!</v>
      </c>
      <c r="G6" s="84"/>
      <c r="H6" s="102" t="e">
        <f>D6</f>
        <v>#VALUE!</v>
      </c>
      <c r="I6" s="100" t="e">
        <f>COUNTIFS('[1]Test log'!$A$4:$A$986, "Lần 1",  '[1]Test log'!$B$4:$B$986, "FrontEnd", '[1]Test log'!$D$4:$D$986, "F", '[1]Test log'!$E$4:$E$986, "H")</f>
        <v>#VALUE!</v>
      </c>
      <c r="J6" s="100" t="e">
        <f>COUNTIFS('[1]Test log'!$A$4:$A$986, "Lần 1",  '[1]Test log'!$B$4:$B$986, "FrontEnd", '[1]Test log'!$D$4:$D$986, "F", '[1]Test log'!$E$4:$E$986, "M")</f>
        <v>#VALUE!</v>
      </c>
      <c r="K6" s="100" t="e">
        <f>COUNTIFS('[1]Test log'!$A$4:$A$986, "Lần 1",  '[1]Test log'!$B$4:$B$986, "FrontEnd", '[1]Test log'!$D$4:$D$986, "F", '[1]Test log'!$E$4:$E$986, "L")</f>
        <v>#VALUE!</v>
      </c>
      <c r="L6" s="101"/>
    </row>
    <row r="7" spans="1:12">
      <c r="A7" s="98"/>
      <c r="B7" s="99" t="s">
        <v>130</v>
      </c>
      <c r="C7" s="100">
        <v>4</v>
      </c>
      <c r="D7" s="100" t="e">
        <f>COUNTIFS('[1]Test log'!$A$4:$A$986, "Lần 1",  '[1]Test log'!$B$4:$B$986, "FrontEnd", '[1]Test log'!$D$4:$D$986, "F")</f>
        <v>#VALUE!</v>
      </c>
      <c r="E7" s="100" t="e">
        <f>COUNTIFS('[1]Test log'!$A$4:$A$986, "Lần 1",  '[1]Test log'!$B$4:$B$986, "FrontEnd", '[1]Test log'!$D$4:$D$986, "P")</f>
        <v>#VALUE!</v>
      </c>
      <c r="F7" s="101" t="e">
        <f>COUNTIFS('[1]Test log'!$A$4:$A$986, "Lần 1",  '[1]Test log'!$B$4:$B$986, "FrontEnd", '[1]Test log'!$D$4:$D$986, "U")</f>
        <v>#VALUE!</v>
      </c>
      <c r="G7" s="84"/>
      <c r="H7" s="102" t="e">
        <f t="shared" ref="H7:H16" si="0">D7</f>
        <v>#VALUE!</v>
      </c>
      <c r="I7" s="100" t="e">
        <f>COUNTIFS('[1]Test log'!$A$4:$A$986, "Lần 1",  '[1]Test log'!$B$4:$B$986, "FrontEnd", '[1]Test log'!$D$4:$D$986, "F", '[1]Test log'!$E$4:$E$986, "H")</f>
        <v>#VALUE!</v>
      </c>
      <c r="J7" s="100" t="e">
        <f>COUNTIFS('[1]Test log'!$A$4:$A$986, "Lần 1",  '[1]Test log'!$B$4:$B$986, "FrontEnd", '[1]Test log'!$D$4:$D$986, "F", '[1]Test log'!$E$4:$E$986, "M")</f>
        <v>#VALUE!</v>
      </c>
      <c r="K7" s="100" t="e">
        <f>COUNTIFS('[1]Test log'!$A$4:$A$986, "Lần 1",  '[1]Test log'!$B$4:$B$986, "FrontEnd", '[1]Test log'!$D$4:$D$986, "F", '[1]Test log'!$E$4:$E$986, "L")</f>
        <v>#VALUE!</v>
      </c>
      <c r="L7" s="101"/>
    </row>
    <row r="8" spans="1:12">
      <c r="A8" s="98"/>
      <c r="B8" s="99" t="s">
        <v>131</v>
      </c>
      <c r="C8" s="100">
        <v>4</v>
      </c>
      <c r="D8" s="100" t="e">
        <f>COUNTIFS('[1]Test log'!$A$4:$A$986, "Lần 1",  '[1]Test log'!$B$4:$B$986, "FrontEnd", '[1]Test log'!$D$4:$D$986, "F")</f>
        <v>#VALUE!</v>
      </c>
      <c r="E8" s="100" t="e">
        <f>COUNTIFS('[1]Test log'!$A$4:$A$986, "Lần 1",  '[1]Test log'!$B$4:$B$986, "FrontEnd", '[1]Test log'!$D$4:$D$986, "P")</f>
        <v>#VALUE!</v>
      </c>
      <c r="F8" s="101" t="e">
        <f>COUNTIFS('[1]Test log'!$A$4:$A$986, "Lần 1",  '[1]Test log'!$B$4:$B$986, "FrontEnd", '[1]Test log'!$D$4:$D$986, "U")</f>
        <v>#VALUE!</v>
      </c>
      <c r="G8" s="84"/>
      <c r="H8" s="102" t="e">
        <f t="shared" si="0"/>
        <v>#VALUE!</v>
      </c>
      <c r="I8" s="100" t="e">
        <f>COUNTIFS('[1]Test log'!$A$4:$A$986, "Lần 1",  '[1]Test log'!$B$4:$B$986, "FrontEnd", '[1]Test log'!$D$4:$D$986, "F", '[1]Test log'!$E$4:$E$986, "H")</f>
        <v>#VALUE!</v>
      </c>
      <c r="J8" s="100" t="e">
        <f>COUNTIFS('[1]Test log'!$A$4:$A$986, "Lần 1",  '[1]Test log'!$B$4:$B$986, "FrontEnd", '[1]Test log'!$D$4:$D$986, "F", '[1]Test log'!$E$4:$E$986, "M")</f>
        <v>#VALUE!</v>
      </c>
      <c r="K8" s="100" t="e">
        <f>COUNTIFS('[1]Test log'!$A$4:$A$986, "Lần 1",  '[1]Test log'!$B$4:$B$986, "FrontEnd", '[1]Test log'!$D$4:$D$986, "F", '[1]Test log'!$E$4:$E$986, "L")</f>
        <v>#VALUE!</v>
      </c>
      <c r="L8" s="101"/>
    </row>
    <row r="9" spans="1:12">
      <c r="A9" s="98"/>
      <c r="B9" s="99" t="s">
        <v>132</v>
      </c>
      <c r="C9" s="100">
        <v>4</v>
      </c>
      <c r="D9" s="100" t="e">
        <f>COUNTIFS('[1]Test log'!$A$4:$A$986, "Lần 1",  '[1]Test log'!$B$4:$B$986, "FrontEnd", '[1]Test log'!$D$4:$D$986, "F")</f>
        <v>#VALUE!</v>
      </c>
      <c r="E9" s="100" t="e">
        <f>COUNTIFS('[1]Test log'!$A$4:$A$986, "Lần 1",  '[1]Test log'!$B$4:$B$986, "FrontEnd", '[1]Test log'!$D$4:$D$986, "P")</f>
        <v>#VALUE!</v>
      </c>
      <c r="F9" s="101" t="e">
        <f>COUNTIFS('[1]Test log'!$A$4:$A$986, "Lần 1",  '[1]Test log'!$B$4:$B$986, "FrontEnd", '[1]Test log'!$D$4:$D$986, "U")</f>
        <v>#VALUE!</v>
      </c>
      <c r="G9" s="84"/>
      <c r="H9" s="102" t="e">
        <f t="shared" si="0"/>
        <v>#VALUE!</v>
      </c>
      <c r="I9" s="100" t="e">
        <f>COUNTIFS('[1]Test log'!$A$4:$A$986, "Lần 1",  '[1]Test log'!$B$4:$B$986, "FrontEnd", '[1]Test log'!$D$4:$D$986, "F", '[1]Test log'!$E$4:$E$986, "H")</f>
        <v>#VALUE!</v>
      </c>
      <c r="J9" s="100" t="e">
        <f>COUNTIFS('[1]Test log'!$A$4:$A$986, "Lần 1",  '[1]Test log'!$B$4:$B$986, "FrontEnd", '[1]Test log'!$D$4:$D$986, "F", '[1]Test log'!$E$4:$E$986, "M")</f>
        <v>#VALUE!</v>
      </c>
      <c r="K9" s="100" t="e">
        <f>COUNTIFS('[1]Test log'!$A$4:$A$986, "Lần 1",  '[1]Test log'!$B$4:$B$986, "FrontEnd", '[1]Test log'!$D$4:$D$986, "F", '[1]Test log'!$E$4:$E$986, "L")</f>
        <v>#VALUE!</v>
      </c>
      <c r="L9" s="101"/>
    </row>
    <row r="10" spans="1:12">
      <c r="A10" s="98"/>
      <c r="B10" s="99" t="s">
        <v>133</v>
      </c>
      <c r="C10" s="100">
        <v>4</v>
      </c>
      <c r="D10" s="100" t="e">
        <f>COUNTIFS('[1]Test log'!$A$4:$A$986, "Lần 1",  '[1]Test log'!$B$4:$B$986, "FrontEnd", '[1]Test log'!$D$4:$D$986, "F")</f>
        <v>#VALUE!</v>
      </c>
      <c r="E10" s="100" t="e">
        <f>COUNTIFS('[1]Test log'!$A$4:$A$986, "Lần 1",  '[1]Test log'!$B$4:$B$986, "FrontEnd", '[1]Test log'!$D$4:$D$986, "P")</f>
        <v>#VALUE!</v>
      </c>
      <c r="F10" s="101" t="e">
        <f>COUNTIFS('[1]Test log'!$A$4:$A$986, "Lần 1",  '[1]Test log'!$B$4:$B$986, "FrontEnd", '[1]Test log'!$D$4:$D$986, "U")</f>
        <v>#VALUE!</v>
      </c>
      <c r="G10" s="84"/>
      <c r="H10" s="102" t="e">
        <f t="shared" si="0"/>
        <v>#VALUE!</v>
      </c>
      <c r="I10" s="100" t="e">
        <f>COUNTIFS('[1]Test log'!$A$4:$A$986, "Lần 1",  '[1]Test log'!$B$4:$B$986, "FrontEnd", '[1]Test log'!$D$4:$D$986, "F", '[1]Test log'!$E$4:$E$986, "H")</f>
        <v>#VALUE!</v>
      </c>
      <c r="J10" s="100" t="e">
        <f>COUNTIFS('[1]Test log'!$A$4:$A$986, "Lần 1",  '[1]Test log'!$B$4:$B$986, "FrontEnd", '[1]Test log'!$D$4:$D$986, "F", '[1]Test log'!$E$4:$E$986, "M")</f>
        <v>#VALUE!</v>
      </c>
      <c r="K10" s="100" t="e">
        <f>COUNTIFS('[1]Test log'!$A$4:$A$986, "Lần 1",  '[1]Test log'!$B$4:$B$986, "FrontEnd", '[1]Test log'!$D$4:$D$986, "F", '[1]Test log'!$E$4:$E$986, "L")</f>
        <v>#VALUE!</v>
      </c>
      <c r="L10" s="101"/>
    </row>
    <row r="11" spans="1:12">
      <c r="A11" s="98"/>
      <c r="B11" s="99" t="s">
        <v>134</v>
      </c>
      <c r="C11" s="100">
        <v>4</v>
      </c>
      <c r="D11" s="100" t="e">
        <f>COUNTIFS('[1]Test log'!$A$4:$A$986, "Lần 1",  '[1]Test log'!$B$4:$B$986, "FrontEnd", '[1]Test log'!$D$4:$D$986, "F")</f>
        <v>#VALUE!</v>
      </c>
      <c r="E11" s="100" t="e">
        <f>COUNTIFS('[1]Test log'!$A$4:$A$986, "Lần 1",  '[1]Test log'!$B$4:$B$986, "FrontEnd", '[1]Test log'!$D$4:$D$986, "P")</f>
        <v>#VALUE!</v>
      </c>
      <c r="F11" s="101" t="e">
        <f>COUNTIFS('[1]Test log'!$A$4:$A$986, "Lần 1",  '[1]Test log'!$B$4:$B$986, "FrontEnd", '[1]Test log'!$D$4:$D$986, "U")</f>
        <v>#VALUE!</v>
      </c>
      <c r="G11" s="84"/>
      <c r="H11" s="102" t="e">
        <f t="shared" si="0"/>
        <v>#VALUE!</v>
      </c>
      <c r="I11" s="100" t="e">
        <f>COUNTIFS('[1]Test log'!$A$4:$A$986, "Lần 1",  '[1]Test log'!$B$4:$B$986, "FrontEnd", '[1]Test log'!$D$4:$D$986, "F", '[1]Test log'!$E$4:$E$986, "H")</f>
        <v>#VALUE!</v>
      </c>
      <c r="J11" s="100" t="e">
        <f>COUNTIFS('[1]Test log'!$A$4:$A$986, "Lần 1",  '[1]Test log'!$B$4:$B$986, "FrontEnd", '[1]Test log'!$D$4:$D$986, "F", '[1]Test log'!$E$4:$E$986, "M")</f>
        <v>#VALUE!</v>
      </c>
      <c r="K11" s="100" t="e">
        <f>COUNTIFS('[1]Test log'!$A$4:$A$986, "Lần 1",  '[1]Test log'!$B$4:$B$986, "FrontEnd", '[1]Test log'!$D$4:$D$986, "F", '[1]Test log'!$E$4:$E$986, "L")</f>
        <v>#VALUE!</v>
      </c>
      <c r="L11" s="101"/>
    </row>
    <row r="12" spans="1:12">
      <c r="A12" s="98"/>
      <c r="B12" s="99" t="s">
        <v>135</v>
      </c>
      <c r="C12" s="100">
        <v>4</v>
      </c>
      <c r="D12" s="100" t="e">
        <f>COUNTIFS('[1]Test log'!$A$4:$A$986, "Lần 1",  '[1]Test log'!$B$4:$B$986, "FrontEnd", '[1]Test log'!$D$4:$D$986, "F")</f>
        <v>#VALUE!</v>
      </c>
      <c r="E12" s="100" t="e">
        <f>COUNTIFS('[1]Test log'!$A$4:$A$986, "Lần 1",  '[1]Test log'!$B$4:$B$986, "FrontEnd", '[1]Test log'!$D$4:$D$986, "P")</f>
        <v>#VALUE!</v>
      </c>
      <c r="F12" s="101" t="e">
        <f>COUNTIFS('[1]Test log'!$A$4:$A$986, "Lần 1",  '[1]Test log'!$B$4:$B$986, "FrontEnd", '[1]Test log'!$D$4:$D$986, "U")</f>
        <v>#VALUE!</v>
      </c>
      <c r="G12" s="84"/>
      <c r="H12" s="102" t="e">
        <f t="shared" si="0"/>
        <v>#VALUE!</v>
      </c>
      <c r="I12" s="100" t="e">
        <f>COUNTIFS('[1]Test log'!$A$4:$A$986, "Lần 1",  '[1]Test log'!$B$4:$B$986, "FrontEnd", '[1]Test log'!$D$4:$D$986, "F", '[1]Test log'!$E$4:$E$986, "H")</f>
        <v>#VALUE!</v>
      </c>
      <c r="J12" s="100" t="e">
        <f>COUNTIFS('[1]Test log'!$A$4:$A$986, "Lần 1",  '[1]Test log'!$B$4:$B$986, "FrontEnd", '[1]Test log'!$D$4:$D$986, "F", '[1]Test log'!$E$4:$E$986, "M")</f>
        <v>#VALUE!</v>
      </c>
      <c r="K12" s="100" t="e">
        <f>COUNTIFS('[1]Test log'!$A$4:$A$986, "Lần 1",  '[1]Test log'!$B$4:$B$986, "FrontEnd", '[1]Test log'!$D$4:$D$986, "F", '[1]Test log'!$E$4:$E$986, "L")</f>
        <v>#VALUE!</v>
      </c>
      <c r="L12" s="101"/>
    </row>
    <row r="13" spans="1:12">
      <c r="A13" s="98"/>
      <c r="B13" s="99" t="s">
        <v>136</v>
      </c>
      <c r="C13" s="100">
        <v>4</v>
      </c>
      <c r="D13" s="100" t="e">
        <f>COUNTIFS('[1]Test log'!$A$4:$A$986, "Lần 1",  '[1]Test log'!$B$4:$B$986, "FrontEnd", '[1]Test log'!$D$4:$D$986, "F")</f>
        <v>#VALUE!</v>
      </c>
      <c r="E13" s="100" t="e">
        <f>COUNTIFS('[1]Test log'!$A$4:$A$986, "Lần 1",  '[1]Test log'!$B$4:$B$986, "FrontEnd", '[1]Test log'!$D$4:$D$986, "P")</f>
        <v>#VALUE!</v>
      </c>
      <c r="F13" s="101" t="e">
        <f>COUNTIFS('[1]Test log'!$A$4:$A$986, "Lần 1",  '[1]Test log'!$B$4:$B$986, "FrontEnd", '[1]Test log'!$D$4:$D$986, "U")</f>
        <v>#VALUE!</v>
      </c>
      <c r="G13" s="84"/>
      <c r="H13" s="102" t="e">
        <f t="shared" si="0"/>
        <v>#VALUE!</v>
      </c>
      <c r="I13" s="100" t="e">
        <f>COUNTIFS('[1]Test log'!$A$4:$A$986, "Lần 1",  '[1]Test log'!$B$4:$B$986, "FrontEnd", '[1]Test log'!$D$4:$D$986, "F", '[1]Test log'!$E$4:$E$986, "H")</f>
        <v>#VALUE!</v>
      </c>
      <c r="J13" s="100" t="e">
        <f>COUNTIFS('[1]Test log'!$A$4:$A$986, "Lần 1",  '[1]Test log'!$B$4:$B$986, "FrontEnd", '[1]Test log'!$D$4:$D$986, "F", '[1]Test log'!$E$4:$E$986, "M")</f>
        <v>#VALUE!</v>
      </c>
      <c r="K13" s="100" t="e">
        <f>COUNTIFS('[1]Test log'!$A$4:$A$986, "Lần 1",  '[1]Test log'!$B$4:$B$986, "FrontEnd", '[1]Test log'!$D$4:$D$986, "F", '[1]Test log'!$E$4:$E$986, "L")</f>
        <v>#VALUE!</v>
      </c>
      <c r="L13" s="101"/>
    </row>
    <row r="14" spans="1:12">
      <c r="A14" s="98"/>
      <c r="B14" s="99" t="s">
        <v>137</v>
      </c>
      <c r="C14" s="100">
        <v>3</v>
      </c>
      <c r="D14" s="100" t="e">
        <f>COUNTIFS('[1]Test log'!$A$4:$A$986, "Lần 1",  '[1]Test log'!$B$4:$B$986, "FrontEnd", '[1]Test log'!$D$4:$D$986, "F")</f>
        <v>#VALUE!</v>
      </c>
      <c r="E14" s="100" t="e">
        <f>COUNTIFS('[1]Test log'!$A$4:$A$986, "Lần 1",  '[1]Test log'!$B$4:$B$986, "FrontEnd", '[1]Test log'!$D$4:$D$986, "P")</f>
        <v>#VALUE!</v>
      </c>
      <c r="F14" s="101" t="e">
        <f>COUNTIFS('[1]Test log'!$A$4:$A$986, "Lần 1",  '[1]Test log'!$B$4:$B$986, "FrontEnd", '[1]Test log'!$D$4:$D$986, "U")</f>
        <v>#VALUE!</v>
      </c>
      <c r="G14" s="84"/>
      <c r="H14" s="102" t="e">
        <f t="shared" si="0"/>
        <v>#VALUE!</v>
      </c>
      <c r="I14" s="100" t="e">
        <f>COUNTIFS('[1]Test log'!$A$4:$A$986, "Lần 1",  '[1]Test log'!$B$4:$B$986, "FrontEnd", '[1]Test log'!$D$4:$D$986, "F", '[1]Test log'!$E$4:$E$986, "H")</f>
        <v>#VALUE!</v>
      </c>
      <c r="J14" s="100" t="e">
        <f>COUNTIFS('[1]Test log'!$A$4:$A$986, "Lần 1",  '[1]Test log'!$B$4:$B$986, "FrontEnd", '[1]Test log'!$D$4:$D$986, "F", '[1]Test log'!$E$4:$E$986, "M")</f>
        <v>#VALUE!</v>
      </c>
      <c r="K14" s="100" t="e">
        <f>COUNTIFS('[1]Test log'!$A$4:$A$986, "Lần 1",  '[1]Test log'!$B$4:$B$986, "FrontEnd", '[1]Test log'!$D$4:$D$986, "F", '[1]Test log'!$E$4:$E$986, "L")</f>
        <v>#VALUE!</v>
      </c>
      <c r="L14" s="101"/>
    </row>
    <row r="15" spans="1:12">
      <c r="A15" s="98"/>
      <c r="B15" s="99" t="s">
        <v>138</v>
      </c>
      <c r="C15" s="100">
        <v>4</v>
      </c>
      <c r="D15" s="100" t="e">
        <f>COUNTIFS('[1]Test log'!$A$4:$A$986, "Lần 1",  '[1]Test log'!$B$4:$B$986, "FrontEnd", '[1]Test log'!$D$4:$D$986, "F")</f>
        <v>#VALUE!</v>
      </c>
      <c r="E15" s="100" t="e">
        <f>COUNTIFS('[1]Test log'!$A$4:$A$986, "Lần 1",  '[1]Test log'!$B$4:$B$986, "FrontEnd", '[1]Test log'!$D$4:$D$986, "P")</f>
        <v>#VALUE!</v>
      </c>
      <c r="F15" s="101" t="e">
        <f>COUNTIFS('[1]Test log'!$A$4:$A$986, "Lần 1",  '[1]Test log'!$B$4:$B$986, "FrontEnd", '[1]Test log'!$D$4:$D$986, "U")</f>
        <v>#VALUE!</v>
      </c>
      <c r="G15" s="84"/>
      <c r="H15" s="102" t="e">
        <f t="shared" si="0"/>
        <v>#VALUE!</v>
      </c>
      <c r="I15" s="100" t="e">
        <f>COUNTIFS('[1]Test log'!$A$4:$A$986, "Lần 1",  '[1]Test log'!$B$4:$B$986, "FrontEnd", '[1]Test log'!$D$4:$D$986, "F", '[1]Test log'!$E$4:$E$986, "H")</f>
        <v>#VALUE!</v>
      </c>
      <c r="J15" s="100" t="e">
        <f>COUNTIFS('[1]Test log'!$A$4:$A$986, "Lần 1",  '[1]Test log'!$B$4:$B$986, "FrontEnd", '[1]Test log'!$D$4:$D$986, "F", '[1]Test log'!$E$4:$E$986, "M")</f>
        <v>#VALUE!</v>
      </c>
      <c r="K15" s="100" t="e">
        <f>COUNTIFS('[1]Test log'!$A$4:$A$986, "Lần 1",  '[1]Test log'!$B$4:$B$986, "FrontEnd", '[1]Test log'!$D$4:$D$986, "F", '[1]Test log'!$E$4:$E$986, "L")</f>
        <v>#VALUE!</v>
      </c>
      <c r="L15" s="101"/>
    </row>
    <row r="16" spans="1:12">
      <c r="A16" s="98"/>
      <c r="B16" s="99" t="s">
        <v>139</v>
      </c>
      <c r="C16" s="100">
        <v>5</v>
      </c>
      <c r="D16" s="100" t="e">
        <f>COUNTIFS('[1]Test log'!$A$4:$A$986, "Lần 1",  '[1]Test log'!$B$4:$B$986, "FrontEnd", '[1]Test log'!$D$4:$D$986, "F")</f>
        <v>#VALUE!</v>
      </c>
      <c r="E16" s="100" t="e">
        <f>COUNTIFS('[1]Test log'!$A$4:$A$986, "Lần 1",  '[1]Test log'!$B$4:$B$986, "FrontEnd", '[1]Test log'!$D$4:$D$986, "P")</f>
        <v>#VALUE!</v>
      </c>
      <c r="F16" s="101" t="e">
        <f>COUNTIFS('[1]Test log'!$A$4:$A$986, "Lần 1",  '[1]Test log'!$B$4:$B$986, "FrontEnd", '[1]Test log'!$D$4:$D$986, "U")</f>
        <v>#VALUE!</v>
      </c>
      <c r="G16" s="84"/>
      <c r="H16" s="102" t="e">
        <f t="shared" si="0"/>
        <v>#VALUE!</v>
      </c>
      <c r="I16" s="100" t="e">
        <f>COUNTIFS('[1]Test log'!$A$4:$A$986, "Lần 1",  '[1]Test log'!$B$4:$B$986, "FrontEnd", '[1]Test log'!$D$4:$D$986, "F", '[1]Test log'!$E$4:$E$986, "H")</f>
        <v>#VALUE!</v>
      </c>
      <c r="J16" s="100" t="e">
        <f>COUNTIFS('[1]Test log'!$A$4:$A$986, "Lần 1",  '[1]Test log'!$B$4:$B$986, "FrontEnd", '[1]Test log'!$D$4:$D$986, "F", '[1]Test log'!$E$4:$E$986, "M")</f>
        <v>#VALUE!</v>
      </c>
      <c r="K16" s="100" t="e">
        <f>COUNTIFS('[1]Test log'!$A$4:$A$986, "Lần 1",  '[1]Test log'!$B$4:$B$986, "FrontEnd", '[1]Test log'!$D$4:$D$986, "F", '[1]Test log'!$E$4:$E$986, "L")</f>
        <v>#VALUE!</v>
      </c>
      <c r="L16" s="101"/>
    </row>
    <row r="17" spans="1:12">
      <c r="A17" s="98"/>
      <c r="B17" s="99" t="s">
        <v>97</v>
      </c>
      <c r="C17" s="100">
        <v>1</v>
      </c>
      <c r="D17" s="100" t="e">
        <f>COUNTIFS('[1]Test log'!$A$4:$A$986, "Lần 1",  '[1]Test log'!$B$4:$B$986, "FrontEnd", '[1]Test log'!$D$4:$D$986, "F")</f>
        <v>#VALUE!</v>
      </c>
      <c r="E17" s="100" t="e">
        <f>COUNTIFS('[1]Test log'!$A$4:$A$986, "Lần 1",  '[1]Test log'!$B$4:$B$986, "BackEnd", '[1]Test log'!$D$4:$D$986, "P")</f>
        <v>#VALUE!</v>
      </c>
      <c r="F17" s="101" t="e">
        <f>COUNTIFS('[1]Test log'!$A$4:$A$986, "Lần 1",  '[1]Test log'!$B$4:$B$986, "BackEnd", '[1]Test log'!$D$4:$D$986, "U")</f>
        <v>#VALUE!</v>
      </c>
      <c r="G17" s="84"/>
      <c r="H17" s="102" t="e">
        <f>D17</f>
        <v>#VALUE!</v>
      </c>
      <c r="I17" s="100" t="e">
        <f>COUNTIFS('[1]Test log'!$A$4:$A$986, "Lần 1",  '[1]Test log'!$B$4:$B$986, "BackEnd", '[1]Test log'!$D$4:$D$986, "F", '[1]Test log'!$E$4:$E$986, "H")</f>
        <v>#VALUE!</v>
      </c>
      <c r="J17" s="100" t="e">
        <f>COUNTIFS('[1]Test log'!$A$4:$A$986, "Lần 1",  '[1]Test log'!$B$4:$B$986, "BackEnd", '[1]Test log'!$D$4:$D$986, "F", '[1]Test log'!$E$4:$E$986, "M")</f>
        <v>#VALUE!</v>
      </c>
      <c r="K17" s="100" t="e">
        <f>COUNTIFS('[1]Test log'!$A$4:$A$986, "Lần 1",  '[1]Test log'!$B$4:$B$986, "BackEnd", '[1]Test log'!$D$4:$D$986, "F", '[1]Test log'!$E$4:$E$986, "L")</f>
        <v>#VALUE!</v>
      </c>
      <c r="L17" s="101"/>
    </row>
    <row r="18" spans="1:12">
      <c r="A18" s="148" t="s">
        <v>125</v>
      </c>
      <c r="B18" s="149"/>
      <c r="C18" s="103">
        <f>SUM(C6:C17)</f>
        <v>45</v>
      </c>
      <c r="D18" s="103" t="e">
        <f>SUM(D6:D17)</f>
        <v>#VALUE!</v>
      </c>
      <c r="E18" s="103" t="e">
        <f>SUM(E6:E17)</f>
        <v>#VALUE!</v>
      </c>
      <c r="F18" s="104" t="e">
        <f>SUM(F6:F17)</f>
        <v>#VALUE!</v>
      </c>
      <c r="G18" s="105"/>
      <c r="H18" s="106"/>
      <c r="I18" s="103" t="e">
        <f>SUM(I6:I17)</f>
        <v>#VALUE!</v>
      </c>
      <c r="J18" s="103" t="e">
        <f>SUM(J6:J17)</f>
        <v>#VALUE!</v>
      </c>
      <c r="K18" s="103" t="e">
        <f>SUM(K6:K17)</f>
        <v>#VALUE!</v>
      </c>
      <c r="L18" s="101" t="e">
        <f>IF(D18&gt;0,"Test lại",IF(F18&gt;0,"Test tiếp","Hoàn thành"))</f>
        <v>#VALUE!</v>
      </c>
    </row>
    <row r="19" spans="1:12">
      <c r="A19" s="150" t="s">
        <v>126</v>
      </c>
      <c r="B19" s="151"/>
      <c r="C19" s="151"/>
      <c r="D19" s="107" t="e">
        <f>D18/C18</f>
        <v>#VALUE!</v>
      </c>
      <c r="E19" s="107" t="e">
        <f>E18/C18</f>
        <v>#VALUE!</v>
      </c>
      <c r="F19" s="108" t="e">
        <f>F18/C18</f>
        <v>#VALUE!</v>
      </c>
      <c r="G19" s="109"/>
      <c r="H19" s="110"/>
      <c r="I19" s="107" t="e">
        <f>IF(D19=0%, D19, I18/D18)</f>
        <v>#VALUE!</v>
      </c>
      <c r="J19" s="111" t="e">
        <f>IF(D19=0%, D19, J18/D18)</f>
        <v>#VALUE!</v>
      </c>
      <c r="K19" s="111" t="e">
        <f>IF(D19=0%, D19, K18/D18)</f>
        <v>#VALUE!</v>
      </c>
      <c r="L19" s="112" t="e">
        <f>IF(D19&gt;20, "Cảnh báo", IF(I19&gt;15%, "Cảnh báo", ""))</f>
        <v>#VALUE!</v>
      </c>
    </row>
    <row r="20" spans="1:12">
      <c r="A20" s="98">
        <v>2</v>
      </c>
      <c r="B20" s="99" t="s">
        <v>129</v>
      </c>
      <c r="C20" s="100">
        <v>4</v>
      </c>
      <c r="D20" s="100" t="e">
        <f>COUNTIFS('[1]Test log'!$A$4:$A$986, "Lần 2",  '[1]Test log'!$B$4:$B$986, "FrontEnd", '[1]Test log'!$D$4:$D$986, "F")</f>
        <v>#VALUE!</v>
      </c>
      <c r="E20" s="100" t="e">
        <f>COUNTIFS('[1]Test log'!$A$4:$A$986, "Lần 2",  '[1]Test log'!$B$4:$B$986, "FrontEnd", '[1]Test log'!$D$4:$D$986, "P")</f>
        <v>#VALUE!</v>
      </c>
      <c r="F20" s="101" t="e">
        <f>COUNTIFS('[1]Test log'!$A$4:$A$986, "Lần 2",  '[1]Test log'!$B$4:$B$986, "FrontEnd", '[1]Test log'!$D$4:$D$986, "U")</f>
        <v>#VALUE!</v>
      </c>
      <c r="G20" s="84"/>
      <c r="H20" s="102" t="e">
        <f>D20</f>
        <v>#VALUE!</v>
      </c>
      <c r="I20" s="100" t="e">
        <f>COUNTIFS('[1]Test log'!$A$4:$A$986, "Lần 2",  '[1]Test log'!$B$4:$B$986, "FrontEnd", '[1]Test log'!$D$4:$D$986, "F", '[1]Test log'!$E$4:$E$986, "H")</f>
        <v>#VALUE!</v>
      </c>
      <c r="J20" s="100" t="e">
        <f>COUNTIFS('[1]Test log'!$A$4:$A$986, "Lần 2",  '[1]Test log'!$B$4:$B$986, "FrontEnd", '[1]Test log'!$D$4:$D$986, "F", '[1]Test log'!$E$4:$E$986, "M")</f>
        <v>#VALUE!</v>
      </c>
      <c r="K20" s="100" t="e">
        <f>COUNTIFS('[1]Test log'!$A$4:$A$986, "Lần 2",  '[1]Test log'!$B$4:$B$986, "FrontEnd", '[1]Test log'!$D$4:$D$986, "F", '[1]Test log'!$E$4:$E$986, "L")</f>
        <v>#VALUE!</v>
      </c>
      <c r="L20" s="101"/>
    </row>
    <row r="21" spans="1:12">
      <c r="A21" s="98"/>
      <c r="B21" s="99" t="s">
        <v>130</v>
      </c>
      <c r="C21" s="100">
        <v>4</v>
      </c>
      <c r="D21" s="100" t="e">
        <f>COUNTIFS('[1]Test log'!$A$4:$A$986, "Lần 2",  '[1]Test log'!$B$4:$B$986, "FrontEnd", '[1]Test log'!$D$4:$D$986, "F")</f>
        <v>#VALUE!</v>
      </c>
      <c r="E21" s="100" t="e">
        <f>COUNTIFS('[1]Test log'!$A$4:$A$986, "Lần 2",  '[1]Test log'!$B$4:$B$986, "FrontEnd", '[1]Test log'!$D$4:$D$986, "P")</f>
        <v>#VALUE!</v>
      </c>
      <c r="F21" s="101" t="e">
        <f>COUNTIFS('[1]Test log'!$A$4:$A$986, "Lần 2",  '[1]Test log'!$B$4:$B$986, "FrontEnd", '[1]Test log'!$D$4:$D$986, "U")</f>
        <v>#VALUE!</v>
      </c>
      <c r="G21" s="84"/>
      <c r="H21" s="102" t="e">
        <f t="shared" ref="H21:H31" si="1">D21</f>
        <v>#VALUE!</v>
      </c>
      <c r="I21" s="100" t="e">
        <f>COUNTIFS('[1]Test log'!$A$4:$A$986, "Lần 2",  '[1]Test log'!$B$4:$B$986, "FrontEnd", '[1]Test log'!$D$4:$D$986, "F", '[1]Test log'!$E$4:$E$986, "H")</f>
        <v>#VALUE!</v>
      </c>
      <c r="J21" s="100" t="e">
        <f>COUNTIFS('[1]Test log'!$A$4:$A$986, "Lần 2",  '[1]Test log'!$B$4:$B$986, "FrontEnd", '[1]Test log'!$D$4:$D$986, "F", '[1]Test log'!$E$4:$E$986, "M")</f>
        <v>#VALUE!</v>
      </c>
      <c r="K21" s="100" t="e">
        <f>COUNTIFS('[1]Test log'!$A$4:$A$986, "Lần 2",  '[1]Test log'!$B$4:$B$986, "FrontEnd", '[1]Test log'!$D$4:$D$986, "F", '[1]Test log'!$E$4:$E$986, "L")</f>
        <v>#VALUE!</v>
      </c>
      <c r="L21" s="101"/>
    </row>
    <row r="22" spans="1:12">
      <c r="A22" s="98"/>
      <c r="B22" s="99" t="s">
        <v>131</v>
      </c>
      <c r="C22" s="100">
        <v>4</v>
      </c>
      <c r="D22" s="100" t="e">
        <f>COUNTIFS('[1]Test log'!$A$4:$A$986, "Lần 2",  '[1]Test log'!$B$4:$B$986, "FrontEnd", '[1]Test log'!$D$4:$D$986, "F")</f>
        <v>#VALUE!</v>
      </c>
      <c r="E22" s="100" t="e">
        <f>COUNTIFS('[1]Test log'!$A$4:$A$986, "Lần 2",  '[1]Test log'!$B$4:$B$986, "FrontEnd", '[1]Test log'!$D$4:$D$986, "P")</f>
        <v>#VALUE!</v>
      </c>
      <c r="F22" s="101" t="e">
        <f>COUNTIFS('[1]Test log'!$A$4:$A$986, "Lần 2",  '[1]Test log'!$B$4:$B$986, "FrontEnd", '[1]Test log'!$D$4:$D$986, "U")</f>
        <v>#VALUE!</v>
      </c>
      <c r="G22" s="84"/>
      <c r="H22" s="102" t="e">
        <f t="shared" si="1"/>
        <v>#VALUE!</v>
      </c>
      <c r="I22" s="100" t="e">
        <f>COUNTIFS('[1]Test log'!$A$4:$A$986, "Lần 2",  '[1]Test log'!$B$4:$B$986, "FrontEnd", '[1]Test log'!$D$4:$D$986, "F", '[1]Test log'!$E$4:$E$986, "H")</f>
        <v>#VALUE!</v>
      </c>
      <c r="J22" s="100" t="e">
        <f>COUNTIFS('[1]Test log'!$A$4:$A$986, "Lần 2",  '[1]Test log'!$B$4:$B$986, "FrontEnd", '[1]Test log'!$D$4:$D$986, "F", '[1]Test log'!$E$4:$E$986, "M")</f>
        <v>#VALUE!</v>
      </c>
      <c r="K22" s="100" t="e">
        <f>COUNTIFS('[1]Test log'!$A$4:$A$986, "Lần 2",  '[1]Test log'!$B$4:$B$986, "FrontEnd", '[1]Test log'!$D$4:$D$986, "F", '[1]Test log'!$E$4:$E$986, "L")</f>
        <v>#VALUE!</v>
      </c>
      <c r="L22" s="101"/>
    </row>
    <row r="23" spans="1:12">
      <c r="A23" s="98"/>
      <c r="B23" s="99" t="s">
        <v>132</v>
      </c>
      <c r="C23" s="100">
        <v>4</v>
      </c>
      <c r="D23" s="100" t="e">
        <f>COUNTIFS('[1]Test log'!$A$4:$A$986, "Lần 2",  '[1]Test log'!$B$4:$B$986, "FrontEnd", '[1]Test log'!$D$4:$D$986, "F")</f>
        <v>#VALUE!</v>
      </c>
      <c r="E23" s="100" t="e">
        <f>COUNTIFS('[1]Test log'!$A$4:$A$986, "Lần 2",  '[1]Test log'!$B$4:$B$986, "FrontEnd", '[1]Test log'!$D$4:$D$986, "P")</f>
        <v>#VALUE!</v>
      </c>
      <c r="F23" s="101" t="e">
        <f>COUNTIFS('[1]Test log'!$A$4:$A$986, "Lần 2",  '[1]Test log'!$B$4:$B$986, "FrontEnd", '[1]Test log'!$D$4:$D$986, "U")</f>
        <v>#VALUE!</v>
      </c>
      <c r="G23" s="84"/>
      <c r="H23" s="102" t="e">
        <f t="shared" si="1"/>
        <v>#VALUE!</v>
      </c>
      <c r="I23" s="100" t="e">
        <f>COUNTIFS('[1]Test log'!$A$4:$A$986, "Lần 2",  '[1]Test log'!$B$4:$B$986, "FrontEnd", '[1]Test log'!$D$4:$D$986, "F", '[1]Test log'!$E$4:$E$986, "H")</f>
        <v>#VALUE!</v>
      </c>
      <c r="J23" s="100" t="e">
        <f>COUNTIFS('[1]Test log'!$A$4:$A$986, "Lần 2",  '[1]Test log'!$B$4:$B$986, "FrontEnd", '[1]Test log'!$D$4:$D$986, "F", '[1]Test log'!$E$4:$E$986, "M")</f>
        <v>#VALUE!</v>
      </c>
      <c r="K23" s="100" t="e">
        <f>COUNTIFS('[1]Test log'!$A$4:$A$986, "Lần 2",  '[1]Test log'!$B$4:$B$986, "FrontEnd", '[1]Test log'!$D$4:$D$986, "F", '[1]Test log'!$E$4:$E$986, "L")</f>
        <v>#VALUE!</v>
      </c>
      <c r="L23" s="101"/>
    </row>
    <row r="24" spans="1:12">
      <c r="A24" s="98"/>
      <c r="B24" s="99" t="s">
        <v>133</v>
      </c>
      <c r="C24" s="100">
        <v>4</v>
      </c>
      <c r="D24" s="100" t="e">
        <f>COUNTIFS('[1]Test log'!$A$4:$A$986, "Lần 2",  '[1]Test log'!$B$4:$B$986, "FrontEnd", '[1]Test log'!$D$4:$D$986, "F")</f>
        <v>#VALUE!</v>
      </c>
      <c r="E24" s="100" t="e">
        <f>COUNTIFS('[1]Test log'!$A$4:$A$986, "Lần 2",  '[1]Test log'!$B$4:$B$986, "FrontEnd", '[1]Test log'!$D$4:$D$986, "P")</f>
        <v>#VALUE!</v>
      </c>
      <c r="F24" s="101" t="e">
        <f>COUNTIFS('[1]Test log'!$A$4:$A$986, "Lần 2",  '[1]Test log'!$B$4:$B$986, "FrontEnd", '[1]Test log'!$D$4:$D$986, "U")</f>
        <v>#VALUE!</v>
      </c>
      <c r="G24" s="84"/>
      <c r="H24" s="102" t="e">
        <f t="shared" si="1"/>
        <v>#VALUE!</v>
      </c>
      <c r="I24" s="100" t="e">
        <f>COUNTIFS('[1]Test log'!$A$4:$A$986, "Lần 2",  '[1]Test log'!$B$4:$B$986, "FrontEnd", '[1]Test log'!$D$4:$D$986, "F", '[1]Test log'!$E$4:$E$986, "H")</f>
        <v>#VALUE!</v>
      </c>
      <c r="J24" s="100" t="e">
        <f>COUNTIFS('[1]Test log'!$A$4:$A$986, "Lần 2",  '[1]Test log'!$B$4:$B$986, "FrontEnd", '[1]Test log'!$D$4:$D$986, "F", '[1]Test log'!$E$4:$E$986, "M")</f>
        <v>#VALUE!</v>
      </c>
      <c r="K24" s="100" t="e">
        <f>COUNTIFS('[1]Test log'!$A$4:$A$986, "Lần 2",  '[1]Test log'!$B$4:$B$986, "FrontEnd", '[1]Test log'!$D$4:$D$986, "F", '[1]Test log'!$E$4:$E$986, "L")</f>
        <v>#VALUE!</v>
      </c>
      <c r="L24" s="101"/>
    </row>
    <row r="25" spans="1:12">
      <c r="A25" s="98"/>
      <c r="B25" s="99" t="s">
        <v>134</v>
      </c>
      <c r="C25" s="100">
        <v>4</v>
      </c>
      <c r="D25" s="100" t="e">
        <f>COUNTIFS('[1]Test log'!$A$4:$A$986, "Lần 2",  '[1]Test log'!$B$4:$B$986, "FrontEnd", '[1]Test log'!$D$4:$D$986, "F")</f>
        <v>#VALUE!</v>
      </c>
      <c r="E25" s="100" t="e">
        <f>COUNTIFS('[1]Test log'!$A$4:$A$986, "Lần 2",  '[1]Test log'!$B$4:$B$986, "FrontEnd", '[1]Test log'!$D$4:$D$986, "P")</f>
        <v>#VALUE!</v>
      </c>
      <c r="F25" s="101" t="e">
        <f>COUNTIFS('[1]Test log'!$A$4:$A$986, "Lần 2",  '[1]Test log'!$B$4:$B$986, "FrontEnd", '[1]Test log'!$D$4:$D$986, "U")</f>
        <v>#VALUE!</v>
      </c>
      <c r="G25" s="84"/>
      <c r="H25" s="102" t="e">
        <f t="shared" si="1"/>
        <v>#VALUE!</v>
      </c>
      <c r="I25" s="100" t="e">
        <f>COUNTIFS('[1]Test log'!$A$4:$A$986, "Lần 2",  '[1]Test log'!$B$4:$B$986, "FrontEnd", '[1]Test log'!$D$4:$D$986, "F", '[1]Test log'!$E$4:$E$986, "H")</f>
        <v>#VALUE!</v>
      </c>
      <c r="J25" s="100" t="e">
        <f>COUNTIFS('[1]Test log'!$A$4:$A$986, "Lần 2",  '[1]Test log'!$B$4:$B$986, "FrontEnd", '[1]Test log'!$D$4:$D$986, "F", '[1]Test log'!$E$4:$E$986, "M")</f>
        <v>#VALUE!</v>
      </c>
      <c r="K25" s="100" t="e">
        <f>COUNTIFS('[1]Test log'!$A$4:$A$986, "Lần 2",  '[1]Test log'!$B$4:$B$986, "FrontEnd", '[1]Test log'!$D$4:$D$986, "F", '[1]Test log'!$E$4:$E$986, "L")</f>
        <v>#VALUE!</v>
      </c>
      <c r="L25" s="101"/>
    </row>
    <row r="26" spans="1:12">
      <c r="A26" s="98"/>
      <c r="B26" s="99" t="s">
        <v>135</v>
      </c>
      <c r="C26" s="100">
        <v>4</v>
      </c>
      <c r="D26" s="100" t="e">
        <f>COUNTIFS('[1]Test log'!$A$4:$A$986, "Lần 2",  '[1]Test log'!$B$4:$B$986, "FrontEnd", '[1]Test log'!$D$4:$D$986, "F")</f>
        <v>#VALUE!</v>
      </c>
      <c r="E26" s="100" t="e">
        <f>COUNTIFS('[1]Test log'!$A$4:$A$986, "Lần 2",  '[1]Test log'!$B$4:$B$986, "FrontEnd", '[1]Test log'!$D$4:$D$986, "P")</f>
        <v>#VALUE!</v>
      </c>
      <c r="F26" s="101" t="e">
        <f>COUNTIFS('[1]Test log'!$A$4:$A$986, "Lần 2",  '[1]Test log'!$B$4:$B$986, "FrontEnd", '[1]Test log'!$D$4:$D$986, "U")</f>
        <v>#VALUE!</v>
      </c>
      <c r="G26" s="84"/>
      <c r="H26" s="102" t="e">
        <f t="shared" si="1"/>
        <v>#VALUE!</v>
      </c>
      <c r="I26" s="100" t="e">
        <f>COUNTIFS('[1]Test log'!$A$4:$A$986, "Lần 2",  '[1]Test log'!$B$4:$B$986, "FrontEnd", '[1]Test log'!$D$4:$D$986, "F", '[1]Test log'!$E$4:$E$986, "H")</f>
        <v>#VALUE!</v>
      </c>
      <c r="J26" s="100" t="e">
        <f>COUNTIFS('[1]Test log'!$A$4:$A$986, "Lần 2",  '[1]Test log'!$B$4:$B$986, "FrontEnd", '[1]Test log'!$D$4:$D$986, "F", '[1]Test log'!$E$4:$E$986, "M")</f>
        <v>#VALUE!</v>
      </c>
      <c r="K26" s="100" t="e">
        <f>COUNTIFS('[1]Test log'!$A$4:$A$986, "Lần 2",  '[1]Test log'!$B$4:$B$986, "FrontEnd", '[1]Test log'!$D$4:$D$986, "F", '[1]Test log'!$E$4:$E$986, "L")</f>
        <v>#VALUE!</v>
      </c>
      <c r="L26" s="101"/>
    </row>
    <row r="27" spans="1:12">
      <c r="A27" s="98"/>
      <c r="B27" s="99" t="s">
        <v>136</v>
      </c>
      <c r="C27" s="100">
        <v>4</v>
      </c>
      <c r="D27" s="100" t="e">
        <f>COUNTIFS('[1]Test log'!$A$4:$A$986, "Lần 2",  '[1]Test log'!$B$4:$B$986, "FrontEnd", '[1]Test log'!$D$4:$D$986, "F")</f>
        <v>#VALUE!</v>
      </c>
      <c r="E27" s="100" t="e">
        <f>COUNTIFS('[1]Test log'!$A$4:$A$986, "Lần 2",  '[1]Test log'!$B$4:$B$986, "FrontEnd", '[1]Test log'!$D$4:$D$986, "P")</f>
        <v>#VALUE!</v>
      </c>
      <c r="F27" s="101" t="e">
        <f>COUNTIFS('[1]Test log'!$A$4:$A$986, "Lần 2",  '[1]Test log'!$B$4:$B$986, "FrontEnd", '[1]Test log'!$D$4:$D$986, "U")</f>
        <v>#VALUE!</v>
      </c>
      <c r="G27" s="84"/>
      <c r="H27" s="102" t="e">
        <f t="shared" si="1"/>
        <v>#VALUE!</v>
      </c>
      <c r="I27" s="100" t="e">
        <f>COUNTIFS('[1]Test log'!$A$4:$A$986, "Lần 2",  '[1]Test log'!$B$4:$B$986, "FrontEnd", '[1]Test log'!$D$4:$D$986, "F", '[1]Test log'!$E$4:$E$986, "H")</f>
        <v>#VALUE!</v>
      </c>
      <c r="J27" s="100" t="e">
        <f>COUNTIFS('[1]Test log'!$A$4:$A$986, "Lần 2",  '[1]Test log'!$B$4:$B$986, "FrontEnd", '[1]Test log'!$D$4:$D$986, "F", '[1]Test log'!$E$4:$E$986, "M")</f>
        <v>#VALUE!</v>
      </c>
      <c r="K27" s="100" t="e">
        <f>COUNTIFS('[1]Test log'!$A$4:$A$986, "Lần 2",  '[1]Test log'!$B$4:$B$986, "FrontEnd", '[1]Test log'!$D$4:$D$986, "F", '[1]Test log'!$E$4:$E$986, "L")</f>
        <v>#VALUE!</v>
      </c>
      <c r="L27" s="101"/>
    </row>
    <row r="28" spans="1:12">
      <c r="A28" s="98"/>
      <c r="B28" s="99" t="s">
        <v>137</v>
      </c>
      <c r="C28" s="100">
        <v>3</v>
      </c>
      <c r="D28" s="100" t="e">
        <f>COUNTIFS('[1]Test log'!$A$4:$A$986, "Lần 2",  '[1]Test log'!$B$4:$B$986, "FrontEnd", '[1]Test log'!$D$4:$D$986, "F")</f>
        <v>#VALUE!</v>
      </c>
      <c r="E28" s="100" t="e">
        <f>COUNTIFS('[1]Test log'!$A$4:$A$986, "Lần 2",  '[1]Test log'!$B$4:$B$986, "FrontEnd", '[1]Test log'!$D$4:$D$986, "P")</f>
        <v>#VALUE!</v>
      </c>
      <c r="F28" s="101" t="e">
        <f>COUNTIFS('[1]Test log'!$A$4:$A$986, "Lần 2",  '[1]Test log'!$B$4:$B$986, "FrontEnd", '[1]Test log'!$D$4:$D$986, "U")</f>
        <v>#VALUE!</v>
      </c>
      <c r="G28" s="84"/>
      <c r="H28" s="102" t="e">
        <f t="shared" si="1"/>
        <v>#VALUE!</v>
      </c>
      <c r="I28" s="100" t="e">
        <f>COUNTIFS('[1]Test log'!$A$4:$A$986, "Lần 2",  '[1]Test log'!$B$4:$B$986, "FrontEnd", '[1]Test log'!$D$4:$D$986, "F", '[1]Test log'!$E$4:$E$986, "H")</f>
        <v>#VALUE!</v>
      </c>
      <c r="J28" s="100" t="e">
        <f>COUNTIFS('[1]Test log'!$A$4:$A$986, "Lần 2",  '[1]Test log'!$B$4:$B$986, "FrontEnd", '[1]Test log'!$D$4:$D$986, "F", '[1]Test log'!$E$4:$E$986, "M")</f>
        <v>#VALUE!</v>
      </c>
      <c r="K28" s="100" t="e">
        <f>COUNTIFS('[1]Test log'!$A$4:$A$986, "Lần 2",  '[1]Test log'!$B$4:$B$986, "FrontEnd", '[1]Test log'!$D$4:$D$986, "F", '[1]Test log'!$E$4:$E$986, "L")</f>
        <v>#VALUE!</v>
      </c>
      <c r="L28" s="101"/>
    </row>
    <row r="29" spans="1:12">
      <c r="A29" s="98"/>
      <c r="B29" s="99" t="s">
        <v>138</v>
      </c>
      <c r="C29" s="100">
        <v>4</v>
      </c>
      <c r="D29" s="100" t="e">
        <f>COUNTIFS('[1]Test log'!$A$4:$A$986, "Lần 2",  '[1]Test log'!$B$4:$B$986, "FrontEnd", '[1]Test log'!$D$4:$D$986, "F")</f>
        <v>#VALUE!</v>
      </c>
      <c r="E29" s="100" t="e">
        <f>COUNTIFS('[1]Test log'!$A$4:$A$986, "Lần 2",  '[1]Test log'!$B$4:$B$986, "FrontEnd", '[1]Test log'!$D$4:$D$986, "P")</f>
        <v>#VALUE!</v>
      </c>
      <c r="F29" s="101" t="e">
        <f>COUNTIFS('[1]Test log'!$A$4:$A$986, "Lần 2",  '[1]Test log'!$B$4:$B$986, "FrontEnd", '[1]Test log'!$D$4:$D$986, "U")</f>
        <v>#VALUE!</v>
      </c>
      <c r="G29" s="84"/>
      <c r="H29" s="102" t="e">
        <f t="shared" si="1"/>
        <v>#VALUE!</v>
      </c>
      <c r="I29" s="100" t="e">
        <f>COUNTIFS('[1]Test log'!$A$4:$A$986, "Lần 2",  '[1]Test log'!$B$4:$B$986, "FrontEnd", '[1]Test log'!$D$4:$D$986, "F", '[1]Test log'!$E$4:$E$986, "H")</f>
        <v>#VALUE!</v>
      </c>
      <c r="J29" s="100" t="e">
        <f>COUNTIFS('[1]Test log'!$A$4:$A$986, "Lần 2",  '[1]Test log'!$B$4:$B$986, "FrontEnd", '[1]Test log'!$D$4:$D$986, "F", '[1]Test log'!$E$4:$E$986, "M")</f>
        <v>#VALUE!</v>
      </c>
      <c r="K29" s="100" t="e">
        <f>COUNTIFS('[1]Test log'!$A$4:$A$986, "Lần 2",  '[1]Test log'!$B$4:$B$986, "FrontEnd", '[1]Test log'!$D$4:$D$986, "F", '[1]Test log'!$E$4:$E$986, "L")</f>
        <v>#VALUE!</v>
      </c>
      <c r="L29" s="101"/>
    </row>
    <row r="30" spans="1:12">
      <c r="A30" s="98"/>
      <c r="B30" s="99" t="s">
        <v>139</v>
      </c>
      <c r="C30" s="100">
        <v>5</v>
      </c>
      <c r="D30" s="100" t="e">
        <f>COUNTIFS('[1]Test log'!$A$4:$A$986, "Lần 2",  '[1]Test log'!$B$4:$B$986, "FrontEnd", '[1]Test log'!$D$4:$D$986, "F")</f>
        <v>#VALUE!</v>
      </c>
      <c r="E30" s="100" t="e">
        <f>COUNTIFS('[1]Test log'!$A$4:$A$986, "Lần 2",  '[1]Test log'!$B$4:$B$986, "FrontEnd", '[1]Test log'!$D$4:$D$986, "P")</f>
        <v>#VALUE!</v>
      </c>
      <c r="F30" s="101" t="e">
        <f>COUNTIFS('[1]Test log'!$A$4:$A$986, "Lần 2",  '[1]Test log'!$B$4:$B$986, "FrontEnd", '[1]Test log'!$D$4:$D$986, "U")</f>
        <v>#VALUE!</v>
      </c>
      <c r="G30" s="84"/>
      <c r="H30" s="102" t="e">
        <f t="shared" si="1"/>
        <v>#VALUE!</v>
      </c>
      <c r="I30" s="100" t="e">
        <f>COUNTIFS('[1]Test log'!$A$4:$A$986, "Lần 2",  '[1]Test log'!$B$4:$B$986, "FrontEnd", '[1]Test log'!$D$4:$D$986, "F", '[1]Test log'!$E$4:$E$986, "H")</f>
        <v>#VALUE!</v>
      </c>
      <c r="J30" s="100" t="e">
        <f>COUNTIFS('[1]Test log'!$A$4:$A$986, "Lần 2",  '[1]Test log'!$B$4:$B$986, "FrontEnd", '[1]Test log'!$D$4:$D$986, "F", '[1]Test log'!$E$4:$E$986, "M")</f>
        <v>#VALUE!</v>
      </c>
      <c r="K30" s="100" t="e">
        <f>COUNTIFS('[1]Test log'!$A$4:$A$986, "Lần 2",  '[1]Test log'!$B$4:$B$986, "FrontEnd", '[1]Test log'!$D$4:$D$986, "F", '[1]Test log'!$E$4:$E$986, "L")</f>
        <v>#VALUE!</v>
      </c>
      <c r="L30" s="101"/>
    </row>
    <row r="31" spans="1:12">
      <c r="A31" s="98"/>
      <c r="B31" s="99" t="s">
        <v>97</v>
      </c>
      <c r="C31" s="100">
        <v>1</v>
      </c>
      <c r="D31" s="100" t="e">
        <f>COUNTIFS('[1]Test log'!$A$4:$A$986, "Lần 2",  '[1]Test log'!$B$4:$B$986, "FrontEnd", '[1]Test log'!$D$4:$D$986, "F")</f>
        <v>#VALUE!</v>
      </c>
      <c r="E31" s="100" t="e">
        <f>COUNTIFS('[1]Test log'!$A$4:$A$986, "Lần 2",  '[1]Test log'!$B$4:$B$986, "FrontEnd", '[1]Test log'!$D$4:$D$986, "P")</f>
        <v>#VALUE!</v>
      </c>
      <c r="F31" s="101" t="e">
        <f>COUNTIFS('[1]Test log'!$A$4:$A$986, "Lần 2",  '[1]Test log'!$B$4:$B$986, "BackEnd", '[1]Test log'!$D$4:$D$986, "U")</f>
        <v>#VALUE!</v>
      </c>
      <c r="G31" s="84"/>
      <c r="H31" s="102" t="e">
        <f t="shared" si="1"/>
        <v>#VALUE!</v>
      </c>
      <c r="I31" s="100" t="e">
        <f>COUNTIFS('[1]Test log'!$A$4:$A$986, "Lần 2",  '[1]Test log'!$B$4:$B$986, "FrontEnd", '[1]Test log'!$D$4:$D$986, "F", '[1]Test log'!$E$4:$E$986, "H")</f>
        <v>#VALUE!</v>
      </c>
      <c r="J31" s="100" t="e">
        <f>COUNTIFS('[1]Test log'!$A$4:$A$986, "Lần 2",  '[1]Test log'!$B$4:$B$986, "BackEnd", '[1]Test log'!$D$4:$D$986, "F", '[1]Test log'!$E$4:$E$986, "M")</f>
        <v>#VALUE!</v>
      </c>
      <c r="K31" s="100" t="e">
        <f>COUNTIFS('[1]Test log'!$A$4:$A$986, "Lần 2",  '[1]Test log'!$B$4:$B$986, "FrontEnd", '[1]Test log'!$D$4:$D$986, "F", '[1]Test log'!$E$4:$E$986, "L")</f>
        <v>#VALUE!</v>
      </c>
      <c r="L31" s="101"/>
    </row>
    <row r="32" spans="1:12">
      <c r="A32" s="148" t="s">
        <v>125</v>
      </c>
      <c r="B32" s="149"/>
      <c r="C32" s="103">
        <f>SUM(C20:C31)</f>
        <v>45</v>
      </c>
      <c r="D32" s="103" t="e">
        <f>SUM(D20:D31)</f>
        <v>#VALUE!</v>
      </c>
      <c r="E32" s="103" t="e">
        <f>SUM(E20:E31)</f>
        <v>#VALUE!</v>
      </c>
      <c r="F32" s="104" t="e">
        <f>SUM(F20:F31)</f>
        <v>#VALUE!</v>
      </c>
      <c r="G32" s="105"/>
      <c r="H32" s="106"/>
      <c r="I32" s="103" t="e">
        <f>SUM(I20:I31)</f>
        <v>#VALUE!</v>
      </c>
      <c r="J32" s="103" t="e">
        <f>SUM(J20:J31)</f>
        <v>#VALUE!</v>
      </c>
      <c r="K32" s="103" t="e">
        <f>SUM(K20:K31)</f>
        <v>#VALUE!</v>
      </c>
      <c r="L32" s="101" t="e">
        <f>IF(D32&gt;0,"Test lại",IF(F32&gt;0,"Test tiếp","Hoàn thành"))</f>
        <v>#VALUE!</v>
      </c>
    </row>
    <row r="33" spans="1:12">
      <c r="A33" s="150" t="s">
        <v>126</v>
      </c>
      <c r="B33" s="151"/>
      <c r="C33" s="151"/>
      <c r="D33" s="107" t="e">
        <f>D32/C32</f>
        <v>#VALUE!</v>
      </c>
      <c r="E33" s="107" t="e">
        <f>E32/C32</f>
        <v>#VALUE!</v>
      </c>
      <c r="F33" s="108" t="e">
        <f>F32/C32</f>
        <v>#VALUE!</v>
      </c>
      <c r="G33" s="109"/>
      <c r="H33" s="110"/>
      <c r="I33" s="107" t="e">
        <f>IF(D32=0%, D32, I32/D32)</f>
        <v>#VALUE!</v>
      </c>
      <c r="J33" s="111" t="e">
        <f>IF(D33=0%, D33, J32/D32)</f>
        <v>#VALUE!</v>
      </c>
      <c r="K33" s="111" t="e">
        <f>IF(D33=0%, D33, K32/D32)</f>
        <v>#VALUE!</v>
      </c>
      <c r="L33" s="112" t="e">
        <f>IF(D33&gt;20, "Cảnh báo", IF(I33&gt;15%, "Cảnh báo", ""))</f>
        <v>#VALUE!</v>
      </c>
    </row>
    <row r="34" spans="1:12">
      <c r="A34" s="84"/>
      <c r="B34" s="84"/>
      <c r="C34" s="84"/>
      <c r="D34" s="85"/>
      <c r="E34" s="86"/>
      <c r="F34" s="84"/>
      <c r="G34" s="84"/>
      <c r="H34" s="84"/>
      <c r="I34" s="84"/>
      <c r="J34" s="84"/>
      <c r="K34" s="84"/>
      <c r="L34" s="84"/>
    </row>
    <row r="35" spans="1:12">
      <c r="A35" s="105" t="s">
        <v>127</v>
      </c>
      <c r="B35" s="84"/>
      <c r="C35" s="84"/>
      <c r="D35" s="85"/>
      <c r="E35" s="86"/>
      <c r="F35" s="84"/>
      <c r="G35" s="84"/>
      <c r="H35" s="84"/>
      <c r="I35" s="84"/>
      <c r="J35" s="84"/>
      <c r="K35" s="84"/>
      <c r="L35" s="84"/>
    </row>
  </sheetData>
  <mergeCells count="13">
    <mergeCell ref="A18:B18"/>
    <mergeCell ref="A19:C19"/>
    <mergeCell ref="A32:B32"/>
    <mergeCell ref="A33:C33"/>
    <mergeCell ref="A1:L1"/>
    <mergeCell ref="B2:C2"/>
    <mergeCell ref="E2:F2"/>
    <mergeCell ref="H2:I2"/>
    <mergeCell ref="J2:L2"/>
    <mergeCell ref="B3:C3"/>
    <mergeCell ref="E3:F3"/>
    <mergeCell ref="H3:I3"/>
    <mergeCell ref="J3:L3"/>
  </mergeCells>
  <conditionalFormatting sqref="L18">
    <cfRule type="expression" dxfId="15" priority="24">
      <formula>$L18="Hoàn thành"</formula>
    </cfRule>
    <cfRule type="expression" dxfId="14" priority="25">
      <formula>$L18="Test lại"</formula>
    </cfRule>
  </conditionalFormatting>
  <conditionalFormatting sqref="L32">
    <cfRule type="expression" dxfId="13" priority="22">
      <formula>$L32="Hoành thành"</formula>
    </cfRule>
    <cfRule type="expression" dxfId="12" priority="23">
      <formula>$L32="Test lại"</formula>
    </cfRule>
  </conditionalFormatting>
  <conditionalFormatting sqref="L32">
    <cfRule type="expression" dxfId="11" priority="18">
      <formula>$L32="Hoàn thành"</formula>
    </cfRule>
    <cfRule type="expression" dxfId="10" priority="19">
      <formula>$L32="Test lại"</formula>
    </cfRule>
  </conditionalFormatting>
  <conditionalFormatting sqref="L19">
    <cfRule type="expression" dxfId="9" priority="15">
      <formula>$L19="Cảnh báo"</formula>
    </cfRule>
  </conditionalFormatting>
  <conditionalFormatting sqref="D19">
    <cfRule type="expression" dxfId="8" priority="14">
      <formula>$D$19&gt;20%</formula>
    </cfRule>
  </conditionalFormatting>
  <conditionalFormatting sqref="I19">
    <cfRule type="expression" dxfId="7" priority="13">
      <formula>$I$19&gt;15%</formula>
    </cfRule>
  </conditionalFormatting>
  <conditionalFormatting sqref="D33">
    <cfRule type="expression" dxfId="6" priority="12">
      <formula>$D$33&gt;20%</formula>
    </cfRule>
  </conditionalFormatting>
  <conditionalFormatting sqref="L33">
    <cfRule type="expression" dxfId="5" priority="11">
      <formula>$L33="Cảnh báo"</formula>
    </cfRule>
  </conditionalFormatting>
  <conditionalFormatting sqref="I33">
    <cfRule type="expression" dxfId="4" priority="9">
      <formula>$I$33&gt;15%</formula>
    </cfRule>
  </conditionalFormatting>
  <conditionalFormatting sqref="L33">
    <cfRule type="expression" dxfId="3" priority="8">
      <formula>$L33="Cảnh báo"</formula>
    </cfRule>
  </conditionalFormatting>
  <conditionalFormatting sqref="L33">
    <cfRule type="expression" dxfId="2" priority="6">
      <formula>$L33="Cảnh báo"</formula>
    </cfRule>
  </conditionalFormatting>
  <conditionalFormatting sqref="L32">
    <cfRule type="expression" dxfId="1" priority="3">
      <formula>$L32="Hoàn thành"</formula>
    </cfRule>
    <cfRule type="expression" dxfId="0" priority="4">
      <formula>$L32="Test lại"</formula>
    </cfRule>
  </conditionalFormatting>
  <pageMargins left="0.7" right="0.7" top="0.59375" bottom="0.4583333333333333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showWhiteSpace="0" view="pageLayout" zoomScaleNormal="100" workbookViewId="0">
      <selection activeCell="E26" sqref="E26"/>
    </sheetView>
  </sheetViews>
  <sheetFormatPr defaultRowHeight="15"/>
  <cols>
    <col min="2" max="2" width="6.42578125" customWidth="1"/>
    <col min="3" max="3" width="24.140625" customWidth="1"/>
    <col min="4" max="4" width="18.85546875" customWidth="1"/>
    <col min="5" max="5" width="31.5703125" customWidth="1"/>
    <col min="6" max="6" width="27.42578125" customWidth="1"/>
  </cols>
  <sheetData>
    <row r="1" spans="1:6" ht="51" customHeight="1">
      <c r="A1" s="52"/>
      <c r="B1" s="122"/>
      <c r="C1" s="156" t="s">
        <v>277</v>
      </c>
      <c r="D1" s="157"/>
      <c r="E1" s="157"/>
      <c r="F1" s="157"/>
    </row>
    <row r="2" spans="1:6" ht="16.5">
      <c r="A2" s="42"/>
      <c r="B2" s="43"/>
      <c r="C2" s="42"/>
      <c r="D2" s="54"/>
      <c r="E2" s="44"/>
      <c r="F2" s="42"/>
    </row>
    <row r="3" spans="1:6" ht="16.5">
      <c r="A3" s="121"/>
      <c r="B3" s="136" t="s">
        <v>0</v>
      </c>
      <c r="C3" s="137"/>
      <c r="D3" s="138" t="s">
        <v>141</v>
      </c>
      <c r="E3" s="128"/>
      <c r="F3" s="128"/>
    </row>
    <row r="4" spans="1:6" ht="16.5">
      <c r="A4" s="42"/>
      <c r="B4" s="139" t="s">
        <v>2</v>
      </c>
      <c r="C4" s="139"/>
      <c r="D4" s="128" t="s">
        <v>275</v>
      </c>
      <c r="E4" s="128"/>
      <c r="F4" s="128"/>
    </row>
    <row r="5" spans="1:6">
      <c r="A5" s="45"/>
      <c r="B5" s="131" t="s">
        <v>21</v>
      </c>
      <c r="C5" s="131"/>
      <c r="D5" s="135" t="s">
        <v>22</v>
      </c>
      <c r="E5" s="133"/>
      <c r="F5" s="53"/>
    </row>
    <row r="6" spans="1:6" ht="16.5">
      <c r="A6" s="42"/>
      <c r="B6" s="131" t="s">
        <v>23</v>
      </c>
      <c r="C6" s="131"/>
      <c r="D6" s="132" t="s">
        <v>143</v>
      </c>
      <c r="E6" s="133"/>
      <c r="F6" s="134"/>
    </row>
    <row r="7" spans="1:6">
      <c r="A7" s="46"/>
      <c r="B7" s="47"/>
      <c r="C7" s="48"/>
      <c r="D7" s="55"/>
      <c r="E7" s="48"/>
      <c r="F7" s="48"/>
    </row>
    <row r="8" spans="1:6">
      <c r="A8" s="49"/>
      <c r="B8" s="50" t="s">
        <v>24</v>
      </c>
      <c r="C8" s="57" t="s">
        <v>25</v>
      </c>
      <c r="D8" s="57" t="s">
        <v>26</v>
      </c>
      <c r="E8" s="63" t="s">
        <v>13</v>
      </c>
      <c r="F8" s="51" t="s">
        <v>27</v>
      </c>
    </row>
    <row r="9" spans="1:6" ht="51">
      <c r="A9" s="42"/>
      <c r="B9" s="56">
        <v>1</v>
      </c>
      <c r="C9" s="58" t="s">
        <v>146</v>
      </c>
      <c r="D9" s="61" t="s">
        <v>148</v>
      </c>
      <c r="E9" s="158" t="s">
        <v>177</v>
      </c>
      <c r="F9" s="65" t="s">
        <v>196</v>
      </c>
    </row>
    <row r="10" spans="1:6" ht="51">
      <c r="A10" s="42"/>
      <c r="B10" s="56">
        <v>2</v>
      </c>
      <c r="C10" s="58" t="s">
        <v>147</v>
      </c>
      <c r="D10" s="61" t="s">
        <v>148</v>
      </c>
      <c r="E10" s="158" t="s">
        <v>178</v>
      </c>
      <c r="F10" s="65" t="s">
        <v>196</v>
      </c>
    </row>
    <row r="11" spans="1:6" ht="51">
      <c r="A11" s="59"/>
      <c r="B11" s="56">
        <v>3</v>
      </c>
      <c r="C11" s="60" t="s">
        <v>151</v>
      </c>
      <c r="D11" s="62" t="s">
        <v>149</v>
      </c>
      <c r="E11" s="158" t="s">
        <v>179</v>
      </c>
      <c r="F11" s="65" t="s">
        <v>195</v>
      </c>
    </row>
    <row r="12" spans="1:6" ht="51">
      <c r="A12" s="59"/>
      <c r="B12" s="56">
        <v>4</v>
      </c>
      <c r="C12" s="60" t="s">
        <v>152</v>
      </c>
      <c r="D12" s="62" t="s">
        <v>150</v>
      </c>
      <c r="E12" s="158" t="s">
        <v>178</v>
      </c>
      <c r="F12" s="65" t="s">
        <v>195</v>
      </c>
    </row>
    <row r="13" spans="1:6" ht="51">
      <c r="A13" s="59"/>
      <c r="B13" s="56">
        <v>5</v>
      </c>
      <c r="C13" s="60" t="s">
        <v>155</v>
      </c>
      <c r="D13" s="62" t="s">
        <v>154</v>
      </c>
      <c r="E13" s="158" t="s">
        <v>180</v>
      </c>
      <c r="F13" s="65" t="s">
        <v>197</v>
      </c>
    </row>
    <row r="14" spans="1:6" ht="51">
      <c r="A14" s="59"/>
      <c r="B14" s="56">
        <v>6</v>
      </c>
      <c r="C14" s="60" t="s">
        <v>156</v>
      </c>
      <c r="D14" s="62" t="s">
        <v>154</v>
      </c>
      <c r="E14" s="158" t="s">
        <v>181</v>
      </c>
      <c r="F14" s="65" t="s">
        <v>197</v>
      </c>
    </row>
    <row r="15" spans="1:6" ht="51">
      <c r="A15" s="59"/>
      <c r="B15" s="56">
        <v>7</v>
      </c>
      <c r="C15" s="60" t="s">
        <v>157</v>
      </c>
      <c r="D15" s="62" t="s">
        <v>154</v>
      </c>
      <c r="E15" s="158" t="s">
        <v>182</v>
      </c>
      <c r="F15" s="65" t="s">
        <v>197</v>
      </c>
    </row>
    <row r="16" spans="1:6" ht="51">
      <c r="A16" s="59"/>
      <c r="B16" s="56">
        <v>8</v>
      </c>
      <c r="C16" s="60" t="s">
        <v>278</v>
      </c>
      <c r="D16" s="62" t="s">
        <v>158</v>
      </c>
      <c r="E16" s="158" t="s">
        <v>279</v>
      </c>
      <c r="F16" s="65" t="s">
        <v>198</v>
      </c>
    </row>
    <row r="17" spans="1:6" ht="51">
      <c r="A17" s="59"/>
      <c r="B17" s="56">
        <v>9</v>
      </c>
      <c r="C17" s="60" t="s">
        <v>161</v>
      </c>
      <c r="D17" s="159" t="s">
        <v>160</v>
      </c>
      <c r="E17" s="158" t="s">
        <v>185</v>
      </c>
      <c r="F17" s="65" t="s">
        <v>199</v>
      </c>
    </row>
    <row r="18" spans="1:6" ht="51">
      <c r="A18" s="59"/>
      <c r="B18" s="56">
        <v>10</v>
      </c>
      <c r="C18" s="60" t="s">
        <v>162</v>
      </c>
      <c r="D18" s="62" t="s">
        <v>160</v>
      </c>
      <c r="E18" s="158" t="s">
        <v>186</v>
      </c>
      <c r="F18" s="65" t="s">
        <v>199</v>
      </c>
    </row>
    <row r="19" spans="1:6" ht="51">
      <c r="A19" s="59"/>
      <c r="B19" s="56">
        <v>11</v>
      </c>
      <c r="C19" s="60" t="s">
        <v>170</v>
      </c>
      <c r="D19" s="159" t="s">
        <v>164</v>
      </c>
      <c r="E19" s="158" t="s">
        <v>188</v>
      </c>
      <c r="F19" s="65" t="s">
        <v>200</v>
      </c>
    </row>
    <row r="20" spans="1:6" ht="51">
      <c r="A20" s="59"/>
      <c r="B20" s="56">
        <v>12</v>
      </c>
      <c r="C20" s="60" t="s">
        <v>171</v>
      </c>
      <c r="D20" s="159" t="s">
        <v>164</v>
      </c>
      <c r="E20" s="158" t="s">
        <v>187</v>
      </c>
      <c r="F20" s="65" t="s">
        <v>200</v>
      </c>
    </row>
    <row r="21" spans="1:6" ht="51">
      <c r="A21" s="59"/>
      <c r="B21" s="56">
        <v>13</v>
      </c>
      <c r="C21" s="60" t="s">
        <v>166</v>
      </c>
      <c r="D21" s="62" t="s">
        <v>165</v>
      </c>
      <c r="E21" s="64" t="s">
        <v>189</v>
      </c>
      <c r="F21" s="65" t="s">
        <v>201</v>
      </c>
    </row>
    <row r="22" spans="1:6" ht="51">
      <c r="A22" s="59"/>
      <c r="B22" s="56">
        <v>14</v>
      </c>
      <c r="C22" s="60" t="s">
        <v>168</v>
      </c>
      <c r="D22" s="62" t="s">
        <v>167</v>
      </c>
      <c r="E22" s="158" t="s">
        <v>190</v>
      </c>
      <c r="F22" s="65" t="s">
        <v>202</v>
      </c>
    </row>
    <row r="23" spans="1:6" ht="39">
      <c r="A23" s="59"/>
      <c r="B23" s="56">
        <v>15</v>
      </c>
      <c r="C23" s="60" t="s">
        <v>172</v>
      </c>
      <c r="D23" s="62" t="s">
        <v>169</v>
      </c>
      <c r="E23" s="64" t="s">
        <v>191</v>
      </c>
      <c r="F23" s="65" t="s">
        <v>282</v>
      </c>
    </row>
    <row r="24" spans="1:6" ht="38.25">
      <c r="A24" s="59"/>
      <c r="B24" s="56">
        <v>16</v>
      </c>
      <c r="C24" s="60" t="s">
        <v>173</v>
      </c>
      <c r="D24" s="62" t="s">
        <v>173</v>
      </c>
      <c r="E24" s="158" t="s">
        <v>192</v>
      </c>
      <c r="F24" s="65" t="s">
        <v>281</v>
      </c>
    </row>
    <row r="25" spans="1:6" ht="38.25">
      <c r="A25" s="59"/>
      <c r="B25" s="56">
        <v>17</v>
      </c>
      <c r="C25" s="60" t="s">
        <v>174</v>
      </c>
      <c r="D25" s="62" t="s">
        <v>174</v>
      </c>
      <c r="E25" s="158" t="s">
        <v>193</v>
      </c>
      <c r="F25" s="65" t="s">
        <v>203</v>
      </c>
    </row>
    <row r="26" spans="1:6" ht="38.25">
      <c r="B26" s="56">
        <v>18</v>
      </c>
      <c r="C26" s="60" t="s">
        <v>176</v>
      </c>
      <c r="D26" s="62" t="s">
        <v>175</v>
      </c>
      <c r="E26" s="158" t="s">
        <v>194</v>
      </c>
      <c r="F26" s="65" t="s">
        <v>280</v>
      </c>
    </row>
  </sheetData>
  <mergeCells count="9">
    <mergeCell ref="C1:F1"/>
    <mergeCell ref="B6:C6"/>
    <mergeCell ref="D6:F6"/>
    <mergeCell ref="D5:E5"/>
    <mergeCell ref="B5:C5"/>
    <mergeCell ref="B3:C3"/>
    <mergeCell ref="D3:F3"/>
    <mergeCell ref="B4:C4"/>
    <mergeCell ref="D4:F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view="pageLayout" zoomScaleNormal="100" workbookViewId="0">
      <selection activeCell="B7" sqref="B7"/>
    </sheetView>
  </sheetViews>
  <sheetFormatPr defaultRowHeight="15"/>
  <cols>
    <col min="1" max="1" width="11.7109375" customWidth="1"/>
    <col min="2" max="2" width="22.140625" customWidth="1"/>
    <col min="3" max="3" width="21.42578125" customWidth="1"/>
    <col min="4" max="4" width="10.28515625" customWidth="1"/>
    <col min="5" max="5" width="10.42578125" customWidth="1"/>
    <col min="6" max="6" width="9.140625" customWidth="1"/>
  </cols>
  <sheetData>
    <row r="1" spans="1:6" ht="64.5" customHeight="1">
      <c r="A1" s="143" t="s">
        <v>204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205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37.5" customHeight="1">
      <c r="A5" s="76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206</v>
      </c>
      <c r="B6" s="141"/>
      <c r="C6" s="141"/>
      <c r="D6" s="141"/>
      <c r="E6" s="141"/>
      <c r="F6" s="142"/>
    </row>
    <row r="7" spans="1:6" ht="102">
      <c r="A7" s="77" t="s">
        <v>44</v>
      </c>
      <c r="B7" s="66" t="s">
        <v>207</v>
      </c>
      <c r="C7" s="67" t="s">
        <v>209</v>
      </c>
      <c r="D7" s="68"/>
      <c r="E7" s="68"/>
      <c r="F7" s="68"/>
    </row>
    <row r="8" spans="1:6">
      <c r="A8" s="140" t="s">
        <v>208</v>
      </c>
      <c r="B8" s="141"/>
      <c r="C8" s="141"/>
      <c r="D8" s="141"/>
      <c r="E8" s="141"/>
      <c r="F8" s="142"/>
    </row>
    <row r="9" spans="1:6" ht="76.5">
      <c r="A9" s="77" t="s">
        <v>45</v>
      </c>
      <c r="B9" s="127" t="s">
        <v>211</v>
      </c>
      <c r="C9" s="67" t="s">
        <v>210</v>
      </c>
      <c r="D9" s="68"/>
      <c r="E9" s="68"/>
      <c r="F9" s="68"/>
    </row>
  </sheetData>
  <mergeCells count="3">
    <mergeCell ref="A6:F6"/>
    <mergeCell ref="A8:F8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6" zoomScaleNormal="100" workbookViewId="0">
      <selection activeCell="B11" sqref="B11"/>
    </sheetView>
  </sheetViews>
  <sheetFormatPr defaultRowHeight="15"/>
  <cols>
    <col min="1" max="1" width="15.28515625" customWidth="1"/>
    <col min="2" max="2" width="23.5703125" customWidth="1"/>
    <col min="3" max="3" width="23.140625" customWidth="1"/>
    <col min="4" max="4" width="10.5703125" customWidth="1"/>
    <col min="5" max="5" width="7.7109375" customWidth="1"/>
    <col min="6" max="6" width="9.7109375" customWidth="1"/>
  </cols>
  <sheetData>
    <row r="1" spans="1:6" ht="60.75" customHeight="1">
      <c r="A1" s="143" t="s">
        <v>212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48" customHeight="1">
      <c r="A5" s="76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213</v>
      </c>
      <c r="B6" s="141"/>
      <c r="C6" s="141"/>
      <c r="D6" s="141"/>
      <c r="E6" s="141"/>
      <c r="F6" s="142"/>
    </row>
    <row r="7" spans="1:6" ht="102">
      <c r="A7" s="77" t="s">
        <v>37</v>
      </c>
      <c r="B7" s="66" t="s">
        <v>225</v>
      </c>
      <c r="C7" s="67" t="s">
        <v>214</v>
      </c>
      <c r="D7" s="68"/>
      <c r="E7" s="68"/>
      <c r="F7" s="68"/>
    </row>
    <row r="8" spans="1:6">
      <c r="A8" s="140" t="s">
        <v>215</v>
      </c>
      <c r="B8" s="141"/>
      <c r="C8" s="141"/>
      <c r="D8" s="141"/>
      <c r="E8" s="141"/>
      <c r="F8" s="142"/>
    </row>
    <row r="9" spans="1:6" ht="89.25">
      <c r="A9" s="77" t="s">
        <v>38</v>
      </c>
      <c r="B9" s="66" t="s">
        <v>216</v>
      </c>
      <c r="C9" s="67" t="s">
        <v>217</v>
      </c>
      <c r="D9" s="68"/>
      <c r="E9" s="68"/>
      <c r="F9" s="68"/>
    </row>
    <row r="10" spans="1:6">
      <c r="A10" s="140" t="s">
        <v>218</v>
      </c>
      <c r="B10" s="141"/>
      <c r="C10" s="141"/>
      <c r="D10" s="141"/>
      <c r="E10" s="141"/>
      <c r="F10" s="142"/>
    </row>
    <row r="11" spans="1:6" ht="76.5">
      <c r="A11" s="77" t="s">
        <v>39</v>
      </c>
      <c r="B11" s="66" t="s">
        <v>219</v>
      </c>
      <c r="C11" s="67" t="s">
        <v>220</v>
      </c>
      <c r="D11" s="68"/>
      <c r="E11" s="68"/>
      <c r="F11" s="68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6" zoomScaleNormal="100" workbookViewId="0">
      <selection activeCell="B11" sqref="B11"/>
    </sheetView>
  </sheetViews>
  <sheetFormatPr defaultRowHeight="15"/>
  <cols>
    <col min="1" max="1" width="13.7109375" customWidth="1"/>
    <col min="2" max="2" width="22.42578125" customWidth="1"/>
    <col min="3" max="3" width="20.140625" customWidth="1"/>
    <col min="4" max="4" width="10.7109375" customWidth="1"/>
    <col min="5" max="5" width="9.85546875" customWidth="1"/>
    <col min="6" max="6" width="13" customWidth="1"/>
  </cols>
  <sheetData>
    <row r="1" spans="1:6" ht="53.25" customHeight="1">
      <c r="A1" s="143" t="s">
        <v>221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27.75" customHeight="1">
      <c r="A5" s="76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222</v>
      </c>
      <c r="B6" s="141"/>
      <c r="C6" s="141"/>
      <c r="D6" s="141"/>
      <c r="E6" s="141"/>
      <c r="F6" s="142"/>
    </row>
    <row r="7" spans="1:6" ht="102">
      <c r="A7" s="77" t="s">
        <v>41</v>
      </c>
      <c r="B7" s="66" t="s">
        <v>227</v>
      </c>
      <c r="C7" s="67" t="s">
        <v>226</v>
      </c>
      <c r="D7" s="68"/>
      <c r="E7" s="68"/>
      <c r="F7" s="68"/>
    </row>
    <row r="8" spans="1:6">
      <c r="A8" s="140" t="s">
        <v>223</v>
      </c>
      <c r="B8" s="141"/>
      <c r="C8" s="141"/>
      <c r="D8" s="141"/>
      <c r="E8" s="141"/>
      <c r="F8" s="142"/>
    </row>
    <row r="9" spans="1:6" ht="102">
      <c r="A9" s="77" t="s">
        <v>42</v>
      </c>
      <c r="B9" s="66" t="s">
        <v>235</v>
      </c>
      <c r="C9" s="67" t="s">
        <v>228</v>
      </c>
      <c r="D9" s="68"/>
      <c r="E9" s="68"/>
      <c r="F9" s="68"/>
    </row>
    <row r="10" spans="1:6">
      <c r="A10" s="140" t="s">
        <v>224</v>
      </c>
      <c r="B10" s="141"/>
      <c r="C10" s="141"/>
      <c r="D10" s="141"/>
      <c r="E10" s="141"/>
      <c r="F10" s="142"/>
    </row>
    <row r="11" spans="1:6" ht="76.5">
      <c r="A11" s="77" t="s">
        <v>39</v>
      </c>
      <c r="B11" s="66" t="s">
        <v>243</v>
      </c>
      <c r="C11" s="67" t="s">
        <v>229</v>
      </c>
      <c r="D11" s="68"/>
      <c r="E11" s="68"/>
      <c r="F11" s="68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7" zoomScaleNormal="100" workbookViewId="0">
      <selection activeCell="B11" sqref="B11"/>
    </sheetView>
  </sheetViews>
  <sheetFormatPr defaultRowHeight="15"/>
  <cols>
    <col min="1" max="1" width="13.42578125" customWidth="1"/>
    <col min="2" max="2" width="23.85546875" customWidth="1"/>
    <col min="3" max="3" width="21" customWidth="1"/>
    <col min="4" max="4" width="10.85546875" customWidth="1"/>
    <col min="5" max="5" width="8.42578125" customWidth="1"/>
    <col min="6" max="6" width="12.140625" customWidth="1"/>
  </cols>
  <sheetData>
    <row r="1" spans="1:6" ht="54" customHeight="1">
      <c r="A1" s="143" t="s">
        <v>230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42.75" customHeight="1">
      <c r="A5" s="76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232</v>
      </c>
      <c r="B6" s="141"/>
      <c r="C6" s="141"/>
      <c r="D6" s="141"/>
      <c r="E6" s="141"/>
      <c r="F6" s="142"/>
    </row>
    <row r="7" spans="1:6" ht="89.25">
      <c r="A7" s="77" t="s">
        <v>48</v>
      </c>
      <c r="B7" s="66" t="s">
        <v>238</v>
      </c>
      <c r="C7" s="67" t="s">
        <v>234</v>
      </c>
      <c r="D7" s="68"/>
      <c r="E7" s="68"/>
      <c r="F7" s="68"/>
    </row>
    <row r="8" spans="1:6">
      <c r="A8" s="140" t="s">
        <v>231</v>
      </c>
      <c r="B8" s="141"/>
      <c r="C8" s="141"/>
      <c r="D8" s="141"/>
      <c r="E8" s="141"/>
      <c r="F8" s="142"/>
    </row>
    <row r="9" spans="1:6" ht="89.25">
      <c r="A9" s="77" t="s">
        <v>49</v>
      </c>
      <c r="B9" s="66" t="s">
        <v>239</v>
      </c>
      <c r="C9" s="67" t="s">
        <v>236</v>
      </c>
      <c r="D9" s="68"/>
      <c r="E9" s="68"/>
      <c r="F9" s="68"/>
    </row>
    <row r="10" spans="1:6">
      <c r="A10" s="140" t="s">
        <v>233</v>
      </c>
      <c r="B10" s="141"/>
      <c r="C10" s="141"/>
      <c r="D10" s="141"/>
      <c r="E10" s="141"/>
      <c r="F10" s="142"/>
    </row>
    <row r="11" spans="1:6" ht="76.5">
      <c r="A11" s="77" t="s">
        <v>50</v>
      </c>
      <c r="B11" s="66" t="s">
        <v>248</v>
      </c>
      <c r="C11" s="67" t="s">
        <v>237</v>
      </c>
      <c r="D11" s="68"/>
      <c r="E11" s="68"/>
      <c r="F11" s="68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8" zoomScaleNormal="100" workbookViewId="0">
      <selection activeCell="C7" activeCellId="1" sqref="B7 C7"/>
    </sheetView>
  </sheetViews>
  <sheetFormatPr defaultRowHeight="15"/>
  <cols>
    <col min="1" max="1" width="14.5703125" customWidth="1"/>
    <col min="2" max="2" width="22.42578125" customWidth="1"/>
    <col min="3" max="3" width="19.7109375" customWidth="1"/>
    <col min="4" max="4" width="11.140625" customWidth="1"/>
    <col min="5" max="5" width="9.28515625" customWidth="1"/>
    <col min="6" max="6" width="11.7109375" customWidth="1"/>
  </cols>
  <sheetData>
    <row r="1" spans="1:6" ht="54" customHeight="1">
      <c r="A1" s="143" t="s">
        <v>244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26.25">
      <c r="A5" s="76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245</v>
      </c>
      <c r="B6" s="141"/>
      <c r="C6" s="141"/>
      <c r="D6" s="141"/>
      <c r="E6" s="141"/>
      <c r="F6" s="142"/>
    </row>
    <row r="7" spans="1:6" ht="89.25">
      <c r="A7" s="77" t="s">
        <v>52</v>
      </c>
      <c r="B7" s="66" t="s">
        <v>251</v>
      </c>
      <c r="C7" s="67" t="s">
        <v>242</v>
      </c>
      <c r="D7" s="68"/>
      <c r="E7" s="68"/>
      <c r="F7" s="68"/>
    </row>
    <row r="8" spans="1:6">
      <c r="A8" s="140" t="s">
        <v>246</v>
      </c>
      <c r="B8" s="141"/>
      <c r="C8" s="141"/>
      <c r="D8" s="141"/>
      <c r="E8" s="141"/>
      <c r="F8" s="142"/>
    </row>
    <row r="9" spans="1:6" ht="89.25">
      <c r="A9" s="77" t="s">
        <v>53</v>
      </c>
      <c r="B9" s="66" t="s">
        <v>250</v>
      </c>
      <c r="C9" s="67" t="s">
        <v>241</v>
      </c>
      <c r="D9" s="68"/>
      <c r="E9" s="68"/>
      <c r="F9" s="68"/>
    </row>
    <row r="10" spans="1:6">
      <c r="A10" s="140" t="s">
        <v>247</v>
      </c>
      <c r="B10" s="141"/>
      <c r="C10" s="141"/>
      <c r="D10" s="141"/>
      <c r="E10" s="141"/>
      <c r="F10" s="142"/>
    </row>
    <row r="11" spans="1:6" ht="76.5">
      <c r="A11" s="77" t="s">
        <v>54</v>
      </c>
      <c r="B11" s="66" t="s">
        <v>249</v>
      </c>
      <c r="C11" s="67" t="s">
        <v>240</v>
      </c>
      <c r="D11" s="68"/>
      <c r="E11" s="68"/>
      <c r="F11" s="68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D5" sqref="D5"/>
    </sheetView>
  </sheetViews>
  <sheetFormatPr defaultRowHeight="15"/>
  <cols>
    <col min="1" max="1" width="17.42578125" customWidth="1"/>
    <col min="2" max="2" width="24" customWidth="1"/>
    <col min="3" max="3" width="18.42578125" customWidth="1"/>
    <col min="4" max="4" width="11.42578125" customWidth="1"/>
    <col min="5" max="5" width="9" customWidth="1"/>
  </cols>
  <sheetData>
    <row r="1" spans="1:6" ht="54" customHeight="1">
      <c r="A1" s="143" t="s">
        <v>252</v>
      </c>
      <c r="B1" s="143"/>
      <c r="C1" s="143"/>
      <c r="D1" s="143"/>
      <c r="E1" s="143"/>
      <c r="F1" s="143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 ht="30.75" customHeight="1">
      <c r="A5" s="76" t="s">
        <v>31</v>
      </c>
      <c r="B5" s="69" t="s">
        <v>32</v>
      </c>
      <c r="C5" s="69" t="s">
        <v>33</v>
      </c>
      <c r="D5" s="69" t="s">
        <v>34</v>
      </c>
      <c r="E5" s="118" t="s">
        <v>35</v>
      </c>
      <c r="F5" s="69" t="s">
        <v>36</v>
      </c>
    </row>
    <row r="6" spans="1:6">
      <c r="A6" s="140" t="s">
        <v>253</v>
      </c>
      <c r="B6" s="141"/>
      <c r="C6" s="141"/>
      <c r="D6" s="141"/>
      <c r="E6" s="141"/>
      <c r="F6" s="142"/>
    </row>
    <row r="7" spans="1:6" ht="63.75">
      <c r="A7" s="77" t="s">
        <v>55</v>
      </c>
      <c r="B7" s="66" t="s">
        <v>254</v>
      </c>
      <c r="C7" s="67" t="s">
        <v>255</v>
      </c>
      <c r="D7" s="68"/>
      <c r="E7" s="68"/>
      <c r="F7" s="68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D4" sqref="D4"/>
    </sheetView>
  </sheetViews>
  <sheetFormatPr defaultRowHeight="15"/>
  <cols>
    <col min="1" max="1" width="14.42578125" customWidth="1"/>
    <col min="2" max="3" width="17.85546875" customWidth="1"/>
    <col min="4" max="4" width="15.28515625" customWidth="1"/>
    <col min="5" max="5" width="15.7109375" customWidth="1"/>
  </cols>
  <sheetData>
    <row r="1" spans="1:6" ht="57" customHeight="1">
      <c r="A1" s="74"/>
      <c r="B1" s="143" t="s">
        <v>257</v>
      </c>
      <c r="C1" s="144"/>
      <c r="D1" s="144"/>
      <c r="E1" s="144"/>
      <c r="F1" s="144"/>
    </row>
    <row r="2" spans="1:6">
      <c r="A2" s="113" t="s">
        <v>1</v>
      </c>
      <c r="B2" s="114" t="s">
        <v>142</v>
      </c>
      <c r="C2" s="113" t="s">
        <v>29</v>
      </c>
      <c r="D2" s="115" t="s">
        <v>143</v>
      </c>
      <c r="E2" s="73"/>
      <c r="F2" s="73"/>
    </row>
    <row r="3" spans="1:6">
      <c r="A3" s="116" t="s">
        <v>3</v>
      </c>
      <c r="B3" s="117" t="s">
        <v>4</v>
      </c>
      <c r="C3" s="116" t="s">
        <v>30</v>
      </c>
      <c r="D3" s="117"/>
      <c r="E3" s="72"/>
      <c r="F3" s="72"/>
    </row>
    <row r="4" spans="1:6">
      <c r="A4" s="75"/>
      <c r="B4" s="71"/>
      <c r="C4" s="71"/>
      <c r="D4" s="71"/>
      <c r="E4" s="70"/>
      <c r="F4" s="70"/>
    </row>
    <row r="5" spans="1:6">
      <c r="A5" s="76" t="s">
        <v>31</v>
      </c>
      <c r="B5" s="69" t="s">
        <v>32</v>
      </c>
      <c r="C5" s="69" t="s">
        <v>33</v>
      </c>
      <c r="D5" s="69" t="s">
        <v>34</v>
      </c>
      <c r="E5" s="69" t="s">
        <v>35</v>
      </c>
      <c r="F5" s="69" t="s">
        <v>36</v>
      </c>
    </row>
    <row r="6" spans="1:6">
      <c r="A6" s="140" t="s">
        <v>256</v>
      </c>
      <c r="B6" s="141"/>
      <c r="C6" s="141"/>
      <c r="D6" s="141"/>
      <c r="E6" s="141"/>
      <c r="F6" s="142"/>
    </row>
    <row r="7" spans="1:6" ht="51">
      <c r="A7" s="77" t="s">
        <v>56</v>
      </c>
      <c r="B7" s="66" t="s">
        <v>258</v>
      </c>
      <c r="C7" s="67" t="s">
        <v>259</v>
      </c>
      <c r="D7" s="68"/>
      <c r="E7" s="68"/>
      <c r="F7" s="68"/>
    </row>
  </sheetData>
  <mergeCells count="2">
    <mergeCell ref="B1:F1"/>
    <mergeCell ref="A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Test case list</vt:lpstr>
      <vt:lpstr>Phân hệ Quản lý nhóm sản phẩm</vt:lpstr>
      <vt:lpstr>Phân hệ quản lý sản phẩm</vt:lpstr>
      <vt:lpstr>Phân hệ Quản lý khuyến mãi</vt:lpstr>
      <vt:lpstr>Phân hệ quản lý đơn đặt hàng</vt:lpstr>
      <vt:lpstr>Phân hệ quản lý thông tin websi</vt:lpstr>
      <vt:lpstr>Phân hệ thống kê doanh thu</vt:lpstr>
      <vt:lpstr>Phân hệ thống kê tồn kho</vt:lpstr>
      <vt:lpstr>Phân hệ Đăng ký tài khoản</vt:lpstr>
      <vt:lpstr>Phân hệ Đăng nhập</vt:lpstr>
      <vt:lpstr>Phân hệ Tìm kiếm</vt:lpstr>
      <vt:lpstr>Đặt Hàng</vt:lpstr>
      <vt:lpstr>Test log</vt:lpstr>
      <vt:lpstr>Test report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HaSeo</dc:creator>
  <cp:lastModifiedBy>Mr_Dat</cp:lastModifiedBy>
  <cp:lastPrinted>2014-06-17T10:19:53Z</cp:lastPrinted>
  <dcterms:created xsi:type="dcterms:W3CDTF">2014-06-16T10:54:33Z</dcterms:created>
  <dcterms:modified xsi:type="dcterms:W3CDTF">2016-03-01T18:45:17Z</dcterms:modified>
</cp:coreProperties>
</file>