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sunny\Desktop\"/>
    </mc:Choice>
  </mc:AlternateContent>
  <bookViews>
    <workbookView xWindow="0" yWindow="1350" windowWidth="20490" windowHeight="7890" tabRatio="820" activeTab="4"/>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log'!$A$3:$G$170</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viên'!$A$1:$F$35</definedName>
    <definedName name="_xlnm.Print_Area" localSheetId="5">'Test log'!$A$1:$G$105</definedName>
  </definedNames>
  <calcPr calcId="15251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H14" i="15" s="1"/>
  <c r="F11" i="15"/>
  <c r="F10" i="15"/>
  <c r="E11" i="15"/>
  <c r="E10" i="15"/>
  <c r="D11" i="15"/>
  <c r="H11" i="15" s="1"/>
  <c r="D10" i="15"/>
  <c r="H10" i="15" s="1"/>
  <c r="C11" i="15"/>
  <c r="C10" i="15"/>
  <c r="F7" i="15"/>
  <c r="F6" i="15"/>
  <c r="E7" i="15"/>
  <c r="E6" i="15"/>
  <c r="D7" i="15"/>
  <c r="H7" i="15" s="1"/>
  <c r="D6" i="15"/>
  <c r="C6"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<sst xmlns="http://schemas.openxmlformats.org/spreadsheetml/2006/main" count="1075" uniqueCount="417">
  <si>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</si>
  <si>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</si>
  <si>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</si>
  <si>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</si>
  <si>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</si>
  <si>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</si>
  <si>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</si>
  <si>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</si>
  <si>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</si>
  <si>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</si>
  <si>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</si>
  <si>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</si>
  <si>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</si>
  <si>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</si>
  <si>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</si>
  <si>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</si>
  <si>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</si>
  <si>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</si>
  <si>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</si>
  <si>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</si>
  <si>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</si>
  <si>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</si>
  <si>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</si>
  <si>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</si>
  <si>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</si>
  <si>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</si>
  <si>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</si>
  <si>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</si>
  <si>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</si>
  <si>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</si>
  <si>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</si>
  <si>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</si>
  <si>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</si>
  <si>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</si>
  <si>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</si>
  <si>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</si>
  <si>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</si>
  <si>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</si>
  <si>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</si>
  <si>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</si>
  <si>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</si>
  <si>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</si>
  <si>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</si>
  <si>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</si>
  <si>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</si>
  <si>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</si>
  <si>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</si>
  <si>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</si>
  <si>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</si>
  <si>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</si>
  <si>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</si>
  <si>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</si>
  <si>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</si>
  <si>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</si>
  <si>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</si>
  <si>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</si>
  <si>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</si>
  <si>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</si>
  <si>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</si>
  <si>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</si>
  <si>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</si>
  <si>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</si>
  <si>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</si>
  <si>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</si>
  <si>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</si>
  <si>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</si>
  <si>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</si>
  <si>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</si>
  <si>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</si>
  <si>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</si>
  <si>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</si>
  <si>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</si>
  <si>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</si>
  <si>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</si>
  <si>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</si>
  <si>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</si>
  <si>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</si>
  <si>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</si>
  <si>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</si>
  <si>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</si>
  <si>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</si>
  <si>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</si>
  <si>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</si>
  <si>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</si>
  <si>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</si>
  <si>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</si>
  <si>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</si>
  <si>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</si>
  <si>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</si>
  <si>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</si>
  <si>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</si>
  <si>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</si>
  <si>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</si>
  <si>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</si>
  <si>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</si>
  <si>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</si>
  <si>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</si>
  <si>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</si>
  <si>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</si>
  <si>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</si>
  <si>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</si>
  <si>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</si>
  <si>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</si>
  <si>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</si>
  <si>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</si>
  <si>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</si>
  <si>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</si>
  <si>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</si>
  <si>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</si>
  <si>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</si>
  <si>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</si>
  <si>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</si>
  <si>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</si>
  <si>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</si>
  <si>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</si>
  <si>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</si>
  <si>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</si>
  <si>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</si>
  <si>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</si>
  <si>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</si>
  <si>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</si>
  <si>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</si>
  <si>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</si>
  <si>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</si>
  <si>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</si>
  <si>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</si>
  <si>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</si>
  <si>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</si>
  <si>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Đăng ký tín chỉ - Phần cho SV</t>
  </si>
  <si>
    <t xml:space="preserve">- Kích mục Điểm sinh viên ở menu phía bên trái
- Chọn học kỳ, năm học trong combo box Học kỳ
</t>
  </si>
  <si>
    <t xml:space="preserve">- Điểm tất cả các môn học trong học kỳ được hiển thị dưới dạng danh sách, mỗi điểm 1 dòng, mỗi dòng gồm thông tin: tên MH, Mã MH, Số TC, 3 điểm thành phần, điểm học phần
</t>
  </si>
  <si>
    <t xml:space="preserve">- Kích mục Điểm sinh viên ở menu phía bên trái
- Chọn tất cả trong combo box Học kỳ
</t>
  </si>
  <si>
    <t xml:space="preserve">- Điểm tất cả các môn học đã học được hiển thị dưới dạng danh sách theo từng kỳ
</t>
  </si>
  <si>
    <t xml:space="preserve">- Kích mục Điểm sinh viên ở menu phía bên trái
- Chọn học kỳ, năm học trong combo box Học kỳ
- Kích nút In bảng điểm ở dưới Bảng điểm
</t>
  </si>
  <si>
    <t xml:space="preserve">- Điểm tất cả các môn học trong học kỳ được hiển thị dưới dạng danh sách, mỗi điểm 1 dòng, mỗi dòng gồm thông tin: tên MH, Mã MH, Số TC, 3 điểm thành phần, điểm học phần sẽ được xuất ra file .doc phục vụ cho sv in ấn
</t>
  </si>
  <si>
    <t xml:space="preserve">- Kích mục Thời khóa biểu ở menu phía bên trái
</t>
  </si>
  <si>
    <t xml:space="preserve">- Thời khóa biểu các môn học đã đăng ký hiển thị dạng 15 tuần
</t>
  </si>
  <si>
    <t xml:space="preserve">- Kích mục Thời khóa biểu ở menu phía bên trái
- Lựa chọn học kỳ khác đã học để xem lại TKB
- Lựa chọn buổi học để xem TKB
</t>
  </si>
  <si>
    <t xml:space="preserve">- Kích mục Thời khóa biểu ở menu phía bên trái
- Lựa chọn học kỳ khác đã học để xem lại TKB
- Lựa chọn buổi học để xem TKB
- Kích vào nút In thời khóa biểu
</t>
  </si>
  <si>
    <t xml:space="preserve">- Thời khóa biểu các môn học đã đăng ký hiển thị dạng 15 tuần được xuất ra file word giúp sv có thể lưu lại hoặc in ấn dễ dàng
</t>
  </si>
  <si>
    <t>- Kích mục Học cải thiện điểm ở menu phía bên trái
- Lựa chọn môn học đã học và có lớp học phần trong học kỳ này (Lập trình cơ bản)
- Xem TKB và kích Đăng ký</t>
  </si>
  <si>
    <t xml:space="preserve">- Đăng ký thành công vì môn học này đã học và có điểm &gt;=4
</t>
  </si>
  <si>
    <t>- Kích mục Học cải thiện điểm ở menu phía bên trái
- Lựa chọn môn học đã học và có lớp học phần trong học kỳ này (Lập trình HĐT)
- Xem TKB và kích Đăng ký</t>
  </si>
  <si>
    <t xml:space="preserve">- Đăng ký không thành công vì môn học này chưa có điểm
</t>
  </si>
  <si>
    <t>- Kích mục Học cải thiện điểm ở menu phía bên trái
- Lựa chọn môn học đã học và có lớp học phần trong học kỳ này (Ngôn ngữ lập trình I)
- Xem TKB và kích Đăng ký</t>
  </si>
  <si>
    <t xml:space="preserve">- Đăng ký không thành công vì môn học này có điểm &lt;4.0
</t>
  </si>
  <si>
    <t>- Kích mục Chương trình học ở menu bên trái
- Chọn chuyên ngành để xem chương trình đào tạo</t>
  </si>
  <si>
    <t>- Hiển thị chương trình đào tạo theo từng khối kiến thức
- Mỗi dòng thông tin môn học bao gồm: Mã MH, Tên MH, Số TC, LT, BT, TH, MM song hành, MH tiên quyết, Bắt buộc hay lựa chọn</t>
  </si>
  <si>
    <t>- Kích mục Chương trình học ở menu bên trái
- Kích nút Xuất ra Excel
- Chọn chuyên ngành để xem chương trình đào tạo</t>
  </si>
  <si>
    <t>- Chương trình đào tạo theo từng khối kiến thức
- Mỗi dòng thông tin môn học bao gồm: Mã MH, Tên MH, Số TC, LT, BT, TH, MM song hành, MH tiên quyết, Bắt buộc hay lựa chọn
- Ghi ra file excel để lưu lại trên máy và in ấn dễ dàng</t>
  </si>
  <si>
    <t>1-0_31</t>
  </si>
  <si>
    <t>1-0_32</t>
  </si>
  <si>
    <t>1-0_33</t>
  </si>
  <si>
    <t>1-0_34</t>
  </si>
  <si>
    <t>1-0_35</t>
  </si>
  <si>
    <t>Đăng ký tín chỉ - Phần cho QL</t>
  </si>
  <si>
    <r>
      <t xml:space="preserve">Hệ thống QLTC
</t>
    </r>
    <r>
      <rPr>
        <b/>
        <sz val="20"/>
        <color indexed="62"/>
        <rFont val="Tahoma"/>
        <family val="2"/>
      </rPr>
      <t>Bảng ghi kết quả (test logs)</t>
    </r>
  </si>
  <si>
    <t>Anhpt</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</si>
  <si>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</si>
  <si>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</si>
  <si>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</si>
  <si>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</si>
  <si>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</si>
  <si>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</si>
  <si>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</si>
  <si>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</si>
  <si>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</si>
  <si>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</si>
  <si>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</si>
  <si>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</si>
  <si>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</si>
  <si>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</si>
  <si>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</si>
  <si>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</si>
  <si>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</si>
  <si>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</si>
  <si>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</si>
  <si>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</si>
  <si>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</si>
  <si>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</si>
  <si>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</si>
  <si>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</si>
  <si>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</si>
  <si>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</si>
  <si>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</si>
  <si>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</si>
  <si>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</si>
  <si>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</si>
  <si>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</si>
  <si>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</si>
  <si>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</si>
  <si>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</si>
  <si>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</si>
  <si>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</si>
  <si>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</si>
  <si>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</si>
  <si>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</si>
  <si>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</si>
  <si>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</si>
  <si>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</si>
  <si>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</si>
  <si>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</si>
  <si>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</si>
  <si>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</si>
  <si>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</si>
  <si>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</si>
  <si>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</si>
  <si>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</si>
  <si>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</si>
  <si>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</si>
  <si>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</si>
  <si>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6. Sửa thông tin khuyến mại</t>
  </si>
  <si>
    <t>7. Xóa thông tin khuyến mại</t>
  </si>
  <si>
    <t>8. Duyệt đơn đặt hàng</t>
  </si>
  <si>
    <t xml:space="preserve">10. Thêm thông tin website </t>
  </si>
  <si>
    <t>11. Sửa thông tin website</t>
  </si>
  <si>
    <t>12. Thêm tài khoản nhân viên</t>
  </si>
  <si>
    <t>13. Thay đổi trạng thái tài khoản</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</si>
  <si>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</si>
  <si>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</si>
  <si>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</si>
  <si>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</si>
  <si>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</si>
  <si>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</si>
  <si>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</si>
  <si>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</si>
  <si>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</si>
  <si>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</si>
  <si>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</si>
  <si>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</si>
  <si>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</si>
  <si>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</si>
  <si>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</si>
  <si>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</si>
  <si>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</si>
  <si>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</si>
  <si>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</si>
  <si>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</si>
  <si>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</si>
  <si>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</si>
  <si>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</si>
  <si>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</si>
  <si>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</si>
  <si>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</si>
  <si>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</si>
  <si>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</si>
  <si>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</si>
  <si>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</si>
  <si>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</si>
  <si>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</si>
  <si>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r>
      <t xml:space="preserve">WEBSITE QUẢN LÝ CỬA HÀNG BÁN QUẦN ÁO ONLINE
</t>
    </r>
    <r>
      <rPr>
        <b/>
        <sz val="20"/>
        <color indexed="62"/>
        <rFont val="Tahoma"/>
        <family val="2"/>
      </rPr>
      <t>Phân hệ quản trị - Phần dành cho chủ cửa hàng</t>
    </r>
  </si>
  <si>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</si>
  <si>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</si>
  <si>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</si>
  <si>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</si>
  <si>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</si>
  <si>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</si>
  <si>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</si>
  <si>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</si>
  <si>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</si>
  <si>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</si>
  <si>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</si>
  <si>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</si>
  <si>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9. Đăng nhập </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</si>
  <si>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</si>
  <si>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</si>
  <si>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</si>
  <si>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</si>
  <si>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</si>
  <si>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</si>
  <si>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</si>
  <si>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</si>
  <si>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</si>
  <si>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</si>
  <si>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</si>
  <si>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</si>
  <si>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</si>
  <si>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</si>
  <si>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</si>
  <si>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</si>
  <si>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</si>
  <si>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</si>
  <si>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</si>
  <si>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</si>
  <si>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</si>
  <si>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</si>
  <si>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</si>
  <si>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</si>
  <si>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</si>
  <si>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</si>
  <si>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</si>
  <si>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14. Thống kê doanh thu</t>
  </si>
  <si>
    <t>15. Thống kê tồn kho</t>
  </si>
  <si>
    <t>16. Thêm thông tin khuyến mãi</t>
  </si>
  <si>
    <t>17. Sửa thông tin khuyến mãi</t>
  </si>
  <si>
    <t>18. Xóa thông tin khuyến mãi</t>
  </si>
  <si>
    <t>Thêm mới testcase cho nhân viên</t>
  </si>
  <si>
    <t>NamVT</t>
  </si>
  <si>
    <t>1. Đăng nhập</t>
  </si>
  <si>
    <t>- Truy cập website bán quần áo, sau đó chọn chức năng đăng nhập.                                                                                         - Đăng nhập bằng tài khoản "nv001" mật khẩu "qwe"</t>
  </si>
  <si>
    <t xml:space="preserve">- Không truy cập được vào hệ thống
- Hiển thị màn hình yêu  cầu nhập đúng tài khoản và mật khẩu
</t>
  </si>
  <si>
    <t>- Truy cập website bán quần áo, sau đó chọn chức năng đăng nhập.                                                                                         - Đăng nhập bằng tài khoản "nv001" mật khẩu "123"</t>
  </si>
  <si>
    <t>- Truy cập hệ thống thành công                       - Hệ thống thông báo đăng nhập thành công và chuyển trang quản trị cho nhân viên</t>
  </si>
  <si>
    <t>2. Thêm thông tin nhóm sản phẩm</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</si>
  <si>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</si>
  <si>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</si>
  <si>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</si>
  <si>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</si>
  <si>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</si>
  <si>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</si>
  <si>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 Sửa thông tin nhóm sản phẩm</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</si>
  <si>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</si>
  <si>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</si>
  <si>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</si>
  <si>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</si>
  <si>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</si>
  <si>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 Thêm thông tin sản phẩm</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</si>
  <si>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</si>
  <si>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</si>
  <si>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</si>
  <si>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</si>
  <si>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</si>
  <si>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</si>
  <si>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4-0_3</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</si>
  <si>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</si>
  <si>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</si>
  <si>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5. Sửa thông tin sản phẩm</t>
  </si>
  <si>
    <t>5-0_1</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</si>
  <si>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</si>
  <si>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</si>
  <si>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5-0_2</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</si>
  <si>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</si>
  <si>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</si>
  <si>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6. Duyệt đơn đặt hàng</t>
  </si>
  <si>
    <t>6-0_1</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</si>
  <si>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</si>
  <si>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</si>
  <si>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Đăng nhập - Phần cho nhân viên</t>
  </si>
  <si>
    <t>Thêm thông tin nhóm sản phẩm</t>
  </si>
  <si>
    <t>Sửa thông tin nhóm sản phẩm</t>
  </si>
  <si>
    <t>Thêm thông tin sản phẩm</t>
  </si>
  <si>
    <t xml:space="preserve"> Sửa thông tin sản phẩm</t>
  </si>
  <si>
    <t>Duyệt đơn đặt hàng</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</si>
  <si>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</si>
  <si>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</si>
  <si>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</si>
  <si>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</si>
  <si>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</si>
  <si>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</si>
  <si>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</si>
  <si>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</si>
  <si>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</si>
  <si>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</si>
  <si>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</si>
  <si>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</si>
  <si>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</si>
  <si>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</si>
  <si>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</si>
  <si>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</si>
  <si>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</si>
  <si>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</si>
  <si>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</si>
  <si>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</si>
  <si>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</si>
  <si>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</si>
  <si>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</si>
  <si>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</si>
  <si>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</si>
  <si>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</si>
  <si>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</si>
  <si>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</si>
  <si>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</si>
  <si>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</si>
  <si>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</si>
  <si>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</si>
  <si>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</si>
  <si>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</si>
  <si>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</si>
  <si>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</si>
  <si>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</si>
  <si>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</si>
  <si>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</si>
  <si>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r>
      <t xml:space="preserve">WEBSITE QUẢN LÝ CỬA HÀNG BÁN QUẦN ÁO ONLINE
</t>
    </r>
    <r>
      <rPr>
        <b/>
        <sz val="20"/>
        <color rgb="FF002060"/>
        <rFont val="Tahoma"/>
        <family val="2"/>
        <charset val="163"/>
      </rPr>
      <t>Phân hệ quản trị - Phần dành cho khách hàng</t>
    </r>
  </si>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</sst>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8">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72">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14" fontId="25" fillId="7" borderId="25" xfId="5" applyNumberFormat="1" applyFont="1" applyFill="1" applyBorder="1" applyAlignment="1">
      <alignment vertical="center"/>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7" borderId="39" xfId="5" applyFont="1" applyFill="1" applyBorder="1" applyAlignment="1">
      <alignment vertical="center"/>
    </xf>
    <xf numFmtId="0" fontId="7" fillId="0" borderId="49"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6" xfId="11" applyFont="1" applyFill="1" applyBorder="1" applyAlignment="1">
      <alignment vertical="center"/>
    </xf>
    <xf numFmtId="14" fontId="25" fillId="7" borderId="56"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6" xfId="11" applyFont="1" applyFill="1" applyBorder="1" applyAlignment="1">
      <alignment vertical="center"/>
    </xf>
    <xf numFmtId="0" fontId="7" fillId="9" borderId="57"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7" xfId="11" applyNumberFormat="1" applyFont="1" applyFill="1" applyBorder="1" applyAlignment="1">
      <alignment vertical="center"/>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53" xfId="5" applyFont="1" applyFill="1" applyBorder="1" applyAlignment="1">
      <alignment horizontal="left"/>
    </xf>
    <xf numFmtId="0" fontId="27" fillId="12" borderId="54" xfId="5" applyFont="1" applyFill="1" applyBorder="1" applyAlignment="1">
      <alignment horizontal="left"/>
    </xf>
    <xf numFmtId="0" fontId="27" fillId="12" borderId="55" xfId="5" applyFont="1" applyFill="1" applyBorder="1" applyAlignment="1">
      <alignment horizontal="left"/>
    </xf>
    <xf numFmtId="0" fontId="27" fillId="12" borderId="50"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37">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topLeftCell="A16" workbookViewId="0">
      <selection activeCell="F34" sqref="F34"/>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21" t="s">
        <v>224</v>
      </c>
      <c r="D2" s="222"/>
      <c r="E2" s="222"/>
      <c r="F2" s="222"/>
      <c r="G2" s="222"/>
    </row>
    <row r="3" spans="1:15">
      <c r="B3" s="6"/>
      <c r="C3" s="7"/>
      <c r="F3" s="8"/>
    </row>
    <row r="4" spans="1:15" ht="14.25" customHeight="1">
      <c r="B4" s="51" t="s">
        <v>2</v>
      </c>
      <c r="C4" s="223" t="s">
        <v>225</v>
      </c>
      <c r="D4" s="223"/>
      <c r="E4" s="223"/>
      <c r="F4" s="51" t="s">
        <v>23</v>
      </c>
      <c r="G4" s="53" t="s">
        <v>159</v>
      </c>
    </row>
    <row r="5" spans="1:15" ht="14.25" customHeight="1">
      <c r="B5" s="51" t="s">
        <v>3</v>
      </c>
      <c r="C5" s="223" t="s">
        <v>226</v>
      </c>
      <c r="D5" s="223"/>
      <c r="E5" s="223"/>
      <c r="F5" s="51" t="s">
        <v>24</v>
      </c>
      <c r="G5" s="53" t="s">
        <v>228</v>
      </c>
    </row>
    <row r="6" spans="1:15" ht="15.75" customHeight="1">
      <c r="B6" s="224" t="s">
        <v>4</v>
      </c>
      <c r="C6" s="225" t="s">
        <v>227</v>
      </c>
      <c r="D6" s="225"/>
      <c r="E6" s="225"/>
      <c r="F6" s="51" t="s">
        <v>11</v>
      </c>
      <c r="G6" s="52" t="s">
        <v>13</v>
      </c>
    </row>
    <row r="7" spans="1:15" ht="13.5" customHeight="1">
      <c r="B7" s="224"/>
      <c r="C7" s="225"/>
      <c r="D7" s="225"/>
      <c r="E7" s="225"/>
      <c r="F7" s="51" t="s">
        <v>10</v>
      </c>
      <c r="G7" s="9" t="s">
        <v>103</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85">
        <v>42429</v>
      </c>
      <c r="C13" s="19" t="s">
        <v>160</v>
      </c>
      <c r="D13" s="20" t="s">
        <v>161</v>
      </c>
      <c r="E13" s="20"/>
      <c r="F13" s="21" t="s">
        <v>162</v>
      </c>
      <c r="G13" s="22"/>
      <c r="H13" s="59" t="s">
        <v>163</v>
      </c>
      <c r="O13" s="49" t="s">
        <v>13</v>
      </c>
    </row>
    <row r="14" spans="1:15" s="17" customFormat="1" ht="40.5" customHeight="1">
      <c r="B14" s="187" t="s">
        <v>256</v>
      </c>
      <c r="C14" s="188" t="s">
        <v>160</v>
      </c>
      <c r="D14" s="186" t="s">
        <v>257</v>
      </c>
      <c r="E14" s="20"/>
      <c r="F14" s="190" t="s">
        <v>258</v>
      </c>
      <c r="G14" s="24"/>
      <c r="H14" s="189" t="s">
        <v>259</v>
      </c>
    </row>
    <row r="15" spans="1:15" s="17" customFormat="1" ht="19.5" customHeight="1">
      <c r="B15" s="192" t="s">
        <v>256</v>
      </c>
      <c r="C15" s="19" t="s">
        <v>160</v>
      </c>
      <c r="D15" s="20" t="s">
        <v>296</v>
      </c>
      <c r="E15" s="20"/>
      <c r="F15" s="20" t="s">
        <v>258</v>
      </c>
      <c r="G15" s="24"/>
      <c r="H15" s="57" t="s">
        <v>297</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254</v>
      </c>
      <c r="C24" s="19" t="s">
        <v>255</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19" workbookViewId="0">
      <selection activeCell="C24" sqref="C24"/>
    </sheetView>
  </sheetViews>
  <sheetFormatPr defaultRowHeight="12.75"/>
  <cols>
    <col min="1" max="1" width="1.375" style="8" customWidth="1"/>
    <col min="2" max="2" width="7.75" style="29" customWidth="1"/>
    <col min="3" max="3" width="37.875" style="30" bestFit="1" customWidth="1"/>
    <col min="4" max="4" width="23.375" style="115" customWidth="1"/>
    <col min="5" max="5" width="28.125" style="30" customWidth="1"/>
    <col min="6" max="6" width="30.625" style="30" customWidth="1"/>
    <col min="7" max="16384" width="9" style="8"/>
  </cols>
  <sheetData>
    <row r="1" spans="1:6" s="68" customFormat="1" ht="97.5" customHeight="1">
      <c r="A1" s="66"/>
      <c r="B1" s="67"/>
      <c r="C1" s="226" t="s">
        <v>209</v>
      </c>
      <c r="D1" s="227"/>
      <c r="E1" s="227"/>
      <c r="F1" s="227"/>
    </row>
    <row r="2" spans="1:6" ht="13.5" customHeight="1">
      <c r="B2" s="31"/>
      <c r="D2" s="113"/>
      <c r="E2" s="32"/>
    </row>
    <row r="3" spans="1:6">
      <c r="B3" s="233" t="s">
        <v>2</v>
      </c>
      <c r="C3" s="234"/>
      <c r="D3" s="235" t="str">
        <f>'Trang bìa'!C4</f>
        <v>Website quản lý cửa hàng quần áo online</v>
      </c>
      <c r="E3" s="235"/>
      <c r="F3" s="235"/>
    </row>
    <row r="4" spans="1:6">
      <c r="B4" s="234" t="s">
        <v>3</v>
      </c>
      <c r="C4" s="234"/>
      <c r="D4" s="235" t="str">
        <f>'Trang bìa'!C5</f>
        <v>DA01</v>
      </c>
      <c r="E4" s="235"/>
      <c r="F4" s="235"/>
    </row>
    <row r="5" spans="1:6" s="33" customFormat="1" ht="17.25" customHeight="1">
      <c r="B5" s="228" t="s">
        <v>31</v>
      </c>
      <c r="C5" s="228"/>
      <c r="D5" s="232" t="s">
        <v>33</v>
      </c>
      <c r="E5" s="230"/>
      <c r="F5" s="69"/>
    </row>
    <row r="6" spans="1:6" ht="14.25" customHeight="1">
      <c r="B6" s="228" t="s">
        <v>32</v>
      </c>
      <c r="C6" s="228"/>
      <c r="D6" s="229">
        <v>42429</v>
      </c>
      <c r="E6" s="230"/>
      <c r="F6" s="231"/>
    </row>
    <row r="7" spans="1:6" s="34" customFormat="1">
      <c r="B7" s="35"/>
      <c r="C7" s="36"/>
      <c r="D7" s="114"/>
      <c r="E7" s="36"/>
      <c r="F7" s="36"/>
    </row>
    <row r="8" spans="1:6" s="37" customFormat="1" ht="21" customHeight="1">
      <c r="B8" s="44" t="s">
        <v>15</v>
      </c>
      <c r="C8" s="116" t="s">
        <v>16</v>
      </c>
      <c r="D8" s="116" t="s">
        <v>18</v>
      </c>
      <c r="E8" s="127" t="s">
        <v>7</v>
      </c>
      <c r="F8" s="45" t="s">
        <v>17</v>
      </c>
    </row>
    <row r="9" spans="1:6" ht="38.25">
      <c r="B9" s="168">
        <v>1</v>
      </c>
      <c r="C9" s="169" t="s">
        <v>229</v>
      </c>
      <c r="D9" s="170" t="s">
        <v>164</v>
      </c>
      <c r="E9" s="171" t="s">
        <v>165</v>
      </c>
      <c r="F9" s="172" t="s">
        <v>166</v>
      </c>
    </row>
    <row r="10" spans="1:6" s="119" customFormat="1" ht="38.25">
      <c r="B10" s="168">
        <v>2</v>
      </c>
      <c r="C10" s="169" t="s">
        <v>230</v>
      </c>
      <c r="D10" s="173" t="s">
        <v>164</v>
      </c>
      <c r="E10" s="171" t="s">
        <v>167</v>
      </c>
      <c r="F10" s="172" t="s">
        <v>166</v>
      </c>
    </row>
    <row r="11" spans="1:6" s="119" customFormat="1" ht="38.25">
      <c r="B11" s="168">
        <v>3</v>
      </c>
      <c r="C11" s="174" t="s">
        <v>231</v>
      </c>
      <c r="D11" s="175" t="s">
        <v>168</v>
      </c>
      <c r="E11" s="171" t="s">
        <v>169</v>
      </c>
      <c r="F11" s="172" t="s">
        <v>170</v>
      </c>
    </row>
    <row r="12" spans="1:6" s="119" customFormat="1" ht="38.25">
      <c r="B12" s="168">
        <v>4</v>
      </c>
      <c r="C12" s="174" t="s">
        <v>232</v>
      </c>
      <c r="D12" s="175" t="s">
        <v>171</v>
      </c>
      <c r="E12" s="171" t="s">
        <v>167</v>
      </c>
      <c r="F12" s="172" t="s">
        <v>170</v>
      </c>
    </row>
    <row r="13" spans="1:6" s="119" customFormat="1" ht="38.25">
      <c r="B13" s="168">
        <v>5</v>
      </c>
      <c r="C13" s="174" t="s">
        <v>233</v>
      </c>
      <c r="D13" s="175" t="s">
        <v>172</v>
      </c>
      <c r="E13" s="171" t="s">
        <v>173</v>
      </c>
      <c r="F13" s="172" t="s">
        <v>174</v>
      </c>
    </row>
    <row r="14" spans="1:6" s="119" customFormat="1" ht="38.25">
      <c r="B14" s="168">
        <v>6</v>
      </c>
      <c r="C14" s="174" t="s">
        <v>234</v>
      </c>
      <c r="D14" s="175" t="s">
        <v>172</v>
      </c>
      <c r="E14" s="171" t="s">
        <v>175</v>
      </c>
      <c r="F14" s="172" t="s">
        <v>174</v>
      </c>
    </row>
    <row r="15" spans="1:6" s="119" customFormat="1" ht="38.25">
      <c r="B15" s="168">
        <v>7</v>
      </c>
      <c r="C15" s="174" t="s">
        <v>235</v>
      </c>
      <c r="D15" s="175" t="s">
        <v>172</v>
      </c>
      <c r="E15" s="171" t="s">
        <v>176</v>
      </c>
      <c r="F15" s="172" t="s">
        <v>174</v>
      </c>
    </row>
    <row r="16" spans="1:6" s="119" customFormat="1" ht="38.25">
      <c r="B16" s="168">
        <v>8</v>
      </c>
      <c r="C16" s="174" t="s">
        <v>236</v>
      </c>
      <c r="D16" s="175" t="s">
        <v>177</v>
      </c>
      <c r="E16" s="171" t="s">
        <v>178</v>
      </c>
      <c r="F16" s="172" t="s">
        <v>179</v>
      </c>
    </row>
    <row r="17" spans="1:6" s="119" customFormat="1" ht="38.25">
      <c r="A17" s="119">
        <v>17</v>
      </c>
      <c r="B17" s="168">
        <v>9</v>
      </c>
      <c r="C17" s="174" t="s">
        <v>237</v>
      </c>
      <c r="D17" s="176" t="s">
        <v>180</v>
      </c>
      <c r="E17" s="171" t="s">
        <v>181</v>
      </c>
      <c r="F17" s="172" t="s">
        <v>182</v>
      </c>
    </row>
    <row r="18" spans="1:6" s="119" customFormat="1" ht="38.25">
      <c r="B18" s="168">
        <v>10</v>
      </c>
      <c r="C18" s="174" t="s">
        <v>238</v>
      </c>
      <c r="D18" s="175" t="s">
        <v>180</v>
      </c>
      <c r="E18" s="171" t="s">
        <v>183</v>
      </c>
      <c r="F18" s="172" t="s">
        <v>182</v>
      </c>
    </row>
    <row r="19" spans="1:6" s="119" customFormat="1" ht="38.25">
      <c r="B19" s="168">
        <v>11</v>
      </c>
      <c r="C19" s="177" t="s">
        <v>239</v>
      </c>
      <c r="D19" s="178" t="s">
        <v>184</v>
      </c>
      <c r="E19" s="179" t="s">
        <v>185</v>
      </c>
      <c r="F19" s="172" t="s">
        <v>186</v>
      </c>
    </row>
    <row r="20" spans="1:6" s="119" customFormat="1" ht="51">
      <c r="B20" s="168">
        <v>12</v>
      </c>
      <c r="C20" s="174" t="s">
        <v>240</v>
      </c>
      <c r="D20" s="176" t="s">
        <v>184</v>
      </c>
      <c r="E20" s="171" t="s">
        <v>187</v>
      </c>
      <c r="F20" s="172" t="s">
        <v>188</v>
      </c>
    </row>
    <row r="21" spans="1:6" s="119" customFormat="1" ht="38.25">
      <c r="B21" s="168">
        <v>13</v>
      </c>
      <c r="C21" s="174" t="s">
        <v>241</v>
      </c>
      <c r="D21" s="175" t="s">
        <v>189</v>
      </c>
      <c r="E21" s="180" t="s">
        <v>190</v>
      </c>
      <c r="F21" s="172" t="s">
        <v>191</v>
      </c>
    </row>
    <row r="22" spans="1:6" s="119" customFormat="1" ht="38.25">
      <c r="B22" s="168">
        <v>14</v>
      </c>
      <c r="C22" s="174" t="s">
        <v>242</v>
      </c>
      <c r="D22" s="175" t="s">
        <v>192</v>
      </c>
      <c r="E22" s="171" t="s">
        <v>193</v>
      </c>
      <c r="F22" s="172" t="s">
        <v>194</v>
      </c>
    </row>
    <row r="23" spans="1:6" s="119" customFormat="1" ht="42.75" customHeight="1">
      <c r="B23" s="168">
        <v>15</v>
      </c>
      <c r="C23" s="174" t="s">
        <v>243</v>
      </c>
      <c r="D23" s="175" t="s">
        <v>195</v>
      </c>
      <c r="E23" s="171" t="s">
        <v>196</v>
      </c>
      <c r="F23" s="172" t="s">
        <v>197</v>
      </c>
    </row>
    <row r="24" spans="1:6" s="119" customFormat="1" ht="38.25">
      <c r="B24" s="168">
        <v>16</v>
      </c>
      <c r="C24" s="174" t="s">
        <v>248</v>
      </c>
      <c r="D24" s="175" t="s">
        <v>198</v>
      </c>
      <c r="E24" s="171" t="s">
        <v>199</v>
      </c>
      <c r="F24" s="172" t="s">
        <v>200</v>
      </c>
    </row>
    <row r="25" spans="1:6" s="119" customFormat="1" ht="38.25">
      <c r="B25" s="168">
        <v>17</v>
      </c>
      <c r="C25" s="174" t="s">
        <v>244</v>
      </c>
      <c r="D25" s="175" t="s">
        <v>201</v>
      </c>
      <c r="E25" s="171" t="s">
        <v>202</v>
      </c>
      <c r="F25" s="172" t="s">
        <v>203</v>
      </c>
    </row>
    <row r="26" spans="1:6" s="119" customFormat="1" ht="25.5">
      <c r="B26" s="168">
        <v>18</v>
      </c>
      <c r="C26" s="174" t="s">
        <v>245</v>
      </c>
      <c r="D26" s="175" t="s">
        <v>204</v>
      </c>
      <c r="E26" s="171" t="s">
        <v>205</v>
      </c>
      <c r="F26" s="172" t="s">
        <v>206</v>
      </c>
    </row>
    <row r="27" spans="1:6" s="119" customFormat="1" ht="38.25">
      <c r="B27" s="168">
        <v>19</v>
      </c>
      <c r="C27" s="174" t="s">
        <v>246</v>
      </c>
      <c r="D27" s="175" t="s">
        <v>204</v>
      </c>
      <c r="E27" s="171" t="s">
        <v>207</v>
      </c>
      <c r="F27" s="172" t="s">
        <v>206</v>
      </c>
    </row>
    <row r="28" spans="1:6" s="119" customFormat="1" ht="25.5">
      <c r="B28" s="168">
        <v>20</v>
      </c>
      <c r="C28" s="174" t="s">
        <v>247</v>
      </c>
      <c r="D28" s="175" t="s">
        <v>204</v>
      </c>
      <c r="E28" s="171" t="s">
        <v>208</v>
      </c>
      <c r="F28" s="172" t="s">
        <v>206</v>
      </c>
    </row>
    <row r="29" spans="1:6" s="119" customFormat="1">
      <c r="B29" s="121"/>
      <c r="C29" s="120"/>
      <c r="D29" s="124"/>
      <c r="E29" s="129"/>
      <c r="F29" s="125"/>
    </row>
    <row r="30" spans="1:6" s="119" customFormat="1">
      <c r="B30" s="121"/>
      <c r="C30" s="120"/>
      <c r="D30" s="124"/>
      <c r="E30" s="130"/>
      <c r="F30" s="125"/>
    </row>
    <row r="31" spans="1:6" s="119" customFormat="1">
      <c r="B31" s="121"/>
      <c r="C31" s="120"/>
      <c r="D31" s="124"/>
      <c r="E31" s="130"/>
      <c r="F31" s="125"/>
    </row>
    <row r="32" spans="1:6" s="119" customFormat="1">
      <c r="B32" s="121"/>
      <c r="C32" s="120"/>
      <c r="D32" s="124"/>
      <c r="E32" s="130"/>
      <c r="F32" s="126"/>
    </row>
    <row r="33" spans="2:6" s="119" customFormat="1">
      <c r="B33" s="121"/>
      <c r="C33" s="120"/>
      <c r="D33" s="124"/>
      <c r="E33" s="130"/>
      <c r="F33" s="125"/>
    </row>
    <row r="34" spans="2:6">
      <c r="B34" s="38"/>
      <c r="C34" s="117"/>
      <c r="D34" s="118"/>
      <c r="E34" s="128"/>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8"/>
  <sheetViews>
    <sheetView topLeftCell="A16" zoomScale="90" zoomScaleNormal="90" workbookViewId="0">
      <selection activeCell="A23" sqref="A23:F23"/>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42" t="s">
        <v>210</v>
      </c>
      <c r="C1" s="243"/>
      <c r="D1" s="243"/>
      <c r="E1" s="243"/>
      <c r="F1" s="244"/>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159</v>
      </c>
      <c r="C2" s="75" t="s">
        <v>25</v>
      </c>
      <c r="D2" s="181">
        <v>42429</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93" t="s">
        <v>1</v>
      </c>
      <c r="B5" s="194" t="s">
        <v>21</v>
      </c>
      <c r="C5" s="194" t="s">
        <v>22</v>
      </c>
      <c r="D5" s="194" t="s">
        <v>26</v>
      </c>
      <c r="E5" s="194" t="s">
        <v>35</v>
      </c>
      <c r="F5" s="194"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45" t="s">
        <v>298</v>
      </c>
      <c r="B6" s="246"/>
      <c r="C6" s="246"/>
      <c r="D6" s="246"/>
      <c r="E6" s="246"/>
      <c r="F6" s="247"/>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47.25" customHeight="1">
      <c r="A7" s="195" t="s">
        <v>45</v>
      </c>
      <c r="B7" s="65" t="s">
        <v>299</v>
      </c>
      <c r="C7" s="65" t="s">
        <v>300</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ht="45" customHeight="1">
      <c r="A8" s="92" t="s">
        <v>46</v>
      </c>
      <c r="B8" s="65" t="s">
        <v>301</v>
      </c>
      <c r="C8" s="65" t="s">
        <v>302</v>
      </c>
      <c r="D8" s="90"/>
      <c r="E8" s="90"/>
      <c r="F8" s="90"/>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c r="A9" s="236" t="s">
        <v>303</v>
      </c>
      <c r="B9" s="237"/>
      <c r="C9" s="237"/>
      <c r="D9" s="237"/>
      <c r="E9" s="237"/>
      <c r="F9" s="23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ht="120" customHeight="1">
      <c r="A10" s="92" t="s">
        <v>75</v>
      </c>
      <c r="B10" s="65" t="s">
        <v>304</v>
      </c>
      <c r="C10" s="65" t="s">
        <v>305</v>
      </c>
      <c r="D10" s="90"/>
      <c r="E10" s="90"/>
      <c r="F10" s="90"/>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139.5" customHeight="1">
      <c r="A11" s="92" t="s">
        <v>76</v>
      </c>
      <c r="B11" s="65" t="s">
        <v>306</v>
      </c>
      <c r="C11" s="65" t="s">
        <v>307</v>
      </c>
      <c r="D11" s="90"/>
      <c r="E11" s="90"/>
      <c r="F11" s="90"/>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ht="113.25" customHeight="1">
      <c r="A12" s="92" t="s">
        <v>77</v>
      </c>
      <c r="B12" s="65" t="s">
        <v>308</v>
      </c>
      <c r="C12" s="65" t="s">
        <v>309</v>
      </c>
      <c r="D12" s="90"/>
      <c r="E12" s="90"/>
      <c r="F12" s="90"/>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c r="A13" s="236" t="s">
        <v>310</v>
      </c>
      <c r="B13" s="237"/>
      <c r="C13" s="237"/>
      <c r="D13" s="237"/>
      <c r="E13" s="237"/>
      <c r="F13" s="23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72" customHeight="1">
      <c r="A14" s="92" t="s">
        <v>311</v>
      </c>
      <c r="B14" s="65" t="s">
        <v>312</v>
      </c>
      <c r="C14" s="65" t="s">
        <v>305</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72" customHeight="1">
      <c r="A15" s="92" t="s">
        <v>313</v>
      </c>
      <c r="B15" s="65" t="s">
        <v>314</v>
      </c>
      <c r="C15" s="65" t="s">
        <v>315</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c r="A16" s="236" t="s">
        <v>316</v>
      </c>
      <c r="B16" s="237"/>
      <c r="C16" s="237"/>
      <c r="D16" s="237"/>
      <c r="E16" s="237"/>
      <c r="F16" s="23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ht="62.25" customHeight="1">
      <c r="A17" s="92" t="s">
        <v>317</v>
      </c>
      <c r="B17" s="65" t="s">
        <v>318</v>
      </c>
      <c r="C17" s="65" t="s">
        <v>319</v>
      </c>
      <c r="D17" s="90"/>
      <c r="E17" s="90"/>
      <c r="F17" s="90"/>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32.25" customHeight="1">
      <c r="A18" s="92" t="s">
        <v>320</v>
      </c>
      <c r="B18" s="63" t="s">
        <v>321</v>
      </c>
      <c r="C18" s="65" t="s">
        <v>322</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37.5" customHeight="1">
      <c r="A19" s="92" t="s">
        <v>323</v>
      </c>
      <c r="B19" s="65" t="s">
        <v>324</v>
      </c>
      <c r="C19" s="64" t="s">
        <v>325</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36" t="s">
        <v>326</v>
      </c>
      <c r="B20" s="237"/>
      <c r="C20" s="237"/>
      <c r="D20" s="237"/>
      <c r="E20" s="237"/>
      <c r="F20" s="23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58.5" customHeight="1">
      <c r="A21" s="92" t="s">
        <v>327</v>
      </c>
      <c r="B21" s="65" t="s">
        <v>328</v>
      </c>
      <c r="C21" s="64" t="s">
        <v>329</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ht="66.75" customHeight="1">
      <c r="A22" s="92" t="s">
        <v>330</v>
      </c>
      <c r="B22" s="65" t="s">
        <v>331</v>
      </c>
      <c r="C22" s="64" t="s">
        <v>332</v>
      </c>
      <c r="D22" s="90"/>
      <c r="E22" s="90"/>
      <c r="F22" s="90"/>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c r="A23" s="236" t="s">
        <v>333</v>
      </c>
      <c r="B23" s="237"/>
      <c r="C23" s="237"/>
      <c r="D23" s="237"/>
      <c r="E23" s="237"/>
      <c r="F23" s="23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ht="32.25" customHeight="1">
      <c r="A24" s="92" t="s">
        <v>334</v>
      </c>
      <c r="B24" s="65" t="s">
        <v>335</v>
      </c>
      <c r="C24" s="64" t="s">
        <v>336</v>
      </c>
      <c r="D24" s="90"/>
      <c r="E24" s="90"/>
      <c r="F24" s="90"/>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ht="58.5" customHeight="1">
      <c r="A25" s="92" t="s">
        <v>59</v>
      </c>
      <c r="B25" s="65" t="s">
        <v>129</v>
      </c>
      <c r="C25" s="64" t="s">
        <v>130</v>
      </c>
      <c r="D25" s="90"/>
      <c r="E25" s="90"/>
      <c r="F25" s="90"/>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ht="66.75" customHeight="1">
      <c r="A26" s="92" t="s">
        <v>60</v>
      </c>
      <c r="B26" s="65" t="s">
        <v>133</v>
      </c>
      <c r="C26" s="64" t="s">
        <v>134</v>
      </c>
      <c r="D26" s="90"/>
      <c r="E26" s="90"/>
      <c r="F26" s="90"/>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ht="38.25">
      <c r="A27" s="92" t="s">
        <v>61</v>
      </c>
      <c r="B27" s="65" t="s">
        <v>131</v>
      </c>
      <c r="C27" s="64" t="s">
        <v>132</v>
      </c>
      <c r="D27" s="90"/>
      <c r="E27" s="90"/>
      <c r="F27" s="90"/>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c r="A28" s="236" t="s">
        <v>211</v>
      </c>
      <c r="B28" s="237"/>
      <c r="C28" s="237"/>
      <c r="D28" s="237"/>
      <c r="E28" s="237"/>
      <c r="F28" s="23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ht="32.25" customHeight="1">
      <c r="A29" s="92" t="s">
        <v>62</v>
      </c>
      <c r="B29" s="65" t="s">
        <v>135</v>
      </c>
      <c r="C29" s="64" t="s">
        <v>136</v>
      </c>
      <c r="D29" s="90"/>
      <c r="E29" s="90"/>
      <c r="F29" s="90"/>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ht="39.75" customHeight="1">
      <c r="A30" s="92" t="s">
        <v>63</v>
      </c>
      <c r="B30" s="65" t="s">
        <v>137</v>
      </c>
      <c r="C30" s="64" t="s">
        <v>136</v>
      </c>
      <c r="D30" s="90"/>
      <c r="E30" s="90"/>
      <c r="F30" s="90"/>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ht="52.5" customHeight="1">
      <c r="A31" s="92" t="s">
        <v>64</v>
      </c>
      <c r="B31" s="65" t="s">
        <v>138</v>
      </c>
      <c r="C31" s="64" t="s">
        <v>139</v>
      </c>
      <c r="D31" s="90"/>
      <c r="E31" s="90"/>
      <c r="F31" s="90"/>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c r="A32" s="236" t="s">
        <v>212</v>
      </c>
      <c r="B32" s="237"/>
      <c r="C32" s="237"/>
      <c r="D32" s="237"/>
      <c r="E32" s="237"/>
      <c r="F32" s="23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1:203" ht="57.75" customHeight="1">
      <c r="A33" s="92" t="s">
        <v>65</v>
      </c>
      <c r="B33" s="65" t="s">
        <v>140</v>
      </c>
      <c r="C33" s="65" t="s">
        <v>141</v>
      </c>
      <c r="D33" s="90"/>
      <c r="E33" s="90"/>
      <c r="F33" s="90"/>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1:203" ht="57.75" customHeight="1">
      <c r="A34" s="92" t="s">
        <v>66</v>
      </c>
      <c r="B34" s="65" t="s">
        <v>144</v>
      </c>
      <c r="C34" s="65" t="s">
        <v>145</v>
      </c>
      <c r="D34" s="90"/>
      <c r="E34" s="90"/>
      <c r="F34" s="90"/>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1:203" ht="51">
      <c r="A35" s="92" t="s">
        <v>67</v>
      </c>
      <c r="B35" s="65" t="s">
        <v>142</v>
      </c>
      <c r="C35" s="65" t="s">
        <v>143</v>
      </c>
      <c r="D35" s="90"/>
      <c r="E35" s="90"/>
      <c r="F35" s="90"/>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1:203">
      <c r="A36" s="239" t="s">
        <v>213</v>
      </c>
      <c r="B36" s="240"/>
      <c r="C36" s="240"/>
      <c r="D36" s="240"/>
      <c r="E36" s="240"/>
      <c r="F36" s="241"/>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1:203" ht="63.75">
      <c r="A37" s="92" t="s">
        <v>70</v>
      </c>
      <c r="B37" s="65" t="s">
        <v>146</v>
      </c>
      <c r="C37" s="65" t="s">
        <v>147</v>
      </c>
      <c r="D37" s="90"/>
      <c r="E37" s="90"/>
      <c r="F37" s="90"/>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1:203" ht="76.5">
      <c r="A38" s="92" t="s">
        <v>71</v>
      </c>
      <c r="B38" s="65" t="s">
        <v>148</v>
      </c>
      <c r="C38" s="65" t="s">
        <v>149</v>
      </c>
      <c r="D38" s="90"/>
      <c r="E38" s="90"/>
      <c r="F38" s="90"/>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1:203">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1:203">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1:203">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1:203">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1:203">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1:203">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1:203">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1: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1: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1: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row r="1022" spans="7:203">
      <c r="G1022" s="88"/>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c r="BQ1022" s="88"/>
      <c r="BR1022" s="88"/>
      <c r="BS1022" s="88"/>
      <c r="BT1022" s="88"/>
      <c r="BU1022" s="88"/>
      <c r="BV1022" s="88"/>
      <c r="BW1022" s="88"/>
      <c r="BX1022" s="88"/>
      <c r="BY1022" s="88"/>
      <c r="BZ1022" s="88"/>
      <c r="CA1022" s="88"/>
      <c r="CB1022" s="88"/>
      <c r="CC1022" s="88"/>
      <c r="CD1022" s="88"/>
      <c r="CE1022" s="88"/>
      <c r="CF1022" s="88"/>
      <c r="CG1022" s="88"/>
      <c r="CH1022" s="88"/>
      <c r="CI1022" s="88"/>
      <c r="CJ1022" s="88"/>
      <c r="CK1022" s="88"/>
      <c r="CL1022" s="88"/>
      <c r="CM1022" s="88"/>
      <c r="CN1022" s="88"/>
      <c r="CO1022" s="88"/>
      <c r="CP1022" s="88"/>
      <c r="CQ1022" s="88"/>
      <c r="CR1022" s="88"/>
      <c r="CS1022" s="88"/>
      <c r="CT1022" s="88"/>
      <c r="CU1022" s="88"/>
      <c r="CV1022" s="88"/>
      <c r="CW1022" s="88"/>
      <c r="CX1022" s="88"/>
      <c r="CY1022" s="88"/>
      <c r="CZ1022" s="88"/>
      <c r="DA1022" s="88"/>
      <c r="DB1022" s="88"/>
      <c r="DC1022" s="88"/>
      <c r="DD1022" s="88"/>
      <c r="DE1022" s="88"/>
      <c r="DF1022" s="88"/>
      <c r="DG1022" s="88"/>
      <c r="DH1022" s="88"/>
      <c r="DI1022" s="88"/>
      <c r="DJ1022" s="88"/>
      <c r="DK1022" s="88"/>
      <c r="DL1022" s="88"/>
      <c r="DM1022" s="88"/>
      <c r="DN1022" s="88"/>
      <c r="DO1022" s="88"/>
      <c r="DP1022" s="88"/>
      <c r="DQ1022" s="88"/>
      <c r="DR1022" s="88"/>
      <c r="DS1022" s="88"/>
      <c r="DT1022" s="88"/>
      <c r="DU1022" s="88"/>
      <c r="DV1022" s="88"/>
      <c r="DW1022" s="88"/>
      <c r="DX1022" s="88"/>
      <c r="DY1022" s="88"/>
      <c r="DZ1022" s="88"/>
      <c r="EA1022" s="88"/>
      <c r="EB1022" s="88"/>
      <c r="EC1022" s="88"/>
      <c r="ED1022" s="88"/>
      <c r="EE1022" s="88"/>
      <c r="EF1022" s="88"/>
      <c r="EG1022" s="88"/>
      <c r="EH1022" s="88"/>
      <c r="EI1022" s="88"/>
      <c r="EJ1022" s="88"/>
      <c r="EK1022" s="88"/>
      <c r="EL1022" s="88"/>
      <c r="EM1022" s="88"/>
      <c r="EN1022" s="88"/>
      <c r="EO1022" s="88"/>
      <c r="EP1022" s="88"/>
      <c r="EQ1022" s="88"/>
      <c r="ER1022" s="88"/>
      <c r="ES1022" s="88"/>
      <c r="ET1022" s="88"/>
      <c r="EU1022" s="88"/>
      <c r="EV1022" s="88"/>
      <c r="EW1022" s="88"/>
      <c r="EX1022" s="88"/>
      <c r="EY1022" s="88"/>
      <c r="EZ1022" s="88"/>
      <c r="FA1022" s="88"/>
      <c r="FB1022" s="88"/>
      <c r="FC1022" s="88"/>
      <c r="FD1022" s="88"/>
      <c r="FE1022" s="88"/>
      <c r="FF1022" s="88"/>
      <c r="FG1022" s="88"/>
      <c r="FH1022" s="88"/>
      <c r="FI1022" s="88"/>
      <c r="FJ1022" s="88"/>
      <c r="FK1022" s="88"/>
      <c r="FL1022" s="88"/>
      <c r="FM1022" s="88"/>
      <c r="FN1022" s="88"/>
      <c r="FO1022" s="88"/>
      <c r="FP1022" s="88"/>
      <c r="FQ1022" s="88"/>
      <c r="FR1022" s="88"/>
      <c r="FS1022" s="88"/>
      <c r="FT1022" s="88"/>
      <c r="FU1022" s="88"/>
      <c r="FV1022" s="88"/>
      <c r="FW1022" s="88"/>
      <c r="FX1022" s="88"/>
      <c r="FY1022" s="88"/>
      <c r="FZ1022" s="88"/>
      <c r="GA1022" s="88"/>
      <c r="GB1022" s="88"/>
      <c r="GC1022" s="88"/>
      <c r="GD1022" s="88"/>
      <c r="GE1022" s="88"/>
      <c r="GF1022" s="88"/>
      <c r="GG1022" s="88"/>
      <c r="GH1022" s="88"/>
      <c r="GI1022" s="88"/>
      <c r="GJ1022" s="88"/>
      <c r="GK1022" s="88"/>
      <c r="GL1022" s="88"/>
      <c r="GM1022" s="88"/>
      <c r="GN1022" s="88"/>
      <c r="GO1022" s="88"/>
      <c r="GP1022" s="88"/>
      <c r="GQ1022" s="88"/>
      <c r="GR1022" s="88"/>
      <c r="GS1022" s="88"/>
      <c r="GT1022" s="88"/>
      <c r="GU1022" s="88"/>
    </row>
    <row r="1023" spans="7:203">
      <c r="G1023" s="88"/>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c r="BQ1023" s="88"/>
      <c r="BR1023" s="88"/>
      <c r="BS1023" s="88"/>
      <c r="BT1023" s="88"/>
      <c r="BU1023" s="88"/>
      <c r="BV1023" s="88"/>
      <c r="BW1023" s="88"/>
      <c r="BX1023" s="88"/>
      <c r="BY1023" s="88"/>
      <c r="BZ1023" s="88"/>
      <c r="CA1023" s="88"/>
      <c r="CB1023" s="88"/>
      <c r="CC1023" s="88"/>
      <c r="CD1023" s="88"/>
      <c r="CE1023" s="88"/>
      <c r="CF1023" s="88"/>
      <c r="CG1023" s="88"/>
      <c r="CH1023" s="88"/>
      <c r="CI1023" s="88"/>
      <c r="CJ1023" s="88"/>
      <c r="CK1023" s="88"/>
      <c r="CL1023" s="88"/>
      <c r="CM1023" s="88"/>
      <c r="CN1023" s="88"/>
      <c r="CO1023" s="88"/>
      <c r="CP1023" s="88"/>
      <c r="CQ1023" s="88"/>
      <c r="CR1023" s="88"/>
      <c r="CS1023" s="88"/>
      <c r="CT1023" s="88"/>
      <c r="CU1023" s="88"/>
      <c r="CV1023" s="88"/>
      <c r="CW1023" s="88"/>
      <c r="CX1023" s="88"/>
      <c r="CY1023" s="88"/>
      <c r="CZ1023" s="88"/>
      <c r="DA1023" s="88"/>
      <c r="DB1023" s="88"/>
      <c r="DC1023" s="88"/>
      <c r="DD1023" s="88"/>
      <c r="DE1023" s="88"/>
      <c r="DF1023" s="88"/>
      <c r="DG1023" s="88"/>
      <c r="DH1023" s="88"/>
      <c r="DI1023" s="88"/>
      <c r="DJ1023" s="88"/>
      <c r="DK1023" s="88"/>
      <c r="DL1023" s="88"/>
      <c r="DM1023" s="88"/>
      <c r="DN1023" s="88"/>
      <c r="DO1023" s="88"/>
      <c r="DP1023" s="88"/>
      <c r="DQ1023" s="88"/>
      <c r="DR1023" s="88"/>
      <c r="DS1023" s="88"/>
      <c r="DT1023" s="88"/>
      <c r="DU1023" s="88"/>
      <c r="DV1023" s="88"/>
      <c r="DW1023" s="88"/>
      <c r="DX1023" s="88"/>
      <c r="DY1023" s="88"/>
      <c r="DZ1023" s="88"/>
      <c r="EA1023" s="88"/>
      <c r="EB1023" s="88"/>
      <c r="EC1023" s="88"/>
      <c r="ED1023" s="88"/>
      <c r="EE1023" s="88"/>
      <c r="EF1023" s="88"/>
      <c r="EG1023" s="88"/>
      <c r="EH1023" s="88"/>
      <c r="EI1023" s="88"/>
      <c r="EJ1023" s="88"/>
      <c r="EK1023" s="88"/>
      <c r="EL1023" s="88"/>
      <c r="EM1023" s="88"/>
      <c r="EN1023" s="88"/>
      <c r="EO1023" s="88"/>
      <c r="EP1023" s="88"/>
      <c r="EQ1023" s="88"/>
      <c r="ER1023" s="88"/>
      <c r="ES1023" s="88"/>
      <c r="ET1023" s="88"/>
      <c r="EU1023" s="88"/>
      <c r="EV1023" s="88"/>
      <c r="EW1023" s="88"/>
      <c r="EX1023" s="88"/>
      <c r="EY1023" s="88"/>
      <c r="EZ1023" s="88"/>
      <c r="FA1023" s="88"/>
      <c r="FB1023" s="88"/>
      <c r="FC1023" s="88"/>
      <c r="FD1023" s="88"/>
      <c r="FE1023" s="88"/>
      <c r="FF1023" s="88"/>
      <c r="FG1023" s="88"/>
      <c r="FH1023" s="88"/>
      <c r="FI1023" s="88"/>
      <c r="FJ1023" s="88"/>
      <c r="FK1023" s="88"/>
      <c r="FL1023" s="88"/>
      <c r="FM1023" s="88"/>
      <c r="FN1023" s="88"/>
      <c r="FO1023" s="88"/>
      <c r="FP1023" s="88"/>
      <c r="FQ1023" s="88"/>
      <c r="FR1023" s="88"/>
      <c r="FS1023" s="88"/>
      <c r="FT1023" s="88"/>
      <c r="FU1023" s="88"/>
      <c r="FV1023" s="88"/>
      <c r="FW1023" s="88"/>
      <c r="FX1023" s="88"/>
      <c r="FY1023" s="88"/>
      <c r="FZ1023" s="88"/>
      <c r="GA1023" s="88"/>
      <c r="GB1023" s="88"/>
      <c r="GC1023" s="88"/>
      <c r="GD1023" s="88"/>
      <c r="GE1023" s="88"/>
      <c r="GF1023" s="88"/>
      <c r="GG1023" s="88"/>
      <c r="GH1023" s="88"/>
      <c r="GI1023" s="88"/>
      <c r="GJ1023" s="88"/>
      <c r="GK1023" s="88"/>
      <c r="GL1023" s="88"/>
      <c r="GM1023" s="88"/>
      <c r="GN1023" s="88"/>
      <c r="GO1023" s="88"/>
      <c r="GP1023" s="88"/>
      <c r="GQ1023" s="88"/>
      <c r="GR1023" s="88"/>
      <c r="GS1023" s="88"/>
      <c r="GT1023" s="88"/>
      <c r="GU1023" s="88"/>
    </row>
    <row r="1024" spans="7:203">
      <c r="G1024" s="88"/>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c r="BQ1024" s="88"/>
      <c r="BR1024" s="88"/>
      <c r="BS1024" s="88"/>
      <c r="BT1024" s="88"/>
      <c r="BU1024" s="88"/>
      <c r="BV1024" s="88"/>
      <c r="BW1024" s="88"/>
      <c r="BX1024" s="88"/>
      <c r="BY1024" s="88"/>
      <c r="BZ1024" s="88"/>
      <c r="CA1024" s="88"/>
      <c r="CB1024" s="88"/>
      <c r="CC1024" s="88"/>
      <c r="CD1024" s="88"/>
      <c r="CE1024" s="88"/>
      <c r="CF1024" s="88"/>
      <c r="CG1024" s="88"/>
      <c r="CH1024" s="88"/>
      <c r="CI1024" s="88"/>
      <c r="CJ1024" s="88"/>
      <c r="CK1024" s="88"/>
      <c r="CL1024" s="88"/>
      <c r="CM1024" s="88"/>
      <c r="CN1024" s="88"/>
      <c r="CO1024" s="88"/>
      <c r="CP1024" s="88"/>
      <c r="CQ1024" s="88"/>
      <c r="CR1024" s="88"/>
      <c r="CS1024" s="88"/>
      <c r="CT1024" s="88"/>
      <c r="CU1024" s="88"/>
      <c r="CV1024" s="88"/>
      <c r="CW1024" s="88"/>
      <c r="CX1024" s="88"/>
      <c r="CY1024" s="88"/>
      <c r="CZ1024" s="88"/>
      <c r="DA1024" s="88"/>
      <c r="DB1024" s="88"/>
      <c r="DC1024" s="88"/>
      <c r="DD1024" s="88"/>
      <c r="DE1024" s="88"/>
      <c r="DF1024" s="88"/>
      <c r="DG1024" s="88"/>
      <c r="DH1024" s="88"/>
      <c r="DI1024" s="88"/>
      <c r="DJ1024" s="88"/>
      <c r="DK1024" s="88"/>
      <c r="DL1024" s="88"/>
      <c r="DM1024" s="88"/>
      <c r="DN1024" s="88"/>
      <c r="DO1024" s="88"/>
      <c r="DP1024" s="88"/>
      <c r="DQ1024" s="88"/>
      <c r="DR1024" s="88"/>
      <c r="DS1024" s="88"/>
      <c r="DT1024" s="88"/>
      <c r="DU1024" s="88"/>
      <c r="DV1024" s="88"/>
      <c r="DW1024" s="88"/>
      <c r="DX1024" s="88"/>
      <c r="DY1024" s="88"/>
      <c r="DZ1024" s="88"/>
      <c r="EA1024" s="88"/>
      <c r="EB1024" s="88"/>
      <c r="EC1024" s="88"/>
      <c r="ED1024" s="88"/>
      <c r="EE1024" s="88"/>
      <c r="EF1024" s="88"/>
      <c r="EG1024" s="88"/>
      <c r="EH1024" s="88"/>
      <c r="EI1024" s="88"/>
      <c r="EJ1024" s="88"/>
      <c r="EK1024" s="88"/>
      <c r="EL1024" s="88"/>
      <c r="EM1024" s="88"/>
      <c r="EN1024" s="88"/>
      <c r="EO1024" s="88"/>
      <c r="EP1024" s="88"/>
      <c r="EQ1024" s="88"/>
      <c r="ER1024" s="88"/>
      <c r="ES1024" s="88"/>
      <c r="ET1024" s="88"/>
      <c r="EU1024" s="88"/>
      <c r="EV1024" s="88"/>
      <c r="EW1024" s="88"/>
      <c r="EX1024" s="88"/>
      <c r="EY1024" s="88"/>
      <c r="EZ1024" s="88"/>
      <c r="FA1024" s="88"/>
      <c r="FB1024" s="88"/>
      <c r="FC1024" s="88"/>
      <c r="FD1024" s="88"/>
      <c r="FE1024" s="88"/>
      <c r="FF1024" s="88"/>
      <c r="FG1024" s="88"/>
      <c r="FH1024" s="88"/>
      <c r="FI1024" s="88"/>
      <c r="FJ1024" s="88"/>
      <c r="FK1024" s="88"/>
      <c r="FL1024" s="88"/>
      <c r="FM1024" s="88"/>
      <c r="FN1024" s="88"/>
      <c r="FO1024" s="88"/>
      <c r="FP1024" s="88"/>
      <c r="FQ1024" s="88"/>
      <c r="FR1024" s="88"/>
      <c r="FS1024" s="88"/>
      <c r="FT1024" s="88"/>
      <c r="FU1024" s="88"/>
      <c r="FV1024" s="88"/>
      <c r="FW1024" s="88"/>
      <c r="FX1024" s="88"/>
      <c r="FY1024" s="88"/>
      <c r="FZ1024" s="88"/>
      <c r="GA1024" s="88"/>
      <c r="GB1024" s="88"/>
      <c r="GC1024" s="88"/>
      <c r="GD1024" s="88"/>
      <c r="GE1024" s="88"/>
      <c r="GF1024" s="88"/>
      <c r="GG1024" s="88"/>
      <c r="GH1024" s="88"/>
      <c r="GI1024" s="88"/>
      <c r="GJ1024" s="88"/>
      <c r="GK1024" s="88"/>
      <c r="GL1024" s="88"/>
      <c r="GM1024" s="88"/>
      <c r="GN1024" s="88"/>
      <c r="GO1024" s="88"/>
      <c r="GP1024" s="88"/>
      <c r="GQ1024" s="88"/>
      <c r="GR1024" s="88"/>
      <c r="GS1024" s="88"/>
      <c r="GT1024" s="88"/>
      <c r="GU1024" s="88"/>
    </row>
    <row r="1025" spans="7:203">
      <c r="G1025" s="88"/>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c r="BQ1025" s="88"/>
      <c r="BR1025" s="88"/>
      <c r="BS1025" s="88"/>
      <c r="BT1025" s="88"/>
      <c r="BU1025" s="88"/>
      <c r="BV1025" s="88"/>
      <c r="BW1025" s="88"/>
      <c r="BX1025" s="88"/>
      <c r="BY1025" s="88"/>
      <c r="BZ1025" s="88"/>
      <c r="CA1025" s="88"/>
      <c r="CB1025" s="88"/>
      <c r="CC1025" s="88"/>
      <c r="CD1025" s="88"/>
      <c r="CE1025" s="88"/>
      <c r="CF1025" s="88"/>
      <c r="CG1025" s="88"/>
      <c r="CH1025" s="88"/>
      <c r="CI1025" s="88"/>
      <c r="CJ1025" s="88"/>
      <c r="CK1025" s="88"/>
      <c r="CL1025" s="88"/>
      <c r="CM1025" s="88"/>
      <c r="CN1025" s="88"/>
      <c r="CO1025" s="88"/>
      <c r="CP1025" s="88"/>
      <c r="CQ1025" s="88"/>
      <c r="CR1025" s="88"/>
      <c r="CS1025" s="88"/>
      <c r="CT1025" s="88"/>
      <c r="CU1025" s="88"/>
      <c r="CV1025" s="88"/>
      <c r="CW1025" s="88"/>
      <c r="CX1025" s="88"/>
      <c r="CY1025" s="88"/>
      <c r="CZ1025" s="88"/>
      <c r="DA1025" s="88"/>
      <c r="DB1025" s="88"/>
      <c r="DC1025" s="88"/>
      <c r="DD1025" s="88"/>
      <c r="DE1025" s="88"/>
      <c r="DF1025" s="88"/>
      <c r="DG1025" s="88"/>
      <c r="DH1025" s="88"/>
      <c r="DI1025" s="88"/>
      <c r="DJ1025" s="88"/>
      <c r="DK1025" s="88"/>
      <c r="DL1025" s="88"/>
      <c r="DM1025" s="88"/>
      <c r="DN1025" s="88"/>
      <c r="DO1025" s="88"/>
      <c r="DP1025" s="88"/>
      <c r="DQ1025" s="88"/>
      <c r="DR1025" s="88"/>
      <c r="DS1025" s="88"/>
      <c r="DT1025" s="88"/>
      <c r="DU1025" s="88"/>
      <c r="DV1025" s="88"/>
      <c r="DW1025" s="88"/>
      <c r="DX1025" s="88"/>
      <c r="DY1025" s="88"/>
      <c r="DZ1025" s="88"/>
      <c r="EA1025" s="88"/>
      <c r="EB1025" s="88"/>
      <c r="EC1025" s="88"/>
      <c r="ED1025" s="88"/>
      <c r="EE1025" s="88"/>
      <c r="EF1025" s="88"/>
      <c r="EG1025" s="88"/>
      <c r="EH1025" s="88"/>
      <c r="EI1025" s="88"/>
      <c r="EJ1025" s="88"/>
      <c r="EK1025" s="88"/>
      <c r="EL1025" s="88"/>
      <c r="EM1025" s="88"/>
      <c r="EN1025" s="88"/>
      <c r="EO1025" s="88"/>
      <c r="EP1025" s="88"/>
      <c r="EQ1025" s="88"/>
      <c r="ER1025" s="88"/>
      <c r="ES1025" s="88"/>
      <c r="ET1025" s="88"/>
      <c r="EU1025" s="88"/>
      <c r="EV1025" s="88"/>
      <c r="EW1025" s="88"/>
      <c r="EX1025" s="88"/>
      <c r="EY1025" s="88"/>
      <c r="EZ1025" s="88"/>
      <c r="FA1025" s="88"/>
      <c r="FB1025" s="88"/>
      <c r="FC1025" s="88"/>
      <c r="FD1025" s="88"/>
      <c r="FE1025" s="88"/>
      <c r="FF1025" s="88"/>
      <c r="FG1025" s="88"/>
      <c r="FH1025" s="88"/>
      <c r="FI1025" s="88"/>
      <c r="FJ1025" s="88"/>
      <c r="FK1025" s="88"/>
      <c r="FL1025" s="88"/>
      <c r="FM1025" s="88"/>
      <c r="FN1025" s="88"/>
      <c r="FO1025" s="88"/>
      <c r="FP1025" s="88"/>
      <c r="FQ1025" s="88"/>
      <c r="FR1025" s="88"/>
      <c r="FS1025" s="88"/>
      <c r="FT1025" s="88"/>
      <c r="FU1025" s="88"/>
      <c r="FV1025" s="88"/>
      <c r="FW1025" s="88"/>
      <c r="FX1025" s="88"/>
      <c r="FY1025" s="88"/>
      <c r="FZ1025" s="88"/>
      <c r="GA1025" s="88"/>
      <c r="GB1025" s="88"/>
      <c r="GC1025" s="88"/>
      <c r="GD1025" s="88"/>
      <c r="GE1025" s="88"/>
      <c r="GF1025" s="88"/>
      <c r="GG1025" s="88"/>
      <c r="GH1025" s="88"/>
      <c r="GI1025" s="88"/>
      <c r="GJ1025" s="88"/>
      <c r="GK1025" s="88"/>
      <c r="GL1025" s="88"/>
      <c r="GM1025" s="88"/>
      <c r="GN1025" s="88"/>
      <c r="GO1025" s="88"/>
      <c r="GP1025" s="88"/>
      <c r="GQ1025" s="88"/>
      <c r="GR1025" s="88"/>
      <c r="GS1025" s="88"/>
      <c r="GT1025" s="88"/>
      <c r="GU1025" s="88"/>
    </row>
    <row r="1026" spans="7:203">
      <c r="G1026" s="88"/>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row>
    <row r="1027" spans="7:203">
      <c r="G1027" s="88"/>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row>
    <row r="1028" spans="7:203">
      <c r="G1028" s="88"/>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row>
    <row r="1029" spans="7:203">
      <c r="G1029" s="88"/>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row>
    <row r="1030" spans="7:203">
      <c r="G1030" s="88"/>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row>
    <row r="1031" spans="7:203">
      <c r="G1031" s="88"/>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row>
    <row r="1032" spans="7:203">
      <c r="G1032" s="88"/>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row>
    <row r="1033" spans="7:203">
      <c r="G1033" s="88"/>
      <c r="H1033" s="88"/>
      <c r="I1033" s="88"/>
      <c r="J1033" s="88"/>
      <c r="K1033" s="88"/>
      <c r="L1033" s="88"/>
      <c r="M1033" s="88"/>
      <c r="N1033" s="88"/>
      <c r="O1033" s="88"/>
      <c r="P1033" s="88"/>
      <c r="Q1033" s="88"/>
      <c r="R1033" s="88"/>
      <c r="S1033" s="88"/>
      <c r="T1033" s="88"/>
      <c r="U1033" s="88"/>
      <c r="V1033" s="88"/>
      <c r="W1033" s="88"/>
      <c r="X1033" s="88"/>
      <c r="Y1033" s="88"/>
      <c r="Z1033" s="88"/>
      <c r="AA1033" s="88"/>
      <c r="AB1033" s="88"/>
      <c r="AC1033" s="88"/>
      <c r="AD1033" s="88"/>
      <c r="AE1033" s="88"/>
      <c r="AF1033" s="88"/>
      <c r="AG1033" s="88"/>
      <c r="AH1033" s="88"/>
      <c r="AI1033" s="88"/>
      <c r="AJ1033" s="88"/>
      <c r="AK1033" s="88"/>
      <c r="AL1033" s="88"/>
      <c r="AM1033" s="88"/>
      <c r="AN1033" s="88"/>
      <c r="AO1033" s="88"/>
      <c r="AP1033" s="88"/>
      <c r="AQ1033" s="88"/>
      <c r="AR1033" s="88"/>
      <c r="AS1033" s="88"/>
      <c r="AT1033" s="88"/>
      <c r="AU1033" s="88"/>
      <c r="AV1033" s="88"/>
      <c r="AW1033" s="88"/>
      <c r="AX1033" s="88"/>
      <c r="AY1033" s="88"/>
      <c r="AZ1033" s="88"/>
      <c r="BA1033" s="88"/>
      <c r="BB1033" s="88"/>
      <c r="BC1033" s="88"/>
      <c r="BD1033" s="88"/>
      <c r="BE1033" s="88"/>
      <c r="BF1033" s="88"/>
      <c r="BG1033" s="88"/>
      <c r="BH1033" s="88"/>
      <c r="BI1033" s="88"/>
      <c r="BJ1033" s="88"/>
      <c r="BK1033" s="88"/>
      <c r="BL1033" s="88"/>
      <c r="BM1033" s="88"/>
      <c r="BN1033" s="88"/>
      <c r="BO1033" s="88"/>
      <c r="BP1033" s="88"/>
      <c r="BQ1033" s="88"/>
      <c r="BR1033" s="88"/>
      <c r="BS1033" s="88"/>
      <c r="BT1033" s="88"/>
      <c r="BU1033" s="88"/>
      <c r="BV1033" s="88"/>
      <c r="BW1033" s="88"/>
      <c r="BX1033" s="88"/>
      <c r="BY1033" s="88"/>
      <c r="BZ1033" s="88"/>
      <c r="CA1033" s="88"/>
      <c r="CB1033" s="88"/>
      <c r="CC1033" s="88"/>
      <c r="CD1033" s="88"/>
      <c r="CE1033" s="88"/>
      <c r="CF1033" s="88"/>
      <c r="CG1033" s="88"/>
      <c r="CH1033" s="88"/>
      <c r="CI1033" s="88"/>
      <c r="CJ1033" s="88"/>
      <c r="CK1033" s="88"/>
      <c r="CL1033" s="88"/>
      <c r="CM1033" s="88"/>
      <c r="CN1033" s="88"/>
      <c r="CO1033" s="88"/>
      <c r="CP1033" s="88"/>
      <c r="CQ1033" s="88"/>
      <c r="CR1033" s="88"/>
      <c r="CS1033" s="88"/>
      <c r="CT1033" s="88"/>
      <c r="CU1033" s="88"/>
      <c r="CV1033" s="88"/>
      <c r="CW1033" s="88"/>
      <c r="CX1033" s="88"/>
      <c r="CY1033" s="88"/>
      <c r="CZ1033" s="88"/>
      <c r="DA1033" s="88"/>
      <c r="DB1033" s="88"/>
      <c r="DC1033" s="88"/>
      <c r="DD1033" s="88"/>
      <c r="DE1033" s="88"/>
      <c r="DF1033" s="88"/>
      <c r="DG1033" s="88"/>
      <c r="DH1033" s="88"/>
      <c r="DI1033" s="88"/>
      <c r="DJ1033" s="88"/>
      <c r="DK1033" s="88"/>
      <c r="DL1033" s="88"/>
      <c r="DM1033" s="88"/>
      <c r="DN1033" s="88"/>
      <c r="DO1033" s="88"/>
      <c r="DP1033" s="88"/>
      <c r="DQ1033" s="88"/>
      <c r="DR1033" s="88"/>
      <c r="DS1033" s="88"/>
      <c r="DT1033" s="88"/>
      <c r="DU1033" s="88"/>
      <c r="DV1033" s="88"/>
      <c r="DW1033" s="88"/>
      <c r="DX1033" s="88"/>
      <c r="DY1033" s="88"/>
      <c r="DZ1033" s="88"/>
      <c r="EA1033" s="88"/>
      <c r="EB1033" s="88"/>
      <c r="EC1033" s="88"/>
      <c r="ED1033" s="88"/>
      <c r="EE1033" s="88"/>
      <c r="EF1033" s="88"/>
      <c r="EG1033" s="88"/>
      <c r="EH1033" s="88"/>
      <c r="EI1033" s="88"/>
      <c r="EJ1033" s="88"/>
      <c r="EK1033" s="88"/>
      <c r="EL1033" s="88"/>
      <c r="EM1033" s="88"/>
      <c r="EN1033" s="88"/>
      <c r="EO1033" s="88"/>
      <c r="EP1033" s="88"/>
      <c r="EQ1033" s="88"/>
      <c r="ER1033" s="88"/>
      <c r="ES1033" s="88"/>
      <c r="ET1033" s="88"/>
      <c r="EU1033" s="88"/>
      <c r="EV1033" s="88"/>
      <c r="EW1033" s="88"/>
      <c r="EX1033" s="88"/>
      <c r="EY1033" s="88"/>
      <c r="EZ1033" s="88"/>
      <c r="FA1033" s="88"/>
      <c r="FB1033" s="88"/>
      <c r="FC1033" s="88"/>
      <c r="FD1033" s="88"/>
      <c r="FE1033" s="88"/>
      <c r="FF1033" s="88"/>
      <c r="FG1033" s="88"/>
      <c r="FH1033" s="88"/>
      <c r="FI1033" s="88"/>
      <c r="FJ1033" s="88"/>
      <c r="FK1033" s="88"/>
      <c r="FL1033" s="88"/>
      <c r="FM1033" s="88"/>
      <c r="FN1033" s="88"/>
      <c r="FO1033" s="88"/>
      <c r="FP1033" s="88"/>
      <c r="FQ1033" s="88"/>
      <c r="FR1033" s="88"/>
      <c r="FS1033" s="88"/>
      <c r="FT1033" s="88"/>
      <c r="FU1033" s="88"/>
      <c r="FV1033" s="88"/>
      <c r="FW1033" s="88"/>
      <c r="FX1033" s="88"/>
      <c r="FY1033" s="88"/>
      <c r="FZ1033" s="88"/>
      <c r="GA1033" s="88"/>
      <c r="GB1033" s="88"/>
      <c r="GC1033" s="88"/>
      <c r="GD1033" s="88"/>
      <c r="GE1033" s="88"/>
      <c r="GF1033" s="88"/>
      <c r="GG1033" s="88"/>
      <c r="GH1033" s="88"/>
      <c r="GI1033" s="88"/>
      <c r="GJ1033" s="88"/>
      <c r="GK1033" s="88"/>
      <c r="GL1033" s="88"/>
      <c r="GM1033" s="88"/>
      <c r="GN1033" s="88"/>
      <c r="GO1033" s="88"/>
      <c r="GP1033" s="88"/>
      <c r="GQ1033" s="88"/>
      <c r="GR1033" s="88"/>
      <c r="GS1033" s="88"/>
      <c r="GT1033" s="88"/>
      <c r="GU1033" s="88"/>
    </row>
    <row r="1034" spans="7:203">
      <c r="G1034" s="88"/>
      <c r="H1034" s="88"/>
      <c r="I1034" s="88"/>
      <c r="J1034" s="88"/>
      <c r="K1034" s="88"/>
      <c r="L1034" s="88"/>
      <c r="M1034" s="88"/>
      <c r="N1034" s="88"/>
      <c r="O1034" s="88"/>
      <c r="P1034" s="88"/>
      <c r="Q1034" s="88"/>
      <c r="R1034" s="88"/>
      <c r="S1034" s="88"/>
      <c r="T1034" s="88"/>
      <c r="U1034" s="88"/>
      <c r="V1034" s="88"/>
      <c r="W1034" s="88"/>
      <c r="X1034" s="88"/>
      <c r="Y1034" s="88"/>
      <c r="Z1034" s="88"/>
      <c r="AA1034" s="88"/>
      <c r="AB1034" s="88"/>
      <c r="AC1034" s="88"/>
      <c r="AD1034" s="88"/>
      <c r="AE1034" s="88"/>
      <c r="AF1034" s="88"/>
      <c r="AG1034" s="88"/>
      <c r="AH1034" s="88"/>
      <c r="AI1034" s="88"/>
      <c r="AJ1034" s="88"/>
      <c r="AK1034" s="88"/>
      <c r="AL1034" s="88"/>
      <c r="AM1034" s="88"/>
      <c r="AN1034" s="88"/>
      <c r="AO1034" s="88"/>
      <c r="AP1034" s="88"/>
      <c r="AQ1034" s="88"/>
      <c r="AR1034" s="88"/>
      <c r="AS1034" s="88"/>
      <c r="AT1034" s="88"/>
      <c r="AU1034" s="88"/>
      <c r="AV1034" s="88"/>
      <c r="AW1034" s="88"/>
      <c r="AX1034" s="88"/>
      <c r="AY1034" s="88"/>
      <c r="AZ1034" s="88"/>
      <c r="BA1034" s="88"/>
      <c r="BB1034" s="88"/>
      <c r="BC1034" s="88"/>
      <c r="BD1034" s="88"/>
      <c r="BE1034" s="88"/>
      <c r="BF1034" s="88"/>
      <c r="BG1034" s="88"/>
      <c r="BH1034" s="88"/>
      <c r="BI1034" s="88"/>
      <c r="BJ1034" s="88"/>
      <c r="BK1034" s="88"/>
      <c r="BL1034" s="88"/>
      <c r="BM1034" s="88"/>
      <c r="BN1034" s="88"/>
      <c r="BO1034" s="88"/>
      <c r="BP1034" s="88"/>
      <c r="BQ1034" s="88"/>
      <c r="BR1034" s="88"/>
      <c r="BS1034" s="88"/>
      <c r="BT1034" s="88"/>
      <c r="BU1034" s="88"/>
      <c r="BV1034" s="88"/>
      <c r="BW1034" s="88"/>
      <c r="BX1034" s="88"/>
      <c r="BY1034" s="88"/>
      <c r="BZ1034" s="88"/>
      <c r="CA1034" s="88"/>
      <c r="CB1034" s="88"/>
      <c r="CC1034" s="88"/>
      <c r="CD1034" s="88"/>
      <c r="CE1034" s="88"/>
      <c r="CF1034" s="88"/>
      <c r="CG1034" s="88"/>
      <c r="CH1034" s="88"/>
      <c r="CI1034" s="88"/>
      <c r="CJ1034" s="88"/>
      <c r="CK1034" s="88"/>
      <c r="CL1034" s="88"/>
      <c r="CM1034" s="88"/>
      <c r="CN1034" s="88"/>
      <c r="CO1034" s="88"/>
      <c r="CP1034" s="88"/>
      <c r="CQ1034" s="88"/>
      <c r="CR1034" s="88"/>
      <c r="CS1034" s="88"/>
      <c r="CT1034" s="88"/>
      <c r="CU1034" s="88"/>
      <c r="CV1034" s="88"/>
      <c r="CW1034" s="88"/>
      <c r="CX1034" s="88"/>
      <c r="CY1034" s="88"/>
      <c r="CZ1034" s="88"/>
      <c r="DA1034" s="88"/>
      <c r="DB1034" s="88"/>
      <c r="DC1034" s="88"/>
      <c r="DD1034" s="88"/>
      <c r="DE1034" s="88"/>
      <c r="DF1034" s="88"/>
      <c r="DG1034" s="88"/>
      <c r="DH1034" s="88"/>
      <c r="DI1034" s="88"/>
      <c r="DJ1034" s="88"/>
      <c r="DK1034" s="88"/>
      <c r="DL1034" s="88"/>
      <c r="DM1034" s="88"/>
      <c r="DN1034" s="88"/>
      <c r="DO1034" s="88"/>
      <c r="DP1034" s="88"/>
      <c r="DQ1034" s="88"/>
      <c r="DR1034" s="88"/>
      <c r="DS1034" s="88"/>
      <c r="DT1034" s="88"/>
      <c r="DU1034" s="88"/>
      <c r="DV1034" s="88"/>
      <c r="DW1034" s="88"/>
      <c r="DX1034" s="88"/>
      <c r="DY1034" s="88"/>
      <c r="DZ1034" s="88"/>
      <c r="EA1034" s="88"/>
      <c r="EB1034" s="88"/>
      <c r="EC1034" s="88"/>
      <c r="ED1034" s="88"/>
      <c r="EE1034" s="88"/>
      <c r="EF1034" s="88"/>
      <c r="EG1034" s="88"/>
      <c r="EH1034" s="88"/>
      <c r="EI1034" s="88"/>
      <c r="EJ1034" s="88"/>
      <c r="EK1034" s="88"/>
      <c r="EL1034" s="88"/>
      <c r="EM1034" s="88"/>
      <c r="EN1034" s="88"/>
      <c r="EO1034" s="88"/>
      <c r="EP1034" s="88"/>
      <c r="EQ1034" s="88"/>
      <c r="ER1034" s="88"/>
      <c r="ES1034" s="88"/>
      <c r="ET1034" s="88"/>
      <c r="EU1034" s="88"/>
      <c r="EV1034" s="88"/>
      <c r="EW1034" s="88"/>
      <c r="EX1034" s="88"/>
      <c r="EY1034" s="88"/>
      <c r="EZ1034" s="88"/>
      <c r="FA1034" s="88"/>
      <c r="FB1034" s="88"/>
      <c r="FC1034" s="88"/>
      <c r="FD1034" s="88"/>
      <c r="FE1034" s="88"/>
      <c r="FF1034" s="88"/>
      <c r="FG1034" s="88"/>
      <c r="FH1034" s="88"/>
      <c r="FI1034" s="88"/>
      <c r="FJ1034" s="88"/>
      <c r="FK1034" s="88"/>
      <c r="FL1034" s="88"/>
      <c r="FM1034" s="88"/>
      <c r="FN1034" s="88"/>
      <c r="FO1034" s="88"/>
      <c r="FP1034" s="88"/>
      <c r="FQ1034" s="88"/>
      <c r="FR1034" s="88"/>
      <c r="FS1034" s="88"/>
      <c r="FT1034" s="88"/>
      <c r="FU1034" s="88"/>
      <c r="FV1034" s="88"/>
      <c r="FW1034" s="88"/>
      <c r="FX1034" s="88"/>
      <c r="FY1034" s="88"/>
      <c r="FZ1034" s="88"/>
      <c r="GA1034" s="88"/>
      <c r="GB1034" s="88"/>
      <c r="GC1034" s="88"/>
      <c r="GD1034" s="88"/>
      <c r="GE1034" s="88"/>
      <c r="GF1034" s="88"/>
      <c r="GG1034" s="88"/>
      <c r="GH1034" s="88"/>
      <c r="GI1034" s="88"/>
      <c r="GJ1034" s="88"/>
      <c r="GK1034" s="88"/>
      <c r="GL1034" s="88"/>
      <c r="GM1034" s="88"/>
      <c r="GN1034" s="88"/>
      <c r="GO1034" s="88"/>
      <c r="GP1034" s="88"/>
      <c r="GQ1034" s="88"/>
      <c r="GR1034" s="88"/>
      <c r="GS1034" s="88"/>
      <c r="GT1034" s="88"/>
      <c r="GU1034" s="88"/>
    </row>
    <row r="1035" spans="7:203">
      <c r="G1035" s="88"/>
      <c r="H1035" s="88"/>
      <c r="I1035" s="88"/>
      <c r="J1035" s="88"/>
      <c r="K1035" s="88"/>
      <c r="L1035" s="88"/>
      <c r="M1035" s="88"/>
      <c r="N1035" s="88"/>
      <c r="O1035" s="88"/>
      <c r="P1035" s="88"/>
      <c r="Q1035" s="88"/>
      <c r="R1035" s="88"/>
      <c r="S1035" s="88"/>
      <c r="T1035" s="88"/>
      <c r="U1035" s="88"/>
      <c r="V1035" s="88"/>
      <c r="W1035" s="88"/>
      <c r="X1035" s="88"/>
      <c r="Y1035" s="88"/>
      <c r="Z1035" s="88"/>
      <c r="AA1035" s="88"/>
      <c r="AB1035" s="88"/>
      <c r="AC1035" s="88"/>
      <c r="AD1035" s="88"/>
      <c r="AE1035" s="88"/>
      <c r="AF1035" s="88"/>
      <c r="AG1035" s="88"/>
      <c r="AH1035" s="88"/>
      <c r="AI1035" s="88"/>
      <c r="AJ1035" s="88"/>
      <c r="AK1035" s="88"/>
      <c r="AL1035" s="88"/>
      <c r="AM1035" s="88"/>
      <c r="AN1035" s="88"/>
      <c r="AO1035" s="88"/>
      <c r="AP1035" s="88"/>
      <c r="AQ1035" s="88"/>
      <c r="AR1035" s="88"/>
      <c r="AS1035" s="88"/>
      <c r="AT1035" s="88"/>
      <c r="AU1035" s="88"/>
      <c r="AV1035" s="88"/>
      <c r="AW1035" s="88"/>
      <c r="AX1035" s="88"/>
      <c r="AY1035" s="88"/>
      <c r="AZ1035" s="88"/>
      <c r="BA1035" s="88"/>
      <c r="BB1035" s="88"/>
      <c r="BC1035" s="88"/>
      <c r="BD1035" s="88"/>
      <c r="BE1035" s="88"/>
      <c r="BF1035" s="88"/>
      <c r="BG1035" s="88"/>
      <c r="BH1035" s="88"/>
      <c r="BI1035" s="88"/>
      <c r="BJ1035" s="88"/>
      <c r="BK1035" s="88"/>
      <c r="BL1035" s="88"/>
      <c r="BM1035" s="88"/>
      <c r="BN1035" s="88"/>
      <c r="BO1035" s="88"/>
      <c r="BP1035" s="88"/>
      <c r="BQ1035" s="88"/>
      <c r="BR1035" s="88"/>
      <c r="BS1035" s="88"/>
      <c r="BT1035" s="88"/>
      <c r="BU1035" s="88"/>
      <c r="BV1035" s="88"/>
      <c r="BW1035" s="88"/>
      <c r="BX1035" s="88"/>
      <c r="BY1035" s="88"/>
      <c r="BZ1035" s="88"/>
      <c r="CA1035" s="88"/>
      <c r="CB1035" s="88"/>
      <c r="CC1035" s="88"/>
      <c r="CD1035" s="88"/>
      <c r="CE1035" s="88"/>
      <c r="CF1035" s="88"/>
      <c r="CG1035" s="88"/>
      <c r="CH1035" s="88"/>
      <c r="CI1035" s="88"/>
      <c r="CJ1035" s="88"/>
      <c r="CK1035" s="88"/>
      <c r="CL1035" s="88"/>
      <c r="CM1035" s="88"/>
      <c r="CN1035" s="88"/>
      <c r="CO1035" s="88"/>
      <c r="CP1035" s="88"/>
      <c r="CQ1035" s="88"/>
      <c r="CR1035" s="88"/>
      <c r="CS1035" s="88"/>
      <c r="CT1035" s="88"/>
      <c r="CU1035" s="88"/>
      <c r="CV1035" s="88"/>
      <c r="CW1035" s="88"/>
      <c r="CX1035" s="88"/>
      <c r="CY1035" s="88"/>
      <c r="CZ1035" s="88"/>
      <c r="DA1035" s="88"/>
      <c r="DB1035" s="88"/>
      <c r="DC1035" s="88"/>
      <c r="DD1035" s="88"/>
      <c r="DE1035" s="88"/>
      <c r="DF1035" s="88"/>
      <c r="DG1035" s="88"/>
      <c r="DH1035" s="88"/>
      <c r="DI1035" s="88"/>
      <c r="DJ1035" s="88"/>
      <c r="DK1035" s="88"/>
      <c r="DL1035" s="88"/>
      <c r="DM1035" s="88"/>
      <c r="DN1035" s="88"/>
      <c r="DO1035" s="88"/>
      <c r="DP1035" s="88"/>
      <c r="DQ1035" s="88"/>
      <c r="DR1035" s="88"/>
      <c r="DS1035" s="88"/>
      <c r="DT1035" s="88"/>
      <c r="DU1035" s="88"/>
      <c r="DV1035" s="88"/>
      <c r="DW1035" s="88"/>
      <c r="DX1035" s="88"/>
      <c r="DY1035" s="88"/>
      <c r="DZ1035" s="88"/>
      <c r="EA1035" s="88"/>
      <c r="EB1035" s="88"/>
      <c r="EC1035" s="88"/>
      <c r="ED1035" s="88"/>
      <c r="EE1035" s="88"/>
      <c r="EF1035" s="88"/>
      <c r="EG1035" s="88"/>
      <c r="EH1035" s="88"/>
      <c r="EI1035" s="88"/>
      <c r="EJ1035" s="88"/>
      <c r="EK1035" s="88"/>
      <c r="EL1035" s="88"/>
      <c r="EM1035" s="88"/>
      <c r="EN1035" s="88"/>
      <c r="EO1035" s="88"/>
      <c r="EP1035" s="88"/>
      <c r="EQ1035" s="88"/>
      <c r="ER1035" s="88"/>
      <c r="ES1035" s="88"/>
      <c r="ET1035" s="88"/>
      <c r="EU1035" s="88"/>
      <c r="EV1035" s="88"/>
      <c r="EW1035" s="88"/>
      <c r="EX1035" s="88"/>
      <c r="EY1035" s="88"/>
      <c r="EZ1035" s="88"/>
      <c r="FA1035" s="88"/>
      <c r="FB1035" s="88"/>
      <c r="FC1035" s="88"/>
      <c r="FD1035" s="88"/>
      <c r="FE1035" s="88"/>
      <c r="FF1035" s="88"/>
      <c r="FG1035" s="88"/>
      <c r="FH1035" s="88"/>
      <c r="FI1035" s="88"/>
      <c r="FJ1035" s="88"/>
      <c r="FK1035" s="88"/>
      <c r="FL1035" s="88"/>
      <c r="FM1035" s="88"/>
      <c r="FN1035" s="88"/>
      <c r="FO1035" s="88"/>
      <c r="FP1035" s="88"/>
      <c r="FQ1035" s="88"/>
      <c r="FR1035" s="88"/>
      <c r="FS1035" s="88"/>
      <c r="FT1035" s="88"/>
      <c r="FU1035" s="88"/>
      <c r="FV1035" s="88"/>
      <c r="FW1035" s="88"/>
      <c r="FX1035" s="88"/>
      <c r="FY1035" s="88"/>
      <c r="FZ1035" s="88"/>
      <c r="GA1035" s="88"/>
      <c r="GB1035" s="88"/>
      <c r="GC1035" s="88"/>
      <c r="GD1035" s="88"/>
      <c r="GE1035" s="88"/>
      <c r="GF1035" s="88"/>
      <c r="GG1035" s="88"/>
      <c r="GH1035" s="88"/>
      <c r="GI1035" s="88"/>
      <c r="GJ1035" s="88"/>
      <c r="GK1035" s="88"/>
      <c r="GL1035" s="88"/>
      <c r="GM1035" s="88"/>
      <c r="GN1035" s="88"/>
      <c r="GO1035" s="88"/>
      <c r="GP1035" s="88"/>
      <c r="GQ1035" s="88"/>
      <c r="GR1035" s="88"/>
      <c r="GS1035" s="88"/>
      <c r="GT1035" s="88"/>
      <c r="GU1035" s="88"/>
    </row>
    <row r="1036" spans="7:203">
      <c r="G1036" s="88"/>
      <c r="H1036" s="88"/>
      <c r="I1036" s="88"/>
      <c r="J1036" s="88"/>
      <c r="K1036" s="88"/>
      <c r="L1036" s="88"/>
      <c r="M1036" s="88"/>
      <c r="N1036" s="88"/>
      <c r="O1036" s="88"/>
      <c r="P1036" s="88"/>
      <c r="Q1036" s="88"/>
      <c r="R1036" s="88"/>
      <c r="S1036" s="88"/>
      <c r="T1036" s="88"/>
      <c r="U1036" s="88"/>
      <c r="V1036" s="88"/>
      <c r="W1036" s="88"/>
      <c r="X1036" s="88"/>
      <c r="Y1036" s="88"/>
      <c r="Z1036" s="88"/>
      <c r="AA1036" s="88"/>
      <c r="AB1036" s="88"/>
      <c r="AC1036" s="88"/>
      <c r="AD1036" s="88"/>
      <c r="AE1036" s="88"/>
      <c r="AF1036" s="88"/>
      <c r="AG1036" s="88"/>
      <c r="AH1036" s="88"/>
      <c r="AI1036" s="88"/>
      <c r="AJ1036" s="88"/>
      <c r="AK1036" s="88"/>
      <c r="AL1036" s="88"/>
      <c r="AM1036" s="88"/>
      <c r="AN1036" s="88"/>
      <c r="AO1036" s="88"/>
      <c r="AP1036" s="88"/>
      <c r="AQ1036" s="88"/>
      <c r="AR1036" s="88"/>
      <c r="AS1036" s="88"/>
      <c r="AT1036" s="88"/>
      <c r="AU1036" s="88"/>
      <c r="AV1036" s="88"/>
      <c r="AW1036" s="88"/>
      <c r="AX1036" s="88"/>
      <c r="AY1036" s="88"/>
      <c r="AZ1036" s="88"/>
      <c r="BA1036" s="88"/>
      <c r="BB1036" s="88"/>
      <c r="BC1036" s="88"/>
      <c r="BD1036" s="88"/>
      <c r="BE1036" s="88"/>
      <c r="BF1036" s="88"/>
      <c r="BG1036" s="88"/>
      <c r="BH1036" s="88"/>
      <c r="BI1036" s="88"/>
      <c r="BJ1036" s="88"/>
      <c r="BK1036" s="88"/>
      <c r="BL1036" s="88"/>
      <c r="BM1036" s="88"/>
      <c r="BN1036" s="88"/>
      <c r="BO1036" s="88"/>
      <c r="BP1036" s="88"/>
      <c r="BQ1036" s="88"/>
      <c r="BR1036" s="88"/>
      <c r="BS1036" s="88"/>
      <c r="BT1036" s="88"/>
      <c r="BU1036" s="88"/>
      <c r="BV1036" s="88"/>
      <c r="BW1036" s="88"/>
      <c r="BX1036" s="88"/>
      <c r="BY1036" s="88"/>
      <c r="BZ1036" s="88"/>
      <c r="CA1036" s="88"/>
      <c r="CB1036" s="88"/>
      <c r="CC1036" s="88"/>
      <c r="CD1036" s="88"/>
      <c r="CE1036" s="88"/>
      <c r="CF1036" s="88"/>
      <c r="CG1036" s="88"/>
      <c r="CH1036" s="88"/>
      <c r="CI1036" s="88"/>
      <c r="CJ1036" s="88"/>
      <c r="CK1036" s="88"/>
      <c r="CL1036" s="88"/>
      <c r="CM1036" s="88"/>
      <c r="CN1036" s="88"/>
      <c r="CO1036" s="88"/>
      <c r="CP1036" s="88"/>
      <c r="CQ1036" s="88"/>
      <c r="CR1036" s="88"/>
      <c r="CS1036" s="88"/>
      <c r="CT1036" s="88"/>
      <c r="CU1036" s="88"/>
      <c r="CV1036" s="88"/>
      <c r="CW1036" s="88"/>
      <c r="CX1036" s="88"/>
      <c r="CY1036" s="88"/>
      <c r="CZ1036" s="88"/>
      <c r="DA1036" s="88"/>
      <c r="DB1036" s="88"/>
      <c r="DC1036" s="88"/>
      <c r="DD1036" s="88"/>
      <c r="DE1036" s="88"/>
      <c r="DF1036" s="88"/>
      <c r="DG1036" s="88"/>
      <c r="DH1036" s="88"/>
      <c r="DI1036" s="88"/>
      <c r="DJ1036" s="88"/>
      <c r="DK1036" s="88"/>
      <c r="DL1036" s="88"/>
      <c r="DM1036" s="88"/>
      <c r="DN1036" s="88"/>
      <c r="DO1036" s="88"/>
      <c r="DP1036" s="88"/>
      <c r="DQ1036" s="88"/>
      <c r="DR1036" s="88"/>
      <c r="DS1036" s="88"/>
      <c r="DT1036" s="88"/>
      <c r="DU1036" s="88"/>
      <c r="DV1036" s="88"/>
      <c r="DW1036" s="88"/>
      <c r="DX1036" s="88"/>
      <c r="DY1036" s="88"/>
      <c r="DZ1036" s="88"/>
      <c r="EA1036" s="88"/>
      <c r="EB1036" s="88"/>
      <c r="EC1036" s="88"/>
      <c r="ED1036" s="88"/>
      <c r="EE1036" s="88"/>
      <c r="EF1036" s="88"/>
      <c r="EG1036" s="88"/>
      <c r="EH1036" s="88"/>
      <c r="EI1036" s="88"/>
      <c r="EJ1036" s="88"/>
      <c r="EK1036" s="88"/>
      <c r="EL1036" s="88"/>
      <c r="EM1036" s="88"/>
      <c r="EN1036" s="88"/>
      <c r="EO1036" s="88"/>
      <c r="EP1036" s="88"/>
      <c r="EQ1036" s="88"/>
      <c r="ER1036" s="88"/>
      <c r="ES1036" s="88"/>
      <c r="ET1036" s="88"/>
      <c r="EU1036" s="88"/>
      <c r="EV1036" s="88"/>
      <c r="EW1036" s="88"/>
      <c r="EX1036" s="88"/>
      <c r="EY1036" s="88"/>
      <c r="EZ1036" s="88"/>
      <c r="FA1036" s="88"/>
      <c r="FB1036" s="88"/>
      <c r="FC1036" s="88"/>
      <c r="FD1036" s="88"/>
      <c r="FE1036" s="88"/>
      <c r="FF1036" s="88"/>
      <c r="FG1036" s="88"/>
      <c r="FH1036" s="88"/>
      <c r="FI1036" s="88"/>
      <c r="FJ1036" s="88"/>
      <c r="FK1036" s="88"/>
      <c r="FL1036" s="88"/>
      <c r="FM1036" s="88"/>
      <c r="FN1036" s="88"/>
      <c r="FO1036" s="88"/>
      <c r="FP1036" s="88"/>
      <c r="FQ1036" s="88"/>
      <c r="FR1036" s="88"/>
      <c r="FS1036" s="88"/>
      <c r="FT1036" s="88"/>
      <c r="FU1036" s="88"/>
      <c r="FV1036" s="88"/>
      <c r="FW1036" s="88"/>
      <c r="FX1036" s="88"/>
      <c r="FY1036" s="88"/>
      <c r="FZ1036" s="88"/>
      <c r="GA1036" s="88"/>
      <c r="GB1036" s="88"/>
      <c r="GC1036" s="88"/>
      <c r="GD1036" s="88"/>
      <c r="GE1036" s="88"/>
      <c r="GF1036" s="88"/>
      <c r="GG1036" s="88"/>
      <c r="GH1036" s="88"/>
      <c r="GI1036" s="88"/>
      <c r="GJ1036" s="88"/>
      <c r="GK1036" s="88"/>
      <c r="GL1036" s="88"/>
      <c r="GM1036" s="88"/>
      <c r="GN1036" s="88"/>
      <c r="GO1036" s="88"/>
      <c r="GP1036" s="88"/>
      <c r="GQ1036" s="88"/>
      <c r="GR1036" s="88"/>
      <c r="GS1036" s="88"/>
      <c r="GT1036" s="88"/>
      <c r="GU1036" s="88"/>
    </row>
    <row r="1037" spans="7:203">
      <c r="G1037" s="88"/>
      <c r="H1037" s="88"/>
      <c r="I1037" s="88"/>
      <c r="J1037" s="88"/>
      <c r="K1037" s="88"/>
      <c r="L1037" s="88"/>
      <c r="M1037" s="88"/>
      <c r="N1037" s="88"/>
      <c r="O1037" s="88"/>
      <c r="P1037" s="88"/>
      <c r="Q1037" s="88"/>
      <c r="R1037" s="88"/>
      <c r="S1037" s="88"/>
      <c r="T1037" s="88"/>
      <c r="U1037" s="88"/>
      <c r="V1037" s="88"/>
      <c r="W1037" s="88"/>
      <c r="X1037" s="88"/>
      <c r="Y1037" s="88"/>
      <c r="Z1037" s="88"/>
      <c r="AA1037" s="88"/>
      <c r="AB1037" s="88"/>
      <c r="AC1037" s="88"/>
      <c r="AD1037" s="88"/>
      <c r="AE1037" s="88"/>
      <c r="AF1037" s="88"/>
      <c r="AG1037" s="88"/>
      <c r="AH1037" s="88"/>
      <c r="AI1037" s="88"/>
      <c r="AJ1037" s="88"/>
      <c r="AK1037" s="88"/>
      <c r="AL1037" s="88"/>
      <c r="AM1037" s="88"/>
      <c r="AN1037" s="88"/>
      <c r="AO1037" s="88"/>
      <c r="AP1037" s="88"/>
      <c r="AQ1037" s="88"/>
      <c r="AR1037" s="88"/>
      <c r="AS1037" s="88"/>
      <c r="AT1037" s="88"/>
      <c r="AU1037" s="88"/>
      <c r="AV1037" s="88"/>
      <c r="AW1037" s="88"/>
      <c r="AX1037" s="88"/>
      <c r="AY1037" s="88"/>
      <c r="AZ1037" s="88"/>
      <c r="BA1037" s="88"/>
      <c r="BB1037" s="88"/>
      <c r="BC1037" s="88"/>
      <c r="BD1037" s="88"/>
      <c r="BE1037" s="88"/>
      <c r="BF1037" s="88"/>
      <c r="BG1037" s="88"/>
      <c r="BH1037" s="88"/>
      <c r="BI1037" s="88"/>
      <c r="BJ1037" s="88"/>
      <c r="BK1037" s="88"/>
      <c r="BL1037" s="88"/>
      <c r="BM1037" s="88"/>
      <c r="BN1037" s="88"/>
      <c r="BO1037" s="88"/>
      <c r="BP1037" s="88"/>
      <c r="BQ1037" s="88"/>
      <c r="BR1037" s="88"/>
      <c r="BS1037" s="88"/>
      <c r="BT1037" s="88"/>
      <c r="BU1037" s="88"/>
      <c r="BV1037" s="88"/>
      <c r="BW1037" s="88"/>
      <c r="BX1037" s="88"/>
      <c r="BY1037" s="88"/>
      <c r="BZ1037" s="88"/>
      <c r="CA1037" s="88"/>
      <c r="CB1037" s="88"/>
      <c r="CC1037" s="88"/>
      <c r="CD1037" s="88"/>
      <c r="CE1037" s="88"/>
      <c r="CF1037" s="88"/>
      <c r="CG1037" s="88"/>
      <c r="CH1037" s="88"/>
      <c r="CI1037" s="88"/>
      <c r="CJ1037" s="88"/>
      <c r="CK1037" s="88"/>
      <c r="CL1037" s="88"/>
      <c r="CM1037" s="88"/>
      <c r="CN1037" s="88"/>
      <c r="CO1037" s="88"/>
      <c r="CP1037" s="88"/>
      <c r="CQ1037" s="88"/>
      <c r="CR1037" s="88"/>
      <c r="CS1037" s="88"/>
      <c r="CT1037" s="88"/>
      <c r="CU1037" s="88"/>
      <c r="CV1037" s="88"/>
      <c r="CW1037" s="88"/>
      <c r="CX1037" s="88"/>
      <c r="CY1037" s="88"/>
      <c r="CZ1037" s="88"/>
      <c r="DA1037" s="88"/>
      <c r="DB1037" s="88"/>
      <c r="DC1037" s="88"/>
      <c r="DD1037" s="88"/>
      <c r="DE1037" s="88"/>
      <c r="DF1037" s="88"/>
      <c r="DG1037" s="88"/>
      <c r="DH1037" s="88"/>
      <c r="DI1037" s="88"/>
      <c r="DJ1037" s="88"/>
      <c r="DK1037" s="88"/>
      <c r="DL1037" s="88"/>
      <c r="DM1037" s="88"/>
      <c r="DN1037" s="88"/>
      <c r="DO1037" s="88"/>
      <c r="DP1037" s="88"/>
      <c r="DQ1037" s="88"/>
      <c r="DR1037" s="88"/>
      <c r="DS1037" s="88"/>
      <c r="DT1037" s="88"/>
      <c r="DU1037" s="88"/>
      <c r="DV1037" s="88"/>
      <c r="DW1037" s="88"/>
      <c r="DX1037" s="88"/>
      <c r="DY1037" s="88"/>
      <c r="DZ1037" s="88"/>
      <c r="EA1037" s="88"/>
      <c r="EB1037" s="88"/>
      <c r="EC1037" s="88"/>
      <c r="ED1037" s="88"/>
      <c r="EE1037" s="88"/>
      <c r="EF1037" s="88"/>
      <c r="EG1037" s="88"/>
      <c r="EH1037" s="88"/>
      <c r="EI1037" s="88"/>
      <c r="EJ1037" s="88"/>
      <c r="EK1037" s="88"/>
      <c r="EL1037" s="88"/>
      <c r="EM1037" s="88"/>
      <c r="EN1037" s="88"/>
      <c r="EO1037" s="88"/>
      <c r="EP1037" s="88"/>
      <c r="EQ1037" s="88"/>
      <c r="ER1037" s="88"/>
      <c r="ES1037" s="88"/>
      <c r="ET1037" s="88"/>
      <c r="EU1037" s="88"/>
      <c r="EV1037" s="88"/>
      <c r="EW1037" s="88"/>
      <c r="EX1037" s="88"/>
      <c r="EY1037" s="88"/>
      <c r="EZ1037" s="88"/>
      <c r="FA1037" s="88"/>
      <c r="FB1037" s="88"/>
      <c r="FC1037" s="88"/>
      <c r="FD1037" s="88"/>
      <c r="FE1037" s="88"/>
      <c r="FF1037" s="88"/>
      <c r="FG1037" s="88"/>
      <c r="FH1037" s="88"/>
      <c r="FI1037" s="88"/>
      <c r="FJ1037" s="88"/>
      <c r="FK1037" s="88"/>
      <c r="FL1037" s="88"/>
      <c r="FM1037" s="88"/>
      <c r="FN1037" s="88"/>
      <c r="FO1037" s="88"/>
      <c r="FP1037" s="88"/>
      <c r="FQ1037" s="88"/>
      <c r="FR1037" s="88"/>
      <c r="FS1037" s="88"/>
      <c r="FT1037" s="88"/>
      <c r="FU1037" s="88"/>
      <c r="FV1037" s="88"/>
      <c r="FW1037" s="88"/>
      <c r="FX1037" s="88"/>
      <c r="FY1037" s="88"/>
      <c r="FZ1037" s="88"/>
      <c r="GA1037" s="88"/>
      <c r="GB1037" s="88"/>
      <c r="GC1037" s="88"/>
      <c r="GD1037" s="88"/>
      <c r="GE1037" s="88"/>
      <c r="GF1037" s="88"/>
      <c r="GG1037" s="88"/>
      <c r="GH1037" s="88"/>
      <c r="GI1037" s="88"/>
      <c r="GJ1037" s="88"/>
      <c r="GK1037" s="88"/>
      <c r="GL1037" s="88"/>
      <c r="GM1037" s="88"/>
      <c r="GN1037" s="88"/>
      <c r="GO1037" s="88"/>
      <c r="GP1037" s="88"/>
      <c r="GQ1037" s="88"/>
      <c r="GR1037" s="88"/>
      <c r="GS1037" s="88"/>
      <c r="GT1037" s="88"/>
      <c r="GU1037" s="88"/>
    </row>
    <row r="1038" spans="7:203">
      <c r="G1038" s="88"/>
      <c r="H1038" s="88"/>
      <c r="I1038" s="88"/>
      <c r="J1038" s="88"/>
      <c r="K1038" s="88"/>
      <c r="L1038" s="88"/>
      <c r="M1038" s="88"/>
      <c r="N1038" s="88"/>
      <c r="O1038" s="88"/>
      <c r="P1038" s="88"/>
      <c r="Q1038" s="88"/>
      <c r="R1038" s="88"/>
      <c r="S1038" s="88"/>
      <c r="T1038" s="88"/>
      <c r="U1038" s="88"/>
      <c r="V1038" s="88"/>
      <c r="W1038" s="88"/>
      <c r="X1038" s="88"/>
      <c r="Y1038" s="88"/>
      <c r="Z1038" s="88"/>
      <c r="AA1038" s="88"/>
      <c r="AB1038" s="88"/>
      <c r="AC1038" s="88"/>
      <c r="AD1038" s="88"/>
      <c r="AE1038" s="88"/>
      <c r="AF1038" s="88"/>
      <c r="AG1038" s="88"/>
      <c r="AH1038" s="88"/>
      <c r="AI1038" s="88"/>
      <c r="AJ1038" s="88"/>
      <c r="AK1038" s="88"/>
      <c r="AL1038" s="88"/>
      <c r="AM1038" s="88"/>
      <c r="AN1038" s="88"/>
      <c r="AO1038" s="88"/>
      <c r="AP1038" s="88"/>
      <c r="AQ1038" s="88"/>
      <c r="AR1038" s="88"/>
      <c r="AS1038" s="88"/>
      <c r="AT1038" s="88"/>
      <c r="AU1038" s="88"/>
      <c r="AV1038" s="88"/>
      <c r="AW1038" s="88"/>
      <c r="AX1038" s="88"/>
      <c r="AY1038" s="88"/>
      <c r="AZ1038" s="88"/>
      <c r="BA1038" s="88"/>
      <c r="BB1038" s="88"/>
      <c r="BC1038" s="88"/>
      <c r="BD1038" s="88"/>
      <c r="BE1038" s="88"/>
      <c r="BF1038" s="88"/>
      <c r="BG1038" s="88"/>
      <c r="BH1038" s="88"/>
      <c r="BI1038" s="88"/>
      <c r="BJ1038" s="88"/>
      <c r="BK1038" s="88"/>
      <c r="BL1038" s="88"/>
      <c r="BM1038" s="88"/>
      <c r="BN1038" s="88"/>
      <c r="BO1038" s="88"/>
      <c r="BP1038" s="88"/>
      <c r="BQ1038" s="88"/>
      <c r="BR1038" s="88"/>
      <c r="BS1038" s="88"/>
      <c r="BT1038" s="88"/>
      <c r="BU1038" s="88"/>
      <c r="BV1038" s="88"/>
      <c r="BW1038" s="88"/>
      <c r="BX1038" s="88"/>
      <c r="BY1038" s="88"/>
      <c r="BZ1038" s="88"/>
      <c r="CA1038" s="88"/>
      <c r="CB1038" s="88"/>
      <c r="CC1038" s="88"/>
      <c r="CD1038" s="88"/>
      <c r="CE1038" s="88"/>
      <c r="CF1038" s="88"/>
      <c r="CG1038" s="88"/>
      <c r="CH1038" s="88"/>
      <c r="CI1038" s="88"/>
      <c r="CJ1038" s="88"/>
      <c r="CK1038" s="88"/>
      <c r="CL1038" s="88"/>
      <c r="CM1038" s="88"/>
      <c r="CN1038" s="88"/>
      <c r="CO1038" s="88"/>
      <c r="CP1038" s="88"/>
      <c r="CQ1038" s="88"/>
      <c r="CR1038" s="88"/>
      <c r="CS1038" s="88"/>
      <c r="CT1038" s="88"/>
      <c r="CU1038" s="88"/>
      <c r="CV1038" s="88"/>
      <c r="CW1038" s="88"/>
      <c r="CX1038" s="88"/>
      <c r="CY1038" s="88"/>
      <c r="CZ1038" s="88"/>
      <c r="DA1038" s="88"/>
      <c r="DB1038" s="88"/>
      <c r="DC1038" s="88"/>
      <c r="DD1038" s="88"/>
      <c r="DE1038" s="88"/>
      <c r="DF1038" s="88"/>
      <c r="DG1038" s="88"/>
      <c r="DH1038" s="88"/>
      <c r="DI1038" s="88"/>
      <c r="DJ1038" s="88"/>
      <c r="DK1038" s="88"/>
      <c r="DL1038" s="88"/>
      <c r="DM1038" s="88"/>
      <c r="DN1038" s="88"/>
      <c r="DO1038" s="88"/>
      <c r="DP1038" s="88"/>
      <c r="DQ1038" s="88"/>
      <c r="DR1038" s="88"/>
      <c r="DS1038" s="88"/>
      <c r="DT1038" s="88"/>
      <c r="DU1038" s="88"/>
      <c r="DV1038" s="88"/>
      <c r="DW1038" s="88"/>
      <c r="DX1038" s="88"/>
      <c r="DY1038" s="88"/>
      <c r="DZ1038" s="88"/>
      <c r="EA1038" s="88"/>
      <c r="EB1038" s="88"/>
      <c r="EC1038" s="88"/>
      <c r="ED1038" s="88"/>
      <c r="EE1038" s="88"/>
      <c r="EF1038" s="88"/>
      <c r="EG1038" s="88"/>
      <c r="EH1038" s="88"/>
      <c r="EI1038" s="88"/>
      <c r="EJ1038" s="88"/>
      <c r="EK1038" s="88"/>
      <c r="EL1038" s="88"/>
      <c r="EM1038" s="88"/>
      <c r="EN1038" s="88"/>
      <c r="EO1038" s="88"/>
      <c r="EP1038" s="88"/>
      <c r="EQ1038" s="88"/>
      <c r="ER1038" s="88"/>
      <c r="ES1038" s="88"/>
      <c r="ET1038" s="88"/>
      <c r="EU1038" s="88"/>
      <c r="EV1038" s="88"/>
      <c r="EW1038" s="88"/>
      <c r="EX1038" s="88"/>
      <c r="EY1038" s="88"/>
      <c r="EZ1038" s="88"/>
      <c r="FA1038" s="88"/>
      <c r="FB1038" s="88"/>
      <c r="FC1038" s="88"/>
      <c r="FD1038" s="88"/>
      <c r="FE1038" s="88"/>
      <c r="FF1038" s="88"/>
      <c r="FG1038" s="88"/>
      <c r="FH1038" s="88"/>
      <c r="FI1038" s="88"/>
      <c r="FJ1038" s="88"/>
      <c r="FK1038" s="88"/>
      <c r="FL1038" s="88"/>
      <c r="FM1038" s="88"/>
      <c r="FN1038" s="88"/>
      <c r="FO1038" s="88"/>
      <c r="FP1038" s="88"/>
      <c r="FQ1038" s="88"/>
      <c r="FR1038" s="88"/>
      <c r="FS1038" s="88"/>
      <c r="FT1038" s="88"/>
      <c r="FU1038" s="88"/>
      <c r="FV1038" s="88"/>
      <c r="FW1038" s="88"/>
      <c r="FX1038" s="88"/>
      <c r="FY1038" s="88"/>
      <c r="FZ1038" s="88"/>
      <c r="GA1038" s="88"/>
      <c r="GB1038" s="88"/>
      <c r="GC1038" s="88"/>
      <c r="GD1038" s="88"/>
      <c r="GE1038" s="88"/>
      <c r="GF1038" s="88"/>
      <c r="GG1038" s="88"/>
      <c r="GH1038" s="88"/>
      <c r="GI1038" s="88"/>
      <c r="GJ1038" s="88"/>
      <c r="GK1038" s="88"/>
      <c r="GL1038" s="88"/>
      <c r="GM1038" s="88"/>
      <c r="GN1038" s="88"/>
      <c r="GO1038" s="88"/>
      <c r="GP1038" s="88"/>
      <c r="GQ1038" s="88"/>
      <c r="GR1038" s="88"/>
      <c r="GS1038" s="88"/>
      <c r="GT1038" s="88"/>
      <c r="GU1038" s="88"/>
    </row>
  </sheetData>
  <mergeCells count="10">
    <mergeCell ref="A28:F28"/>
    <mergeCell ref="A32:F32"/>
    <mergeCell ref="A36:F36"/>
    <mergeCell ref="B1:F1"/>
    <mergeCell ref="A6:F6"/>
    <mergeCell ref="A9:F9"/>
    <mergeCell ref="A16:F16"/>
    <mergeCell ref="A20:F20"/>
    <mergeCell ref="A13:F13"/>
    <mergeCell ref="A23:F23"/>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Normal="100" workbookViewId="0">
      <selection activeCell="B1" sqref="B1:F1"/>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42" t="s">
        <v>250</v>
      </c>
      <c r="C1" s="243"/>
      <c r="D1" s="243"/>
      <c r="E1" s="243"/>
      <c r="F1" s="244"/>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228</v>
      </c>
      <c r="C2" s="75" t="s">
        <v>25</v>
      </c>
      <c r="D2" s="191" t="s">
        <v>256</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1" t="s">
        <v>1</v>
      </c>
      <c r="B5" s="87" t="s">
        <v>21</v>
      </c>
      <c r="C5" s="87" t="s">
        <v>22</v>
      </c>
      <c r="D5" s="87" t="s">
        <v>26</v>
      </c>
      <c r="E5" s="87" t="s">
        <v>35</v>
      </c>
      <c r="F5" s="87"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36" t="s">
        <v>263</v>
      </c>
      <c r="B6" s="237"/>
      <c r="C6" s="237"/>
      <c r="D6" s="237"/>
      <c r="E6" s="237"/>
      <c r="F6" s="238"/>
      <c r="G6" s="78"/>
      <c r="H6" s="78"/>
      <c r="I6" s="78"/>
      <c r="J6" s="78"/>
      <c r="K6" s="78"/>
      <c r="L6" s="78"/>
      <c r="M6" s="7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47.25" customHeight="1">
      <c r="A7" s="92" t="s">
        <v>45</v>
      </c>
      <c r="B7" s="65" t="s">
        <v>249</v>
      </c>
      <c r="C7" s="65" t="s">
        <v>264</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c r="A8" s="236" t="s">
        <v>214</v>
      </c>
      <c r="B8" s="237"/>
      <c r="C8" s="237"/>
      <c r="D8" s="237"/>
      <c r="E8" s="237"/>
      <c r="F8" s="23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ht="47.25" customHeight="1">
      <c r="A9" s="92" t="s">
        <v>46</v>
      </c>
      <c r="B9" s="65" t="s">
        <v>249</v>
      </c>
      <c r="C9" s="65" t="s">
        <v>264</v>
      </c>
      <c r="D9" s="90"/>
      <c r="E9" s="90"/>
      <c r="F9" s="90"/>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ht="45" customHeight="1">
      <c r="A10" s="92" t="s">
        <v>47</v>
      </c>
      <c r="B10" s="65" t="s">
        <v>251</v>
      </c>
      <c r="C10" s="65" t="s">
        <v>252</v>
      </c>
      <c r="D10" s="90"/>
      <c r="E10" s="90"/>
      <c r="F10" s="90"/>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57" customHeight="1">
      <c r="A11" s="92" t="s">
        <v>48</v>
      </c>
      <c r="B11" s="183" t="s">
        <v>267</v>
      </c>
      <c r="C11" s="183" t="s">
        <v>253</v>
      </c>
      <c r="D11" s="184"/>
      <c r="E11" s="184"/>
      <c r="F11" s="182"/>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c r="A12" s="239" t="s">
        <v>215</v>
      </c>
      <c r="B12" s="240"/>
      <c r="C12" s="240"/>
      <c r="D12" s="240"/>
      <c r="E12" s="240"/>
      <c r="F12" s="241"/>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ht="50.25" customHeight="1">
      <c r="A13" s="92" t="s">
        <v>49</v>
      </c>
      <c r="B13" s="65" t="s">
        <v>249</v>
      </c>
      <c r="C13" s="65" t="s">
        <v>264</v>
      </c>
      <c r="D13" s="90"/>
      <c r="E13" s="90"/>
      <c r="F13" s="90"/>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58.5" customHeight="1">
      <c r="A14" s="92" t="s">
        <v>50</v>
      </c>
      <c r="B14" s="65" t="s">
        <v>251</v>
      </c>
      <c r="C14" s="65" t="s">
        <v>260</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72.75" customHeight="1">
      <c r="A15" s="92" t="s">
        <v>51</v>
      </c>
      <c r="B15" s="65" t="s">
        <v>261</v>
      </c>
      <c r="C15" s="65" t="s">
        <v>262</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c r="A16" s="239" t="s">
        <v>216</v>
      </c>
      <c r="B16" s="240"/>
      <c r="C16" s="240"/>
      <c r="D16" s="240"/>
      <c r="E16" s="240"/>
      <c r="F16" s="241"/>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ht="52.5" customHeight="1">
      <c r="A17" s="92" t="s">
        <v>52</v>
      </c>
      <c r="B17" s="65" t="s">
        <v>249</v>
      </c>
      <c r="C17" s="65" t="s">
        <v>264</v>
      </c>
      <c r="D17" s="90"/>
      <c r="E17" s="90"/>
      <c r="F17" s="90"/>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24" customHeight="1">
      <c r="A18" s="92" t="s">
        <v>53</v>
      </c>
      <c r="B18" s="65" t="s">
        <v>265</v>
      </c>
      <c r="C18" s="65" t="s">
        <v>266</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56.25" customHeight="1">
      <c r="A19" s="92" t="s">
        <v>54</v>
      </c>
      <c r="B19" s="183" t="s">
        <v>268</v>
      </c>
      <c r="C19" s="183" t="s">
        <v>253</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39" t="s">
        <v>217</v>
      </c>
      <c r="B20" s="240"/>
      <c r="C20" s="240"/>
      <c r="D20" s="240"/>
      <c r="E20" s="240"/>
      <c r="F20" s="241"/>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52.5" customHeight="1">
      <c r="A21" s="92" t="s">
        <v>55</v>
      </c>
      <c r="B21" s="65" t="s">
        <v>249</v>
      </c>
      <c r="C21" s="65" t="s">
        <v>264</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ht="57" customHeight="1">
      <c r="A22" s="92" t="s">
        <v>56</v>
      </c>
      <c r="B22" s="65" t="s">
        <v>265</v>
      </c>
      <c r="C22" s="65" t="s">
        <v>269</v>
      </c>
      <c r="D22" s="90"/>
      <c r="E22" s="90"/>
      <c r="F22" s="90"/>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ht="45.75" customHeight="1">
      <c r="A23" s="92" t="s">
        <v>57</v>
      </c>
      <c r="B23" s="65" t="s">
        <v>270</v>
      </c>
      <c r="C23" s="64" t="s">
        <v>271</v>
      </c>
      <c r="D23" s="90"/>
      <c r="E23" s="90"/>
      <c r="F23" s="90"/>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c r="A24" s="239" t="s">
        <v>291</v>
      </c>
      <c r="B24" s="240"/>
      <c r="C24" s="240"/>
      <c r="D24" s="240"/>
      <c r="E24" s="240"/>
      <c r="F24" s="241"/>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ht="58.5" customHeight="1">
      <c r="A25" s="92" t="s">
        <v>58</v>
      </c>
      <c r="B25" s="65" t="s">
        <v>249</v>
      </c>
      <c r="C25" s="65" t="s">
        <v>264</v>
      </c>
      <c r="D25" s="90"/>
      <c r="E25" s="90"/>
      <c r="F25" s="90"/>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ht="23.25" customHeight="1">
      <c r="A26" s="92" t="s">
        <v>59</v>
      </c>
      <c r="B26" s="65" t="s">
        <v>272</v>
      </c>
      <c r="C26" s="65" t="s">
        <v>273</v>
      </c>
      <c r="D26" s="90"/>
      <c r="E26" s="90"/>
      <c r="F26" s="90"/>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ht="76.5">
      <c r="A27" s="92" t="s">
        <v>60</v>
      </c>
      <c r="B27" s="65" t="s">
        <v>277</v>
      </c>
      <c r="C27" s="64" t="s">
        <v>274</v>
      </c>
      <c r="D27" s="90"/>
      <c r="E27" s="90"/>
      <c r="F27" s="90"/>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ht="25.5">
      <c r="A28" s="92" t="s">
        <v>61</v>
      </c>
      <c r="B28" s="65" t="s">
        <v>275</v>
      </c>
      <c r="C28" s="64" t="s">
        <v>276</v>
      </c>
      <c r="D28" s="90"/>
      <c r="E28" s="90"/>
      <c r="F28" s="90"/>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c r="A29" s="239" t="s">
        <v>292</v>
      </c>
      <c r="B29" s="240"/>
      <c r="C29" s="240"/>
      <c r="D29" s="240"/>
      <c r="E29" s="240"/>
      <c r="F29" s="241"/>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ht="47.25" customHeight="1">
      <c r="A30" s="92" t="s">
        <v>62</v>
      </c>
      <c r="B30" s="65" t="s">
        <v>249</v>
      </c>
      <c r="C30" s="65" t="s">
        <v>273</v>
      </c>
      <c r="D30" s="90"/>
      <c r="E30" s="90"/>
      <c r="F30" s="90"/>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ht="39.75" customHeight="1">
      <c r="A31" s="92" t="s">
        <v>63</v>
      </c>
      <c r="B31" s="65" t="s">
        <v>278</v>
      </c>
      <c r="C31" s="65" t="s">
        <v>279</v>
      </c>
      <c r="D31" s="90"/>
      <c r="E31" s="90"/>
      <c r="F31" s="90"/>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ht="82.5" customHeight="1">
      <c r="A32" s="92" t="s">
        <v>64</v>
      </c>
      <c r="B32" s="65" t="s">
        <v>280</v>
      </c>
      <c r="C32" s="64" t="s">
        <v>281</v>
      </c>
      <c r="D32" s="90"/>
      <c r="E32" s="90"/>
      <c r="F32" s="90"/>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1:203" ht="25.5">
      <c r="A33" s="92" t="s">
        <v>65</v>
      </c>
      <c r="B33" s="65" t="s">
        <v>275</v>
      </c>
      <c r="C33" s="64" t="s">
        <v>282</v>
      </c>
      <c r="D33" s="90"/>
      <c r="E33" s="90"/>
      <c r="F33" s="90"/>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1:203">
      <c r="A34" s="236" t="s">
        <v>293</v>
      </c>
      <c r="B34" s="237"/>
      <c r="C34" s="237"/>
      <c r="D34" s="237"/>
      <c r="E34" s="237"/>
      <c r="F34" s="23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1:203" ht="47.25" customHeight="1">
      <c r="A35" s="92" t="s">
        <v>66</v>
      </c>
      <c r="B35" s="65" t="s">
        <v>249</v>
      </c>
      <c r="C35" s="65" t="s">
        <v>264</v>
      </c>
      <c r="D35" s="90"/>
      <c r="E35" s="90"/>
      <c r="F35" s="90"/>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1:203" ht="45" customHeight="1">
      <c r="A36" s="92" t="s">
        <v>67</v>
      </c>
      <c r="B36" s="65" t="s">
        <v>283</v>
      </c>
      <c r="C36" s="65" t="s">
        <v>284</v>
      </c>
      <c r="D36" s="90"/>
      <c r="E36" s="90"/>
      <c r="F36" s="90"/>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1:203" ht="57" customHeight="1">
      <c r="A37" s="92" t="s">
        <v>68</v>
      </c>
      <c r="B37" s="183" t="s">
        <v>285</v>
      </c>
      <c r="C37" s="183" t="s">
        <v>253</v>
      </c>
      <c r="D37" s="184"/>
      <c r="E37" s="184"/>
      <c r="F37" s="182"/>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1:203">
      <c r="A38" s="236" t="s">
        <v>294</v>
      </c>
      <c r="B38" s="237"/>
      <c r="C38" s="237"/>
      <c r="D38" s="237"/>
      <c r="E38" s="237"/>
      <c r="F38" s="23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1:203" ht="50.25" customHeight="1">
      <c r="A39" s="92" t="s">
        <v>69</v>
      </c>
      <c r="B39" s="65" t="s">
        <v>249</v>
      </c>
      <c r="C39" s="65" t="s">
        <v>264</v>
      </c>
      <c r="D39" s="90"/>
      <c r="E39" s="90"/>
      <c r="F39" s="90"/>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1:203" ht="66" customHeight="1">
      <c r="A40" s="92" t="s">
        <v>70</v>
      </c>
      <c r="B40" s="65" t="s">
        <v>283</v>
      </c>
      <c r="C40" s="65" t="s">
        <v>288</v>
      </c>
      <c r="D40" s="90"/>
      <c r="E40" s="90"/>
      <c r="F40" s="90"/>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1:203" ht="72.75" customHeight="1">
      <c r="A41" s="92" t="s">
        <v>71</v>
      </c>
      <c r="B41" s="65" t="s">
        <v>286</v>
      </c>
      <c r="C41" s="65" t="s">
        <v>287</v>
      </c>
      <c r="D41" s="90"/>
      <c r="E41" s="90"/>
      <c r="F41" s="90"/>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1:203">
      <c r="A42" s="236" t="s">
        <v>295</v>
      </c>
      <c r="B42" s="237"/>
      <c r="C42" s="237"/>
      <c r="D42" s="237"/>
      <c r="E42" s="237"/>
      <c r="F42" s="23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1:203" ht="45.75" customHeight="1">
      <c r="A43" s="92" t="s">
        <v>72</v>
      </c>
      <c r="B43" s="65" t="s">
        <v>249</v>
      </c>
      <c r="C43" s="65" t="s">
        <v>264</v>
      </c>
      <c r="D43" s="90"/>
      <c r="E43" s="90"/>
      <c r="F43" s="90"/>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1:203" ht="63.75" customHeight="1">
      <c r="A44" s="92" t="s">
        <v>73</v>
      </c>
      <c r="B44" s="65" t="s">
        <v>283</v>
      </c>
      <c r="C44" s="65" t="s">
        <v>288</v>
      </c>
      <c r="D44" s="90"/>
      <c r="E44" s="90"/>
      <c r="F44" s="90"/>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1:203" ht="51.75" customHeight="1">
      <c r="A45" s="92" t="s">
        <v>74</v>
      </c>
      <c r="B45" s="65" t="s">
        <v>289</v>
      </c>
      <c r="C45" s="65" t="s">
        <v>290</v>
      </c>
      <c r="D45" s="90"/>
      <c r="E45" s="90"/>
      <c r="F45" s="90"/>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1: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1: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1: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row r="1022" spans="7:203">
      <c r="G1022" s="88"/>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c r="BQ1022" s="88"/>
      <c r="BR1022" s="88"/>
      <c r="BS1022" s="88"/>
      <c r="BT1022" s="88"/>
      <c r="BU1022" s="88"/>
      <c r="BV1022" s="88"/>
      <c r="BW1022" s="88"/>
      <c r="BX1022" s="88"/>
      <c r="BY1022" s="88"/>
      <c r="BZ1022" s="88"/>
      <c r="CA1022" s="88"/>
      <c r="CB1022" s="88"/>
      <c r="CC1022" s="88"/>
      <c r="CD1022" s="88"/>
      <c r="CE1022" s="88"/>
      <c r="CF1022" s="88"/>
      <c r="CG1022" s="88"/>
      <c r="CH1022" s="88"/>
      <c r="CI1022" s="88"/>
      <c r="CJ1022" s="88"/>
      <c r="CK1022" s="88"/>
      <c r="CL1022" s="88"/>
      <c r="CM1022" s="88"/>
      <c r="CN1022" s="88"/>
      <c r="CO1022" s="88"/>
      <c r="CP1022" s="88"/>
      <c r="CQ1022" s="88"/>
      <c r="CR1022" s="88"/>
      <c r="CS1022" s="88"/>
      <c r="CT1022" s="88"/>
      <c r="CU1022" s="88"/>
      <c r="CV1022" s="88"/>
      <c r="CW1022" s="88"/>
      <c r="CX1022" s="88"/>
      <c r="CY1022" s="88"/>
      <c r="CZ1022" s="88"/>
      <c r="DA1022" s="88"/>
      <c r="DB1022" s="88"/>
      <c r="DC1022" s="88"/>
      <c r="DD1022" s="88"/>
      <c r="DE1022" s="88"/>
      <c r="DF1022" s="88"/>
      <c r="DG1022" s="88"/>
      <c r="DH1022" s="88"/>
      <c r="DI1022" s="88"/>
      <c r="DJ1022" s="88"/>
      <c r="DK1022" s="88"/>
      <c r="DL1022" s="88"/>
      <c r="DM1022" s="88"/>
      <c r="DN1022" s="88"/>
      <c r="DO1022" s="88"/>
      <c r="DP1022" s="88"/>
      <c r="DQ1022" s="88"/>
      <c r="DR1022" s="88"/>
      <c r="DS1022" s="88"/>
      <c r="DT1022" s="88"/>
      <c r="DU1022" s="88"/>
      <c r="DV1022" s="88"/>
      <c r="DW1022" s="88"/>
      <c r="DX1022" s="88"/>
      <c r="DY1022" s="88"/>
      <c r="DZ1022" s="88"/>
      <c r="EA1022" s="88"/>
      <c r="EB1022" s="88"/>
      <c r="EC1022" s="88"/>
      <c r="ED1022" s="88"/>
      <c r="EE1022" s="88"/>
      <c r="EF1022" s="88"/>
      <c r="EG1022" s="88"/>
      <c r="EH1022" s="88"/>
      <c r="EI1022" s="88"/>
      <c r="EJ1022" s="88"/>
      <c r="EK1022" s="88"/>
      <c r="EL1022" s="88"/>
      <c r="EM1022" s="88"/>
      <c r="EN1022" s="88"/>
      <c r="EO1022" s="88"/>
      <c r="EP1022" s="88"/>
      <c r="EQ1022" s="88"/>
      <c r="ER1022" s="88"/>
      <c r="ES1022" s="88"/>
      <c r="ET1022" s="88"/>
      <c r="EU1022" s="88"/>
      <c r="EV1022" s="88"/>
      <c r="EW1022" s="88"/>
      <c r="EX1022" s="88"/>
      <c r="EY1022" s="88"/>
      <c r="EZ1022" s="88"/>
      <c r="FA1022" s="88"/>
      <c r="FB1022" s="88"/>
      <c r="FC1022" s="88"/>
      <c r="FD1022" s="88"/>
      <c r="FE1022" s="88"/>
      <c r="FF1022" s="88"/>
      <c r="FG1022" s="88"/>
      <c r="FH1022" s="88"/>
      <c r="FI1022" s="88"/>
      <c r="FJ1022" s="88"/>
      <c r="FK1022" s="88"/>
      <c r="FL1022" s="88"/>
      <c r="FM1022" s="88"/>
      <c r="FN1022" s="88"/>
      <c r="FO1022" s="88"/>
      <c r="FP1022" s="88"/>
      <c r="FQ1022" s="88"/>
      <c r="FR1022" s="88"/>
      <c r="FS1022" s="88"/>
      <c r="FT1022" s="88"/>
      <c r="FU1022" s="88"/>
      <c r="FV1022" s="88"/>
      <c r="FW1022" s="88"/>
      <c r="FX1022" s="88"/>
      <c r="FY1022" s="88"/>
      <c r="FZ1022" s="88"/>
      <c r="GA1022" s="88"/>
      <c r="GB1022" s="88"/>
      <c r="GC1022" s="88"/>
      <c r="GD1022" s="88"/>
      <c r="GE1022" s="88"/>
      <c r="GF1022" s="88"/>
      <c r="GG1022" s="88"/>
      <c r="GH1022" s="88"/>
      <c r="GI1022" s="88"/>
      <c r="GJ1022" s="88"/>
      <c r="GK1022" s="88"/>
      <c r="GL1022" s="88"/>
      <c r="GM1022" s="88"/>
      <c r="GN1022" s="88"/>
      <c r="GO1022" s="88"/>
      <c r="GP1022" s="88"/>
      <c r="GQ1022" s="88"/>
      <c r="GR1022" s="88"/>
      <c r="GS1022" s="88"/>
      <c r="GT1022" s="88"/>
      <c r="GU1022" s="88"/>
    </row>
    <row r="1023" spans="7:203">
      <c r="G1023" s="88"/>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c r="BQ1023" s="88"/>
      <c r="BR1023" s="88"/>
      <c r="BS1023" s="88"/>
      <c r="BT1023" s="88"/>
      <c r="BU1023" s="88"/>
      <c r="BV1023" s="88"/>
      <c r="BW1023" s="88"/>
      <c r="BX1023" s="88"/>
      <c r="BY1023" s="88"/>
      <c r="BZ1023" s="88"/>
      <c r="CA1023" s="88"/>
      <c r="CB1023" s="88"/>
      <c r="CC1023" s="88"/>
      <c r="CD1023" s="88"/>
      <c r="CE1023" s="88"/>
      <c r="CF1023" s="88"/>
      <c r="CG1023" s="88"/>
      <c r="CH1023" s="88"/>
      <c r="CI1023" s="88"/>
      <c r="CJ1023" s="88"/>
      <c r="CK1023" s="88"/>
      <c r="CL1023" s="88"/>
      <c r="CM1023" s="88"/>
      <c r="CN1023" s="88"/>
      <c r="CO1023" s="88"/>
      <c r="CP1023" s="88"/>
      <c r="CQ1023" s="88"/>
      <c r="CR1023" s="88"/>
      <c r="CS1023" s="88"/>
      <c r="CT1023" s="88"/>
      <c r="CU1023" s="88"/>
      <c r="CV1023" s="88"/>
      <c r="CW1023" s="88"/>
      <c r="CX1023" s="88"/>
      <c r="CY1023" s="88"/>
      <c r="CZ1023" s="88"/>
      <c r="DA1023" s="88"/>
      <c r="DB1023" s="88"/>
      <c r="DC1023" s="88"/>
      <c r="DD1023" s="88"/>
      <c r="DE1023" s="88"/>
      <c r="DF1023" s="88"/>
      <c r="DG1023" s="88"/>
      <c r="DH1023" s="88"/>
      <c r="DI1023" s="88"/>
      <c r="DJ1023" s="88"/>
      <c r="DK1023" s="88"/>
      <c r="DL1023" s="88"/>
      <c r="DM1023" s="88"/>
      <c r="DN1023" s="88"/>
      <c r="DO1023" s="88"/>
      <c r="DP1023" s="88"/>
      <c r="DQ1023" s="88"/>
      <c r="DR1023" s="88"/>
      <c r="DS1023" s="88"/>
      <c r="DT1023" s="88"/>
      <c r="DU1023" s="88"/>
      <c r="DV1023" s="88"/>
      <c r="DW1023" s="88"/>
      <c r="DX1023" s="88"/>
      <c r="DY1023" s="88"/>
      <c r="DZ1023" s="88"/>
      <c r="EA1023" s="88"/>
      <c r="EB1023" s="88"/>
      <c r="EC1023" s="88"/>
      <c r="ED1023" s="88"/>
      <c r="EE1023" s="88"/>
      <c r="EF1023" s="88"/>
      <c r="EG1023" s="88"/>
      <c r="EH1023" s="88"/>
      <c r="EI1023" s="88"/>
      <c r="EJ1023" s="88"/>
      <c r="EK1023" s="88"/>
      <c r="EL1023" s="88"/>
      <c r="EM1023" s="88"/>
      <c r="EN1023" s="88"/>
      <c r="EO1023" s="88"/>
      <c r="EP1023" s="88"/>
      <c r="EQ1023" s="88"/>
      <c r="ER1023" s="88"/>
      <c r="ES1023" s="88"/>
      <c r="ET1023" s="88"/>
      <c r="EU1023" s="88"/>
      <c r="EV1023" s="88"/>
      <c r="EW1023" s="88"/>
      <c r="EX1023" s="88"/>
      <c r="EY1023" s="88"/>
      <c r="EZ1023" s="88"/>
      <c r="FA1023" s="88"/>
      <c r="FB1023" s="88"/>
      <c r="FC1023" s="88"/>
      <c r="FD1023" s="88"/>
      <c r="FE1023" s="88"/>
      <c r="FF1023" s="88"/>
      <c r="FG1023" s="88"/>
      <c r="FH1023" s="88"/>
      <c r="FI1023" s="88"/>
      <c r="FJ1023" s="88"/>
      <c r="FK1023" s="88"/>
      <c r="FL1023" s="88"/>
      <c r="FM1023" s="88"/>
      <c r="FN1023" s="88"/>
      <c r="FO1023" s="88"/>
      <c r="FP1023" s="88"/>
      <c r="FQ1023" s="88"/>
      <c r="FR1023" s="88"/>
      <c r="FS1023" s="88"/>
      <c r="FT1023" s="88"/>
      <c r="FU1023" s="88"/>
      <c r="FV1023" s="88"/>
      <c r="FW1023" s="88"/>
      <c r="FX1023" s="88"/>
      <c r="FY1023" s="88"/>
      <c r="FZ1023" s="88"/>
      <c r="GA1023" s="88"/>
      <c r="GB1023" s="88"/>
      <c r="GC1023" s="88"/>
      <c r="GD1023" s="88"/>
      <c r="GE1023" s="88"/>
      <c r="GF1023" s="88"/>
      <c r="GG1023" s="88"/>
      <c r="GH1023" s="88"/>
      <c r="GI1023" s="88"/>
      <c r="GJ1023" s="88"/>
      <c r="GK1023" s="88"/>
      <c r="GL1023" s="88"/>
      <c r="GM1023" s="88"/>
      <c r="GN1023" s="88"/>
      <c r="GO1023" s="88"/>
      <c r="GP1023" s="88"/>
      <c r="GQ1023" s="88"/>
      <c r="GR1023" s="88"/>
      <c r="GS1023" s="88"/>
      <c r="GT1023" s="88"/>
      <c r="GU1023" s="88"/>
    </row>
    <row r="1024" spans="7:203">
      <c r="G1024" s="88"/>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c r="BQ1024" s="88"/>
      <c r="BR1024" s="88"/>
      <c r="BS1024" s="88"/>
      <c r="BT1024" s="88"/>
      <c r="BU1024" s="88"/>
      <c r="BV1024" s="88"/>
      <c r="BW1024" s="88"/>
      <c r="BX1024" s="88"/>
      <c r="BY1024" s="88"/>
      <c r="BZ1024" s="88"/>
      <c r="CA1024" s="88"/>
      <c r="CB1024" s="88"/>
      <c r="CC1024" s="88"/>
      <c r="CD1024" s="88"/>
      <c r="CE1024" s="88"/>
      <c r="CF1024" s="88"/>
      <c r="CG1024" s="88"/>
      <c r="CH1024" s="88"/>
      <c r="CI1024" s="88"/>
      <c r="CJ1024" s="88"/>
      <c r="CK1024" s="88"/>
      <c r="CL1024" s="88"/>
      <c r="CM1024" s="88"/>
      <c r="CN1024" s="88"/>
      <c r="CO1024" s="88"/>
      <c r="CP1024" s="88"/>
      <c r="CQ1024" s="88"/>
      <c r="CR1024" s="88"/>
      <c r="CS1024" s="88"/>
      <c r="CT1024" s="88"/>
      <c r="CU1024" s="88"/>
      <c r="CV1024" s="88"/>
      <c r="CW1024" s="88"/>
      <c r="CX1024" s="88"/>
      <c r="CY1024" s="88"/>
      <c r="CZ1024" s="88"/>
      <c r="DA1024" s="88"/>
      <c r="DB1024" s="88"/>
      <c r="DC1024" s="88"/>
      <c r="DD1024" s="88"/>
      <c r="DE1024" s="88"/>
      <c r="DF1024" s="88"/>
      <c r="DG1024" s="88"/>
      <c r="DH1024" s="88"/>
      <c r="DI1024" s="88"/>
      <c r="DJ1024" s="88"/>
      <c r="DK1024" s="88"/>
      <c r="DL1024" s="88"/>
      <c r="DM1024" s="88"/>
      <c r="DN1024" s="88"/>
      <c r="DO1024" s="88"/>
      <c r="DP1024" s="88"/>
      <c r="DQ1024" s="88"/>
      <c r="DR1024" s="88"/>
      <c r="DS1024" s="88"/>
      <c r="DT1024" s="88"/>
      <c r="DU1024" s="88"/>
      <c r="DV1024" s="88"/>
      <c r="DW1024" s="88"/>
      <c r="DX1024" s="88"/>
      <c r="DY1024" s="88"/>
      <c r="DZ1024" s="88"/>
      <c r="EA1024" s="88"/>
      <c r="EB1024" s="88"/>
      <c r="EC1024" s="88"/>
      <c r="ED1024" s="88"/>
      <c r="EE1024" s="88"/>
      <c r="EF1024" s="88"/>
      <c r="EG1024" s="88"/>
      <c r="EH1024" s="88"/>
      <c r="EI1024" s="88"/>
      <c r="EJ1024" s="88"/>
      <c r="EK1024" s="88"/>
      <c r="EL1024" s="88"/>
      <c r="EM1024" s="88"/>
      <c r="EN1024" s="88"/>
      <c r="EO1024" s="88"/>
      <c r="EP1024" s="88"/>
      <c r="EQ1024" s="88"/>
      <c r="ER1024" s="88"/>
      <c r="ES1024" s="88"/>
      <c r="ET1024" s="88"/>
      <c r="EU1024" s="88"/>
      <c r="EV1024" s="88"/>
      <c r="EW1024" s="88"/>
      <c r="EX1024" s="88"/>
      <c r="EY1024" s="88"/>
      <c r="EZ1024" s="88"/>
      <c r="FA1024" s="88"/>
      <c r="FB1024" s="88"/>
      <c r="FC1024" s="88"/>
      <c r="FD1024" s="88"/>
      <c r="FE1024" s="88"/>
      <c r="FF1024" s="88"/>
      <c r="FG1024" s="88"/>
      <c r="FH1024" s="88"/>
      <c r="FI1024" s="88"/>
      <c r="FJ1024" s="88"/>
      <c r="FK1024" s="88"/>
      <c r="FL1024" s="88"/>
      <c r="FM1024" s="88"/>
      <c r="FN1024" s="88"/>
      <c r="FO1024" s="88"/>
      <c r="FP1024" s="88"/>
      <c r="FQ1024" s="88"/>
      <c r="FR1024" s="88"/>
      <c r="FS1024" s="88"/>
      <c r="FT1024" s="88"/>
      <c r="FU1024" s="88"/>
      <c r="FV1024" s="88"/>
      <c r="FW1024" s="88"/>
      <c r="FX1024" s="88"/>
      <c r="FY1024" s="88"/>
      <c r="FZ1024" s="88"/>
      <c r="GA1024" s="88"/>
      <c r="GB1024" s="88"/>
      <c r="GC1024" s="88"/>
      <c r="GD1024" s="88"/>
      <c r="GE1024" s="88"/>
      <c r="GF1024" s="88"/>
      <c r="GG1024" s="88"/>
      <c r="GH1024" s="88"/>
      <c r="GI1024" s="88"/>
      <c r="GJ1024" s="88"/>
      <c r="GK1024" s="88"/>
      <c r="GL1024" s="88"/>
      <c r="GM1024" s="88"/>
      <c r="GN1024" s="88"/>
      <c r="GO1024" s="88"/>
      <c r="GP1024" s="88"/>
      <c r="GQ1024" s="88"/>
      <c r="GR1024" s="88"/>
      <c r="GS1024" s="88"/>
      <c r="GT1024" s="88"/>
      <c r="GU1024" s="88"/>
    </row>
    <row r="1025" spans="7:203">
      <c r="G1025" s="88"/>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c r="BQ1025" s="88"/>
      <c r="BR1025" s="88"/>
      <c r="BS1025" s="88"/>
      <c r="BT1025" s="88"/>
      <c r="BU1025" s="88"/>
      <c r="BV1025" s="88"/>
      <c r="BW1025" s="88"/>
      <c r="BX1025" s="88"/>
      <c r="BY1025" s="88"/>
      <c r="BZ1025" s="88"/>
      <c r="CA1025" s="88"/>
      <c r="CB1025" s="88"/>
      <c r="CC1025" s="88"/>
      <c r="CD1025" s="88"/>
      <c r="CE1025" s="88"/>
      <c r="CF1025" s="88"/>
      <c r="CG1025" s="88"/>
      <c r="CH1025" s="88"/>
      <c r="CI1025" s="88"/>
      <c r="CJ1025" s="88"/>
      <c r="CK1025" s="88"/>
      <c r="CL1025" s="88"/>
      <c r="CM1025" s="88"/>
      <c r="CN1025" s="88"/>
      <c r="CO1025" s="88"/>
      <c r="CP1025" s="88"/>
      <c r="CQ1025" s="88"/>
      <c r="CR1025" s="88"/>
      <c r="CS1025" s="88"/>
      <c r="CT1025" s="88"/>
      <c r="CU1025" s="88"/>
      <c r="CV1025" s="88"/>
      <c r="CW1025" s="88"/>
      <c r="CX1025" s="88"/>
      <c r="CY1025" s="88"/>
      <c r="CZ1025" s="88"/>
      <c r="DA1025" s="88"/>
      <c r="DB1025" s="88"/>
      <c r="DC1025" s="88"/>
      <c r="DD1025" s="88"/>
      <c r="DE1025" s="88"/>
      <c r="DF1025" s="88"/>
      <c r="DG1025" s="88"/>
      <c r="DH1025" s="88"/>
      <c r="DI1025" s="88"/>
      <c r="DJ1025" s="88"/>
      <c r="DK1025" s="88"/>
      <c r="DL1025" s="88"/>
      <c r="DM1025" s="88"/>
      <c r="DN1025" s="88"/>
      <c r="DO1025" s="88"/>
      <c r="DP1025" s="88"/>
      <c r="DQ1025" s="88"/>
      <c r="DR1025" s="88"/>
      <c r="DS1025" s="88"/>
      <c r="DT1025" s="88"/>
      <c r="DU1025" s="88"/>
      <c r="DV1025" s="88"/>
      <c r="DW1025" s="88"/>
      <c r="DX1025" s="88"/>
      <c r="DY1025" s="88"/>
      <c r="DZ1025" s="88"/>
      <c r="EA1025" s="88"/>
      <c r="EB1025" s="88"/>
      <c r="EC1025" s="88"/>
      <c r="ED1025" s="88"/>
      <c r="EE1025" s="88"/>
      <c r="EF1025" s="88"/>
      <c r="EG1025" s="88"/>
      <c r="EH1025" s="88"/>
      <c r="EI1025" s="88"/>
      <c r="EJ1025" s="88"/>
      <c r="EK1025" s="88"/>
      <c r="EL1025" s="88"/>
      <c r="EM1025" s="88"/>
      <c r="EN1025" s="88"/>
      <c r="EO1025" s="88"/>
      <c r="EP1025" s="88"/>
      <c r="EQ1025" s="88"/>
      <c r="ER1025" s="88"/>
      <c r="ES1025" s="88"/>
      <c r="ET1025" s="88"/>
      <c r="EU1025" s="88"/>
      <c r="EV1025" s="88"/>
      <c r="EW1025" s="88"/>
      <c r="EX1025" s="88"/>
      <c r="EY1025" s="88"/>
      <c r="EZ1025" s="88"/>
      <c r="FA1025" s="88"/>
      <c r="FB1025" s="88"/>
      <c r="FC1025" s="88"/>
      <c r="FD1025" s="88"/>
      <c r="FE1025" s="88"/>
      <c r="FF1025" s="88"/>
      <c r="FG1025" s="88"/>
      <c r="FH1025" s="88"/>
      <c r="FI1025" s="88"/>
      <c r="FJ1025" s="88"/>
      <c r="FK1025" s="88"/>
      <c r="FL1025" s="88"/>
      <c r="FM1025" s="88"/>
      <c r="FN1025" s="88"/>
      <c r="FO1025" s="88"/>
      <c r="FP1025" s="88"/>
      <c r="FQ1025" s="88"/>
      <c r="FR1025" s="88"/>
      <c r="FS1025" s="88"/>
      <c r="FT1025" s="88"/>
      <c r="FU1025" s="88"/>
      <c r="FV1025" s="88"/>
      <c r="FW1025" s="88"/>
      <c r="FX1025" s="88"/>
      <c r="FY1025" s="88"/>
      <c r="FZ1025" s="88"/>
      <c r="GA1025" s="88"/>
      <c r="GB1025" s="88"/>
      <c r="GC1025" s="88"/>
      <c r="GD1025" s="88"/>
      <c r="GE1025" s="88"/>
      <c r="GF1025" s="88"/>
      <c r="GG1025" s="88"/>
      <c r="GH1025" s="88"/>
      <c r="GI1025" s="88"/>
      <c r="GJ1025" s="88"/>
      <c r="GK1025" s="88"/>
      <c r="GL1025" s="88"/>
      <c r="GM1025" s="88"/>
      <c r="GN1025" s="88"/>
      <c r="GO1025" s="88"/>
      <c r="GP1025" s="88"/>
      <c r="GQ1025" s="88"/>
      <c r="GR1025" s="88"/>
      <c r="GS1025" s="88"/>
      <c r="GT1025" s="88"/>
      <c r="GU1025" s="88"/>
    </row>
    <row r="1026" spans="7:203">
      <c r="G1026" s="88"/>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row>
    <row r="1027" spans="7:203">
      <c r="G1027" s="88"/>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row>
    <row r="1028" spans="7:203">
      <c r="G1028" s="88"/>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row>
    <row r="1029" spans="7:203">
      <c r="G1029" s="88"/>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row>
    <row r="1030" spans="7:203">
      <c r="G1030" s="88"/>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row>
    <row r="1031" spans="7:203">
      <c r="G1031" s="88"/>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row>
    <row r="1032" spans="7:203">
      <c r="G1032" s="88"/>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row>
  </sheetData>
  <mergeCells count="11">
    <mergeCell ref="B1:F1"/>
    <mergeCell ref="A8:F8"/>
    <mergeCell ref="A12:F12"/>
    <mergeCell ref="A16:F16"/>
    <mergeCell ref="A20:F20"/>
    <mergeCell ref="A6:F6"/>
    <mergeCell ref="A34:F34"/>
    <mergeCell ref="A38:F38"/>
    <mergeCell ref="A42:F42"/>
    <mergeCell ref="A29:F29"/>
    <mergeCell ref="A24:F24"/>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abSelected="1" zoomScaleNormal="100" workbookViewId="0">
      <selection activeCell="C39" sqref="C39"/>
    </sheetView>
  </sheetViews>
  <sheetFormatPr defaultRowHeight="12.75"/>
  <cols>
    <col min="1" max="1" width="14.5" style="216" customWidth="1"/>
    <col min="2" max="2" width="37.625" style="209" customWidth="1"/>
    <col min="3" max="3" width="40.375" style="209" customWidth="1"/>
    <col min="4" max="4" width="20.125" style="209" customWidth="1"/>
    <col min="5" max="5" width="17" style="209" customWidth="1"/>
    <col min="6" max="6" width="18.125" style="209" customWidth="1"/>
    <col min="7" max="16384" width="9" style="209"/>
  </cols>
  <sheetData>
    <row r="1" spans="1:6" s="198" customFormat="1" ht="75.75" customHeight="1">
      <c r="A1" s="197"/>
      <c r="B1" s="254" t="s">
        <v>382</v>
      </c>
      <c r="C1" s="255"/>
      <c r="D1" s="255"/>
      <c r="E1" s="255"/>
      <c r="F1" s="256"/>
    </row>
    <row r="2" spans="1:6" s="203" customFormat="1" ht="15.75" customHeight="1">
      <c r="A2" s="199" t="s">
        <v>23</v>
      </c>
      <c r="B2" s="217" t="s">
        <v>159</v>
      </c>
      <c r="C2" s="200" t="s">
        <v>25</v>
      </c>
      <c r="D2" s="201">
        <v>42429</v>
      </c>
      <c r="E2" s="202"/>
      <c r="F2" s="202"/>
    </row>
    <row r="3" spans="1:6" s="203" customFormat="1" ht="16.5" customHeight="1">
      <c r="A3" s="200" t="s">
        <v>24</v>
      </c>
      <c r="B3" s="204"/>
      <c r="C3" s="205" t="s">
        <v>34</v>
      </c>
      <c r="D3" s="220">
        <v>42446</v>
      </c>
      <c r="E3" s="206"/>
      <c r="F3" s="206"/>
    </row>
    <row r="4" spans="1:6" s="203" customFormat="1" ht="8.25" customHeight="1">
      <c r="A4" s="207"/>
      <c r="B4" s="208"/>
      <c r="C4" s="208"/>
      <c r="D4" s="208"/>
    </row>
    <row r="5" spans="1:6">
      <c r="A5" s="218" t="s">
        <v>1</v>
      </c>
      <c r="B5" s="219" t="s">
        <v>21</v>
      </c>
      <c r="C5" s="219" t="s">
        <v>22</v>
      </c>
      <c r="D5" s="219" t="s">
        <v>26</v>
      </c>
      <c r="E5" s="219" t="s">
        <v>35</v>
      </c>
      <c r="F5" s="219" t="s">
        <v>20</v>
      </c>
    </row>
    <row r="6" spans="1:6">
      <c r="A6" s="251" t="s">
        <v>218</v>
      </c>
      <c r="B6" s="252"/>
      <c r="C6" s="252"/>
      <c r="D6" s="252"/>
      <c r="E6" s="252"/>
      <c r="F6" s="253"/>
    </row>
    <row r="7" spans="1:6" ht="148.5" customHeight="1">
      <c r="A7" s="211" t="s">
        <v>390</v>
      </c>
      <c r="B7" s="63" t="s">
        <v>383</v>
      </c>
      <c r="C7" s="65" t="s">
        <v>389</v>
      </c>
      <c r="D7" s="210"/>
      <c r="E7" s="210"/>
      <c r="F7" s="210"/>
    </row>
    <row r="8" spans="1:6" ht="144" customHeight="1">
      <c r="A8" s="211" t="s">
        <v>391</v>
      </c>
      <c r="B8" s="63" t="s">
        <v>384</v>
      </c>
      <c r="C8" s="65" t="s">
        <v>344</v>
      </c>
      <c r="D8" s="210"/>
      <c r="E8" s="210"/>
      <c r="F8" s="210"/>
    </row>
    <row r="9" spans="1:6" ht="153">
      <c r="A9" s="211" t="s">
        <v>393</v>
      </c>
      <c r="B9" s="63" t="s">
        <v>392</v>
      </c>
      <c r="C9" s="65" t="s">
        <v>345</v>
      </c>
      <c r="D9" s="210"/>
      <c r="E9" s="210"/>
      <c r="F9" s="210"/>
    </row>
    <row r="10" spans="1:6" ht="165" customHeight="1">
      <c r="A10" s="211" t="s">
        <v>394</v>
      </c>
      <c r="B10" s="63" t="s">
        <v>396</v>
      </c>
      <c r="C10" s="65" t="s">
        <v>344</v>
      </c>
      <c r="D10" s="210"/>
      <c r="E10" s="210"/>
      <c r="F10" s="210"/>
    </row>
    <row r="11" spans="1:6" ht="164.25" customHeight="1">
      <c r="A11" s="211" t="s">
        <v>395</v>
      </c>
      <c r="B11" s="63" t="s">
        <v>385</v>
      </c>
      <c r="C11" s="65" t="s">
        <v>346</v>
      </c>
      <c r="D11" s="210"/>
      <c r="E11" s="210"/>
      <c r="F11" s="210"/>
    </row>
    <row r="12" spans="1:6">
      <c r="A12" s="251" t="s">
        <v>219</v>
      </c>
      <c r="B12" s="252"/>
      <c r="C12" s="252"/>
      <c r="D12" s="252"/>
      <c r="E12" s="252"/>
      <c r="F12" s="253"/>
    </row>
    <row r="13" spans="1:6" ht="132" customHeight="1">
      <c r="A13" s="211" t="s">
        <v>397</v>
      </c>
      <c r="B13" s="63" t="s">
        <v>347</v>
      </c>
      <c r="C13" s="64" t="s">
        <v>348</v>
      </c>
      <c r="D13" s="210"/>
      <c r="E13" s="210"/>
      <c r="F13" s="210"/>
    </row>
    <row r="14" spans="1:6" ht="97.5" customHeight="1">
      <c r="A14" s="211" t="s">
        <v>398</v>
      </c>
      <c r="B14" s="63" t="s">
        <v>349</v>
      </c>
      <c r="C14" s="64" t="s">
        <v>350</v>
      </c>
      <c r="D14" s="210"/>
      <c r="E14" s="210"/>
      <c r="F14" s="210"/>
    </row>
    <row r="15" spans="1:6" ht="104.25" customHeight="1">
      <c r="A15" s="211" t="s">
        <v>399</v>
      </c>
      <c r="B15" s="63" t="s">
        <v>351</v>
      </c>
      <c r="C15" s="64" t="s">
        <v>352</v>
      </c>
      <c r="D15" s="210"/>
      <c r="E15" s="210"/>
      <c r="F15" s="210"/>
    </row>
    <row r="16" spans="1:6" ht="76.5">
      <c r="A16" s="211" t="s">
        <v>400</v>
      </c>
      <c r="B16" s="63" t="s">
        <v>353</v>
      </c>
      <c r="C16" s="64" t="s">
        <v>354</v>
      </c>
      <c r="D16" s="210"/>
      <c r="E16" s="210"/>
      <c r="F16" s="210"/>
    </row>
    <row r="17" spans="1:6" ht="80.25" customHeight="1">
      <c r="A17" s="211" t="s">
        <v>401</v>
      </c>
      <c r="B17" s="63" t="s">
        <v>355</v>
      </c>
      <c r="C17" s="64" t="s">
        <v>356</v>
      </c>
      <c r="D17" s="210"/>
      <c r="E17" s="210"/>
      <c r="F17" s="210"/>
    </row>
    <row r="18" spans="1:6">
      <c r="A18" s="251" t="s">
        <v>220</v>
      </c>
      <c r="B18" s="252"/>
      <c r="C18" s="252"/>
      <c r="D18" s="252"/>
      <c r="E18" s="252"/>
      <c r="F18" s="253"/>
    </row>
    <row r="19" spans="1:6" ht="114.75">
      <c r="A19" s="211" t="s">
        <v>402</v>
      </c>
      <c r="B19" s="63" t="s">
        <v>386</v>
      </c>
      <c r="C19" s="63" t="s">
        <v>357</v>
      </c>
      <c r="D19" s="210"/>
      <c r="E19" s="210"/>
      <c r="F19" s="210"/>
    </row>
    <row r="20" spans="1:6" ht="140.25">
      <c r="A20" s="211" t="s">
        <v>403</v>
      </c>
      <c r="B20" s="131" t="s">
        <v>358</v>
      </c>
      <c r="C20" s="63" t="s">
        <v>357</v>
      </c>
      <c r="D20" s="210"/>
      <c r="E20" s="210"/>
      <c r="F20" s="210"/>
    </row>
    <row r="21" spans="1:6" ht="89.25">
      <c r="A21" s="211" t="s">
        <v>404</v>
      </c>
      <c r="B21" s="131" t="s">
        <v>387</v>
      </c>
      <c r="C21" s="63" t="s">
        <v>359</v>
      </c>
      <c r="D21" s="210"/>
      <c r="E21" s="210"/>
      <c r="F21" s="210"/>
    </row>
    <row r="22" spans="1:6" ht="89.25">
      <c r="A22" s="211" t="s">
        <v>405</v>
      </c>
      <c r="B22" s="131" t="s">
        <v>360</v>
      </c>
      <c r="C22" s="63" t="s">
        <v>361</v>
      </c>
      <c r="D22" s="210"/>
      <c r="E22" s="210"/>
      <c r="F22" s="210"/>
    </row>
    <row r="23" spans="1:6" ht="89.25">
      <c r="A23" s="211" t="s">
        <v>406</v>
      </c>
      <c r="B23" s="131" t="s">
        <v>362</v>
      </c>
      <c r="C23" s="63" t="s">
        <v>363</v>
      </c>
      <c r="D23" s="210"/>
      <c r="E23" s="210"/>
      <c r="F23" s="210"/>
    </row>
    <row r="24" spans="1:6" ht="140.25">
      <c r="A24" s="211" t="s">
        <v>407</v>
      </c>
      <c r="B24" s="131" t="s">
        <v>364</v>
      </c>
      <c r="C24" s="63" t="s">
        <v>365</v>
      </c>
      <c r="D24" s="210"/>
      <c r="E24" s="210"/>
      <c r="F24" s="210"/>
    </row>
    <row r="25" spans="1:6">
      <c r="A25" s="251" t="s">
        <v>221</v>
      </c>
      <c r="B25" s="252"/>
      <c r="C25" s="252"/>
      <c r="D25" s="252"/>
      <c r="E25" s="252"/>
      <c r="F25" s="253"/>
    </row>
    <row r="26" spans="1:6" ht="63.75">
      <c r="A26" s="211" t="s">
        <v>408</v>
      </c>
      <c r="B26" s="131" t="s">
        <v>366</v>
      </c>
      <c r="C26" s="63" t="s">
        <v>367</v>
      </c>
      <c r="D26" s="210"/>
      <c r="E26" s="210"/>
      <c r="F26" s="210"/>
    </row>
    <row r="27" spans="1:6" ht="38.25">
      <c r="A27" s="211" t="s">
        <v>409</v>
      </c>
      <c r="B27" s="131" t="s">
        <v>388</v>
      </c>
      <c r="C27" s="63" t="s">
        <v>368</v>
      </c>
      <c r="D27" s="210"/>
      <c r="E27" s="210"/>
      <c r="F27" s="210"/>
    </row>
    <row r="28" spans="1:6" ht="63.75">
      <c r="A28" s="211" t="s">
        <v>410</v>
      </c>
      <c r="B28" s="131" t="s">
        <v>369</v>
      </c>
      <c r="C28" s="63" t="s">
        <v>370</v>
      </c>
      <c r="D28" s="210"/>
      <c r="E28" s="210"/>
      <c r="F28" s="210"/>
    </row>
    <row r="29" spans="1:6">
      <c r="A29" s="251" t="s">
        <v>222</v>
      </c>
      <c r="B29" s="252"/>
      <c r="C29" s="252"/>
      <c r="D29" s="252"/>
      <c r="E29" s="252"/>
      <c r="F29" s="253"/>
    </row>
    <row r="30" spans="1:6">
      <c r="A30" s="212"/>
      <c r="B30" s="213"/>
      <c r="C30" s="214"/>
      <c r="D30" s="213"/>
      <c r="E30" s="213"/>
      <c r="F30" s="215"/>
    </row>
    <row r="31" spans="1:6" ht="63.75">
      <c r="A31" s="211" t="s">
        <v>411</v>
      </c>
      <c r="B31" s="131" t="s">
        <v>371</v>
      </c>
      <c r="C31" s="63" t="s">
        <v>372</v>
      </c>
      <c r="D31" s="210"/>
      <c r="E31" s="210"/>
      <c r="F31" s="210"/>
    </row>
    <row r="32" spans="1:6" ht="63.75">
      <c r="A32" s="211" t="s">
        <v>412</v>
      </c>
      <c r="B32" s="131" t="s">
        <v>373</v>
      </c>
      <c r="C32" s="63" t="s">
        <v>374</v>
      </c>
      <c r="D32" s="210"/>
      <c r="E32" s="210"/>
      <c r="F32" s="210"/>
    </row>
    <row r="33" spans="1:6" ht="63.75">
      <c r="A33" s="211" t="s">
        <v>413</v>
      </c>
      <c r="B33" s="131" t="s">
        <v>375</v>
      </c>
      <c r="C33" s="63" t="s">
        <v>376</v>
      </c>
      <c r="D33" s="210"/>
      <c r="E33" s="210"/>
      <c r="F33" s="210"/>
    </row>
    <row r="34" spans="1:6" ht="63.75">
      <c r="A34" s="211" t="s">
        <v>414</v>
      </c>
      <c r="B34" s="131" t="s">
        <v>377</v>
      </c>
      <c r="C34" s="63" t="s">
        <v>378</v>
      </c>
      <c r="D34" s="210"/>
      <c r="E34" s="210"/>
      <c r="F34" s="210"/>
    </row>
    <row r="35" spans="1:6" ht="38.25">
      <c r="A35" s="211" t="s">
        <v>415</v>
      </c>
      <c r="B35" s="131" t="s">
        <v>379</v>
      </c>
      <c r="C35" s="63" t="s">
        <v>372</v>
      </c>
      <c r="D35" s="210"/>
      <c r="E35" s="210"/>
      <c r="F35" s="210"/>
    </row>
    <row r="36" spans="1:6">
      <c r="A36" s="248" t="s">
        <v>223</v>
      </c>
      <c r="B36" s="249"/>
      <c r="C36" s="249"/>
      <c r="D36" s="249"/>
      <c r="E36" s="249"/>
      <c r="F36" s="250"/>
    </row>
    <row r="37" spans="1:6" ht="25.5">
      <c r="A37" s="211" t="s">
        <v>416</v>
      </c>
      <c r="B37" s="131" t="s">
        <v>380</v>
      </c>
      <c r="C37" s="62" t="s">
        <v>381</v>
      </c>
      <c r="D37" s="210"/>
      <c r="E37" s="210"/>
      <c r="F37" s="210"/>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8"/>
  <sheetViews>
    <sheetView topLeftCell="A76" workbookViewId="0">
      <selection activeCell="C7" sqref="C7"/>
    </sheetView>
  </sheetViews>
  <sheetFormatPr defaultRowHeight="12.75"/>
  <cols>
    <col min="1" max="1" width="15.25" style="94" customWidth="1"/>
    <col min="2" max="2" width="26.625" style="94" customWidth="1"/>
    <col min="3" max="3" width="16" style="94" customWidth="1"/>
    <col min="4" max="5" width="16.875" style="94" customWidth="1"/>
    <col min="6" max="6" width="27.125" style="94" customWidth="1"/>
    <col min="7" max="7" width="19.625" style="112" customWidth="1"/>
    <col min="8" max="9" width="9" style="96"/>
    <col min="10" max="204" width="9" style="95"/>
    <col min="205" max="16384" width="9" style="94"/>
  </cols>
  <sheetData>
    <row r="1" spans="1:204" s="104" customFormat="1" ht="75.75" customHeight="1">
      <c r="A1" s="107"/>
      <c r="B1" s="257" t="s">
        <v>156</v>
      </c>
      <c r="C1" s="258"/>
      <c r="D1" s="258"/>
      <c r="E1" s="258"/>
      <c r="F1" s="258"/>
      <c r="G1" s="259"/>
      <c r="H1" s="106"/>
      <c r="I1" s="106"/>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5"/>
      <c r="EY1" s="105"/>
      <c r="EZ1" s="105"/>
      <c r="FA1" s="105"/>
      <c r="FB1" s="105"/>
      <c r="FC1" s="105"/>
      <c r="FD1" s="105"/>
      <c r="FE1" s="105"/>
      <c r="FF1" s="105"/>
      <c r="FG1" s="105"/>
      <c r="FH1" s="105"/>
      <c r="FI1" s="105"/>
      <c r="FJ1" s="105"/>
      <c r="FK1" s="105"/>
      <c r="FL1" s="105"/>
      <c r="FM1" s="105"/>
      <c r="FN1" s="105"/>
      <c r="FO1" s="105"/>
      <c r="FP1" s="105"/>
      <c r="FQ1" s="105"/>
      <c r="FR1" s="105"/>
      <c r="FS1" s="105"/>
      <c r="FT1" s="105"/>
      <c r="FU1" s="105"/>
      <c r="FV1" s="105"/>
      <c r="FW1" s="105"/>
      <c r="FX1" s="105"/>
      <c r="FY1" s="105"/>
      <c r="FZ1" s="105"/>
      <c r="GA1" s="105"/>
      <c r="GB1" s="105"/>
      <c r="GC1" s="105"/>
      <c r="GD1" s="105"/>
      <c r="GE1" s="105"/>
      <c r="GF1" s="105"/>
      <c r="GG1" s="105"/>
      <c r="GH1" s="105"/>
      <c r="GI1" s="105"/>
      <c r="GJ1" s="105"/>
      <c r="GK1" s="105"/>
      <c r="GL1" s="105"/>
      <c r="GM1" s="105"/>
      <c r="GN1" s="105"/>
      <c r="GO1" s="105"/>
      <c r="GP1" s="105"/>
      <c r="GQ1" s="105"/>
      <c r="GR1" s="105"/>
      <c r="GS1" s="105"/>
      <c r="GT1" s="105"/>
      <c r="GU1" s="105"/>
      <c r="GV1" s="105"/>
    </row>
    <row r="2" spans="1:204" ht="7.5" customHeight="1">
      <c r="A2" s="103"/>
      <c r="B2" s="103"/>
      <c r="C2" s="103"/>
      <c r="D2" s="103"/>
      <c r="E2" s="103"/>
      <c r="F2" s="103"/>
      <c r="G2" s="109"/>
    </row>
    <row r="3" spans="1:204">
      <c r="A3" s="102" t="s">
        <v>42</v>
      </c>
      <c r="B3" s="102" t="s">
        <v>41</v>
      </c>
      <c r="C3" s="102" t="s">
        <v>1</v>
      </c>
      <c r="D3" s="101" t="s">
        <v>40</v>
      </c>
      <c r="E3" s="145" t="s">
        <v>114</v>
      </c>
      <c r="F3" s="101" t="s">
        <v>19</v>
      </c>
      <c r="G3" s="101" t="s">
        <v>39</v>
      </c>
      <c r="H3" s="100"/>
      <c r="I3" s="100"/>
    </row>
    <row r="4" spans="1:204">
      <c r="A4" s="98" t="s">
        <v>38</v>
      </c>
      <c r="B4" s="122" t="s">
        <v>337</v>
      </c>
      <c r="C4" s="98" t="s">
        <v>45</v>
      </c>
      <c r="D4" s="98" t="s">
        <v>37</v>
      </c>
      <c r="E4" s="108"/>
      <c r="F4" s="98" t="s">
        <v>297</v>
      </c>
      <c r="G4" s="108" t="s">
        <v>343</v>
      </c>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4"/>
      <c r="GS4" s="94"/>
      <c r="GT4" s="94"/>
      <c r="GU4" s="94"/>
      <c r="GV4" s="94"/>
    </row>
    <row r="5" spans="1:204">
      <c r="A5" s="98" t="s">
        <v>38</v>
      </c>
      <c r="B5" s="196" t="s">
        <v>337</v>
      </c>
      <c r="C5" s="98" t="s">
        <v>46</v>
      </c>
      <c r="D5" s="98" t="s">
        <v>37</v>
      </c>
      <c r="E5" s="108"/>
      <c r="F5" s="98" t="s">
        <v>297</v>
      </c>
      <c r="G5" s="108" t="s">
        <v>343</v>
      </c>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s="99"/>
      <c r="CR5" s="99"/>
      <c r="CS5" s="99"/>
      <c r="CT5" s="99"/>
      <c r="CU5" s="99"/>
      <c r="CV5" s="99"/>
      <c r="CW5" s="99"/>
      <c r="CX5" s="99"/>
      <c r="CY5" s="99"/>
      <c r="CZ5" s="99"/>
      <c r="DA5" s="99"/>
      <c r="DB5" s="99"/>
      <c r="DC5" s="99"/>
      <c r="DD5" s="99"/>
      <c r="DE5" s="99"/>
      <c r="DF5" s="99"/>
      <c r="DG5" s="99"/>
      <c r="DH5" s="99"/>
      <c r="DI5" s="99"/>
      <c r="DJ5" s="99"/>
      <c r="DK5" s="99"/>
      <c r="DL5" s="99"/>
      <c r="DM5" s="99"/>
      <c r="DN5" s="99"/>
      <c r="DO5" s="99"/>
      <c r="DP5" s="99"/>
      <c r="DQ5" s="99"/>
      <c r="DR5" s="99"/>
      <c r="DS5" s="99"/>
      <c r="DT5" s="99"/>
      <c r="DU5" s="99"/>
      <c r="DV5" s="99"/>
      <c r="DW5" s="99"/>
      <c r="DX5" s="99"/>
      <c r="DY5" s="99"/>
      <c r="DZ5" s="99"/>
      <c r="EA5" s="99"/>
      <c r="EB5" s="99"/>
      <c r="EC5" s="99"/>
      <c r="ED5" s="99"/>
      <c r="EE5" s="99"/>
      <c r="EF5" s="99"/>
      <c r="EG5" s="99"/>
      <c r="EH5" s="99"/>
      <c r="EI5" s="99"/>
      <c r="EJ5" s="99"/>
      <c r="EK5" s="99"/>
      <c r="EL5" s="99"/>
      <c r="EM5" s="99"/>
      <c r="EN5" s="99"/>
      <c r="EO5" s="99"/>
      <c r="EP5" s="99"/>
      <c r="EQ5" s="99"/>
      <c r="ER5" s="99"/>
      <c r="ES5" s="99"/>
      <c r="ET5" s="99"/>
      <c r="EU5" s="99"/>
      <c r="EV5" s="99"/>
      <c r="EW5" s="99"/>
      <c r="EX5" s="99"/>
      <c r="EY5" s="99"/>
      <c r="EZ5" s="99"/>
      <c r="FA5" s="99"/>
      <c r="FB5" s="99"/>
      <c r="FC5" s="99"/>
      <c r="FD5" s="99"/>
      <c r="FE5" s="99"/>
      <c r="FF5" s="99"/>
      <c r="FG5" s="99"/>
      <c r="FH5" s="99"/>
      <c r="FI5" s="99"/>
      <c r="FJ5" s="99"/>
      <c r="FK5" s="99"/>
      <c r="FL5" s="99"/>
      <c r="FM5" s="99"/>
      <c r="FN5" s="99"/>
      <c r="FO5" s="99"/>
      <c r="FP5" s="99"/>
      <c r="FQ5" s="99"/>
      <c r="FR5" s="99"/>
      <c r="FS5" s="99"/>
      <c r="FT5" s="99"/>
      <c r="FU5" s="99"/>
      <c r="FV5" s="99"/>
      <c r="FW5" s="99"/>
      <c r="FX5" s="99"/>
      <c r="FY5" s="99"/>
      <c r="FZ5" s="99"/>
      <c r="GA5" s="99"/>
      <c r="GB5" s="99"/>
      <c r="GC5" s="99"/>
      <c r="GD5" s="99"/>
      <c r="GE5" s="99"/>
      <c r="GF5" s="99"/>
      <c r="GG5" s="99"/>
      <c r="GH5" s="99"/>
      <c r="GI5" s="99"/>
      <c r="GJ5" s="99"/>
      <c r="GK5" s="99"/>
      <c r="GL5" s="99"/>
      <c r="GM5" s="99"/>
      <c r="GN5" s="99"/>
      <c r="GO5" s="99"/>
      <c r="GP5" s="99"/>
      <c r="GQ5" s="99"/>
      <c r="GR5" s="94"/>
      <c r="GS5" s="94"/>
      <c r="GT5" s="94"/>
      <c r="GU5" s="94"/>
      <c r="GV5" s="94"/>
    </row>
    <row r="6" spans="1:204">
      <c r="A6" s="98" t="s">
        <v>38</v>
      </c>
      <c r="B6" s="196" t="s">
        <v>338</v>
      </c>
      <c r="C6" s="98" t="s">
        <v>75</v>
      </c>
      <c r="D6" s="98" t="s">
        <v>37</v>
      </c>
      <c r="E6" s="108"/>
      <c r="F6" s="98" t="s">
        <v>297</v>
      </c>
      <c r="G6" s="108" t="s">
        <v>343</v>
      </c>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4"/>
      <c r="GS6" s="94"/>
      <c r="GT6" s="94"/>
      <c r="GU6" s="94"/>
      <c r="GV6" s="94"/>
    </row>
    <row r="7" spans="1:204">
      <c r="A7" s="98" t="s">
        <v>38</v>
      </c>
      <c r="B7" s="196" t="s">
        <v>338</v>
      </c>
      <c r="C7" s="98" t="s">
        <v>76</v>
      </c>
      <c r="D7" s="98" t="s">
        <v>37</v>
      </c>
      <c r="E7" s="108"/>
      <c r="F7" s="98" t="s">
        <v>297</v>
      </c>
      <c r="G7" s="108" t="s">
        <v>343</v>
      </c>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4"/>
      <c r="GS7" s="94"/>
      <c r="GT7" s="94"/>
      <c r="GU7" s="94"/>
      <c r="GV7" s="94"/>
    </row>
    <row r="8" spans="1:204">
      <c r="A8" s="98" t="s">
        <v>38</v>
      </c>
      <c r="B8" s="122" t="s">
        <v>338</v>
      </c>
      <c r="C8" s="98" t="s">
        <v>77</v>
      </c>
      <c r="D8" s="98" t="s">
        <v>37</v>
      </c>
      <c r="E8" s="108"/>
      <c r="F8" s="98" t="s">
        <v>297</v>
      </c>
      <c r="G8" s="108" t="s">
        <v>343</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4"/>
      <c r="GS8" s="94"/>
      <c r="GT8" s="94"/>
      <c r="GU8" s="94"/>
      <c r="GV8" s="94"/>
    </row>
    <row r="9" spans="1:204">
      <c r="A9" s="98" t="s">
        <v>38</v>
      </c>
      <c r="B9" s="122" t="s">
        <v>339</v>
      </c>
      <c r="C9" s="98" t="s">
        <v>311</v>
      </c>
      <c r="D9" s="98" t="s">
        <v>37</v>
      </c>
      <c r="E9" s="108"/>
      <c r="F9" s="98" t="s">
        <v>297</v>
      </c>
      <c r="G9" s="108" t="s">
        <v>343</v>
      </c>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4"/>
      <c r="GS9" s="94"/>
      <c r="GT9" s="94"/>
      <c r="GU9" s="94"/>
      <c r="GV9" s="94"/>
    </row>
    <row r="10" spans="1:204">
      <c r="A10" s="98" t="s">
        <v>38</v>
      </c>
      <c r="B10" s="196" t="s">
        <v>339</v>
      </c>
      <c r="C10" s="98" t="s">
        <v>313</v>
      </c>
      <c r="D10" s="98" t="s">
        <v>37</v>
      </c>
      <c r="E10" s="108"/>
      <c r="F10" s="98" t="s">
        <v>297</v>
      </c>
      <c r="G10" s="108" t="s">
        <v>343</v>
      </c>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4"/>
      <c r="GS10" s="94"/>
      <c r="GT10" s="94"/>
      <c r="GU10" s="94"/>
      <c r="GV10" s="94"/>
    </row>
    <row r="11" spans="1:204">
      <c r="A11" s="98" t="s">
        <v>38</v>
      </c>
      <c r="B11" s="196" t="s">
        <v>340</v>
      </c>
      <c r="C11" s="98" t="s">
        <v>317</v>
      </c>
      <c r="D11" s="98" t="s">
        <v>37</v>
      </c>
      <c r="E11" s="108"/>
      <c r="F11" s="98" t="s">
        <v>297</v>
      </c>
      <c r="G11" s="108" t="s">
        <v>343</v>
      </c>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4"/>
      <c r="GS11" s="94"/>
      <c r="GT11" s="94"/>
      <c r="GU11" s="94"/>
      <c r="GV11" s="94"/>
    </row>
    <row r="12" spans="1:204">
      <c r="A12" s="98" t="s">
        <v>38</v>
      </c>
      <c r="B12" s="196" t="s">
        <v>340</v>
      </c>
      <c r="C12" s="98" t="s">
        <v>320</v>
      </c>
      <c r="D12" s="98" t="s">
        <v>37</v>
      </c>
      <c r="E12" s="108"/>
      <c r="F12" s="98" t="s">
        <v>297</v>
      </c>
      <c r="G12" s="108" t="s">
        <v>343</v>
      </c>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4"/>
      <c r="GS12" s="94"/>
      <c r="GT12" s="94"/>
      <c r="GU12" s="94"/>
      <c r="GV12" s="94"/>
    </row>
    <row r="13" spans="1:204">
      <c r="A13" s="98" t="s">
        <v>38</v>
      </c>
      <c r="B13" s="122" t="s">
        <v>340</v>
      </c>
      <c r="C13" s="98" t="s">
        <v>323</v>
      </c>
      <c r="D13" s="98" t="s">
        <v>37</v>
      </c>
      <c r="E13" s="108"/>
      <c r="F13" s="98" t="s">
        <v>297</v>
      </c>
      <c r="G13" s="108" t="s">
        <v>343</v>
      </c>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4"/>
      <c r="GS13" s="94"/>
      <c r="GT13" s="94"/>
      <c r="GU13" s="94"/>
      <c r="GV13" s="94"/>
    </row>
    <row r="14" spans="1:204">
      <c r="A14" s="98" t="s">
        <v>38</v>
      </c>
      <c r="B14" s="196" t="s">
        <v>341</v>
      </c>
      <c r="C14" s="98" t="s">
        <v>327</v>
      </c>
      <c r="D14" s="98" t="s">
        <v>37</v>
      </c>
      <c r="E14" s="108"/>
      <c r="F14" s="98" t="s">
        <v>297</v>
      </c>
      <c r="G14" s="108" t="s">
        <v>343</v>
      </c>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4"/>
      <c r="GS14" s="94"/>
      <c r="GT14" s="94"/>
      <c r="GU14" s="94"/>
      <c r="GV14" s="94"/>
    </row>
    <row r="15" spans="1:204">
      <c r="A15" s="98" t="s">
        <v>38</v>
      </c>
      <c r="B15" s="122" t="s">
        <v>341</v>
      </c>
      <c r="C15" s="98" t="s">
        <v>330</v>
      </c>
      <c r="D15" s="98" t="s">
        <v>37</v>
      </c>
      <c r="E15" s="108"/>
      <c r="F15" s="98" t="s">
        <v>297</v>
      </c>
      <c r="G15" s="108" t="s">
        <v>343</v>
      </c>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4"/>
      <c r="GS15" s="94"/>
      <c r="GT15" s="94"/>
      <c r="GU15" s="94"/>
      <c r="GV15" s="94"/>
    </row>
    <row r="16" spans="1:204">
      <c r="A16" s="98" t="s">
        <v>38</v>
      </c>
      <c r="B16" s="122" t="s">
        <v>342</v>
      </c>
      <c r="C16" s="98" t="s">
        <v>334</v>
      </c>
      <c r="D16" s="98" t="s">
        <v>37</v>
      </c>
      <c r="E16" s="108"/>
      <c r="F16" s="98" t="s">
        <v>297</v>
      </c>
      <c r="G16" s="108" t="s">
        <v>343</v>
      </c>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4"/>
      <c r="GS16" s="94"/>
      <c r="GT16" s="94"/>
      <c r="GU16" s="94"/>
      <c r="GV16" s="94"/>
    </row>
    <row r="17" spans="1:204">
      <c r="A17" s="98" t="s">
        <v>44</v>
      </c>
      <c r="B17" s="122" t="s">
        <v>337</v>
      </c>
      <c r="C17" s="98" t="s">
        <v>45</v>
      </c>
      <c r="D17" s="98" t="s">
        <v>37</v>
      </c>
      <c r="E17" s="108"/>
      <c r="F17" s="98" t="s">
        <v>297</v>
      </c>
      <c r="G17" s="108" t="s">
        <v>343</v>
      </c>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4"/>
      <c r="GS17" s="94"/>
      <c r="GT17" s="94"/>
      <c r="GU17" s="94"/>
      <c r="GV17" s="94"/>
    </row>
    <row r="18" spans="1:204">
      <c r="A18" s="98" t="s">
        <v>44</v>
      </c>
      <c r="B18" s="196" t="s">
        <v>337</v>
      </c>
      <c r="C18" s="98" t="s">
        <v>46</v>
      </c>
      <c r="D18" s="98" t="s">
        <v>37</v>
      </c>
      <c r="E18" s="108"/>
      <c r="F18" s="98" t="s">
        <v>297</v>
      </c>
      <c r="G18" s="108" t="s">
        <v>343</v>
      </c>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4"/>
      <c r="GS18" s="94"/>
      <c r="GT18" s="94"/>
      <c r="GU18" s="94"/>
      <c r="GV18" s="94"/>
    </row>
    <row r="19" spans="1:204">
      <c r="A19" s="98" t="s">
        <v>44</v>
      </c>
      <c r="B19" s="196" t="s">
        <v>338</v>
      </c>
      <c r="C19" s="98" t="s">
        <v>75</v>
      </c>
      <c r="D19" s="98" t="s">
        <v>37</v>
      </c>
      <c r="E19" s="108"/>
      <c r="F19" s="98" t="s">
        <v>297</v>
      </c>
      <c r="G19" s="108" t="s">
        <v>343</v>
      </c>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4"/>
      <c r="GS19" s="94"/>
      <c r="GT19" s="94"/>
      <c r="GU19" s="94"/>
      <c r="GV19" s="94"/>
    </row>
    <row r="20" spans="1:204">
      <c r="A20" s="98" t="s">
        <v>44</v>
      </c>
      <c r="B20" s="196" t="s">
        <v>338</v>
      </c>
      <c r="C20" s="98" t="s">
        <v>76</v>
      </c>
      <c r="D20" s="98" t="s">
        <v>37</v>
      </c>
      <c r="E20" s="108"/>
      <c r="F20" s="98" t="s">
        <v>297</v>
      </c>
      <c r="G20" s="108" t="s">
        <v>343</v>
      </c>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4"/>
      <c r="GS20" s="94"/>
      <c r="GT20" s="94"/>
      <c r="GU20" s="94"/>
      <c r="GV20" s="94"/>
    </row>
    <row r="21" spans="1:204">
      <c r="A21" s="98" t="s">
        <v>44</v>
      </c>
      <c r="B21" s="122" t="s">
        <v>338</v>
      </c>
      <c r="C21" s="98" t="s">
        <v>77</v>
      </c>
      <c r="D21" s="98" t="s">
        <v>37</v>
      </c>
      <c r="E21" s="108"/>
      <c r="F21" s="98" t="s">
        <v>297</v>
      </c>
      <c r="G21" s="108" t="s">
        <v>343</v>
      </c>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4"/>
      <c r="GS21" s="94"/>
      <c r="GT21" s="94"/>
      <c r="GU21" s="94"/>
      <c r="GV21" s="94"/>
    </row>
    <row r="22" spans="1:204">
      <c r="A22" s="98" t="s">
        <v>44</v>
      </c>
      <c r="B22" s="122" t="s">
        <v>339</v>
      </c>
      <c r="C22" s="98" t="s">
        <v>311</v>
      </c>
      <c r="D22" s="98" t="s">
        <v>37</v>
      </c>
      <c r="E22" s="108"/>
      <c r="F22" s="98" t="s">
        <v>297</v>
      </c>
      <c r="G22" s="108" t="s">
        <v>343</v>
      </c>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4"/>
      <c r="GS22" s="94"/>
      <c r="GT22" s="94"/>
      <c r="GU22" s="94"/>
      <c r="GV22" s="94"/>
    </row>
    <row r="23" spans="1:204">
      <c r="A23" s="98" t="s">
        <v>44</v>
      </c>
      <c r="B23" s="196" t="s">
        <v>339</v>
      </c>
      <c r="C23" s="98" t="s">
        <v>313</v>
      </c>
      <c r="D23" s="98" t="s">
        <v>37</v>
      </c>
      <c r="E23" s="108"/>
      <c r="F23" s="98" t="s">
        <v>297</v>
      </c>
      <c r="G23" s="108" t="s">
        <v>343</v>
      </c>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4"/>
      <c r="GS23" s="94"/>
      <c r="GT23" s="94"/>
      <c r="GU23" s="94"/>
      <c r="GV23" s="94"/>
    </row>
    <row r="24" spans="1:204">
      <c r="A24" s="98" t="s">
        <v>44</v>
      </c>
      <c r="B24" s="196" t="s">
        <v>340</v>
      </c>
      <c r="C24" s="98" t="s">
        <v>317</v>
      </c>
      <c r="D24" s="98" t="s">
        <v>37</v>
      </c>
      <c r="E24" s="108"/>
      <c r="F24" s="98" t="s">
        <v>297</v>
      </c>
      <c r="G24" s="108" t="s">
        <v>343</v>
      </c>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4"/>
      <c r="GS24" s="94"/>
      <c r="GT24" s="94"/>
      <c r="GU24" s="94"/>
      <c r="GV24" s="94"/>
    </row>
    <row r="25" spans="1:204">
      <c r="A25" s="98" t="s">
        <v>44</v>
      </c>
      <c r="B25" s="196" t="s">
        <v>340</v>
      </c>
      <c r="C25" s="98" t="s">
        <v>320</v>
      </c>
      <c r="D25" s="98" t="s">
        <v>37</v>
      </c>
      <c r="E25" s="108"/>
      <c r="F25" s="98" t="s">
        <v>297</v>
      </c>
      <c r="G25" s="108" t="s">
        <v>343</v>
      </c>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4"/>
      <c r="GS25" s="94"/>
      <c r="GT25" s="94"/>
      <c r="GU25" s="94"/>
      <c r="GV25" s="94"/>
    </row>
    <row r="26" spans="1:204">
      <c r="A26" s="98" t="s">
        <v>44</v>
      </c>
      <c r="B26" s="122" t="s">
        <v>340</v>
      </c>
      <c r="C26" s="98" t="s">
        <v>323</v>
      </c>
      <c r="D26" s="98" t="s">
        <v>37</v>
      </c>
      <c r="E26" s="108"/>
      <c r="F26" s="98" t="s">
        <v>297</v>
      </c>
      <c r="G26" s="108" t="s">
        <v>343</v>
      </c>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4"/>
      <c r="GS26" s="94"/>
      <c r="GT26" s="94"/>
      <c r="GU26" s="94"/>
      <c r="GV26" s="94"/>
    </row>
    <row r="27" spans="1:204">
      <c r="A27" s="98" t="s">
        <v>44</v>
      </c>
      <c r="B27" s="196" t="s">
        <v>341</v>
      </c>
      <c r="C27" s="98" t="s">
        <v>327</v>
      </c>
      <c r="D27" s="98" t="s">
        <v>37</v>
      </c>
      <c r="E27" s="108"/>
      <c r="F27" s="98" t="s">
        <v>297</v>
      </c>
      <c r="G27" s="108" t="s">
        <v>343</v>
      </c>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4"/>
      <c r="GS27" s="94"/>
      <c r="GT27" s="94"/>
      <c r="GU27" s="94"/>
      <c r="GV27" s="94"/>
    </row>
    <row r="28" spans="1:204">
      <c r="A28" s="98" t="s">
        <v>44</v>
      </c>
      <c r="B28" s="122" t="s">
        <v>341</v>
      </c>
      <c r="C28" s="98" t="s">
        <v>330</v>
      </c>
      <c r="D28" s="98" t="s">
        <v>37</v>
      </c>
      <c r="E28" s="108"/>
      <c r="F28" s="98" t="s">
        <v>297</v>
      </c>
      <c r="G28" s="108" t="s">
        <v>343</v>
      </c>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4"/>
      <c r="GS28" s="94"/>
      <c r="GT28" s="94"/>
      <c r="GU28" s="94"/>
      <c r="GV28" s="94"/>
    </row>
    <row r="29" spans="1:204">
      <c r="A29" s="98" t="s">
        <v>44</v>
      </c>
      <c r="B29" s="122" t="s">
        <v>342</v>
      </c>
      <c r="C29" s="98" t="s">
        <v>334</v>
      </c>
      <c r="D29" s="98" t="s">
        <v>37</v>
      </c>
      <c r="E29" s="108"/>
      <c r="F29" s="98" t="s">
        <v>297</v>
      </c>
      <c r="G29" s="108" t="s">
        <v>343</v>
      </c>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4"/>
      <c r="GS29" s="94"/>
      <c r="GT29" s="94"/>
      <c r="GU29" s="94"/>
      <c r="GV29" s="94"/>
    </row>
    <row r="30" spans="1:204">
      <c r="A30" s="98" t="s">
        <v>38</v>
      </c>
      <c r="B30" s="122" t="s">
        <v>128</v>
      </c>
      <c r="C30" s="98" t="s">
        <v>64</v>
      </c>
      <c r="D30" s="98" t="s">
        <v>37</v>
      </c>
      <c r="E30" s="108"/>
      <c r="F30" s="98" t="s">
        <v>157</v>
      </c>
      <c r="G30" s="108">
        <v>40914</v>
      </c>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4"/>
      <c r="GS30" s="94"/>
      <c r="GT30" s="94"/>
      <c r="GU30" s="94"/>
      <c r="GV30" s="94"/>
    </row>
    <row r="31" spans="1:204">
      <c r="A31" s="98" t="s">
        <v>38</v>
      </c>
      <c r="B31" s="122" t="s">
        <v>128</v>
      </c>
      <c r="C31" s="98" t="s">
        <v>65</v>
      </c>
      <c r="D31" s="98" t="s">
        <v>37</v>
      </c>
      <c r="E31" s="108"/>
      <c r="F31" s="98" t="s">
        <v>157</v>
      </c>
      <c r="G31" s="108">
        <v>40914</v>
      </c>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4"/>
      <c r="GS31" s="94"/>
      <c r="GT31" s="94"/>
      <c r="GU31" s="94"/>
      <c r="GV31" s="94"/>
    </row>
    <row r="32" spans="1:204">
      <c r="A32" s="98" t="s">
        <v>38</v>
      </c>
      <c r="B32" s="122" t="s">
        <v>128</v>
      </c>
      <c r="C32" s="98" t="s">
        <v>66</v>
      </c>
      <c r="D32" s="98" t="s">
        <v>37</v>
      </c>
      <c r="E32" s="108"/>
      <c r="F32" s="98" t="s">
        <v>157</v>
      </c>
      <c r="G32" s="108">
        <v>40914</v>
      </c>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4"/>
      <c r="GS32" s="94"/>
      <c r="GT32" s="94"/>
      <c r="GU32" s="94"/>
      <c r="GV32" s="94"/>
    </row>
    <row r="33" spans="1:204">
      <c r="A33" s="98" t="s">
        <v>38</v>
      </c>
      <c r="B33" s="122" t="s">
        <v>128</v>
      </c>
      <c r="C33" s="98" t="s">
        <v>67</v>
      </c>
      <c r="D33" s="98" t="s">
        <v>37</v>
      </c>
      <c r="E33" s="108"/>
      <c r="F33" s="98" t="s">
        <v>157</v>
      </c>
      <c r="G33" s="108">
        <v>40914</v>
      </c>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4"/>
      <c r="GS33" s="94"/>
      <c r="GT33" s="94"/>
      <c r="GU33" s="94"/>
      <c r="GV33" s="94"/>
    </row>
    <row r="34" spans="1:204">
      <c r="A34" s="98" t="s">
        <v>38</v>
      </c>
      <c r="B34" s="122" t="s">
        <v>128</v>
      </c>
      <c r="C34" s="98" t="s">
        <v>68</v>
      </c>
      <c r="D34" s="98" t="s">
        <v>37</v>
      </c>
      <c r="E34" s="108"/>
      <c r="F34" s="98" t="s">
        <v>157</v>
      </c>
      <c r="G34" s="108">
        <v>40914</v>
      </c>
      <c r="J34" s="99"/>
      <c r="K34" s="99"/>
      <c r="L34" s="99"/>
      <c r="M34" s="99"/>
      <c r="N34" s="99"/>
      <c r="O34" s="99"/>
      <c r="P34" s="99"/>
      <c r="Q34" s="99"/>
      <c r="R34" s="99"/>
      <c r="S34" s="99"/>
      <c r="T34" s="99"/>
      <c r="U34" s="99"/>
      <c r="V34" s="99"/>
      <c r="W34" s="99"/>
      <c r="X34" s="99"/>
      <c r="Y34" s="99"/>
      <c r="Z34" s="99"/>
      <c r="AA34" s="99"/>
      <c r="AB34" s="99"/>
      <c r="AC34" s="99"/>
      <c r="AD34" s="99"/>
      <c r="AE34" s="99"/>
      <c r="AF34" s="99"/>
      <c r="AG34" s="99"/>
      <c r="AH34" s="99"/>
      <c r="AI34" s="99"/>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4"/>
      <c r="GS34" s="94"/>
      <c r="GT34" s="94"/>
      <c r="GU34" s="94"/>
      <c r="GV34" s="94"/>
    </row>
    <row r="35" spans="1:204">
      <c r="A35" s="98" t="s">
        <v>38</v>
      </c>
      <c r="B35" s="122" t="s">
        <v>128</v>
      </c>
      <c r="C35" s="98" t="s">
        <v>69</v>
      </c>
      <c r="D35" s="98" t="s">
        <v>37</v>
      </c>
      <c r="E35" s="108"/>
      <c r="F35" s="98" t="s">
        <v>157</v>
      </c>
      <c r="G35" s="108">
        <v>40914</v>
      </c>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4"/>
      <c r="GS35" s="94"/>
      <c r="GT35" s="94"/>
      <c r="GU35" s="94"/>
      <c r="GV35" s="94"/>
    </row>
    <row r="36" spans="1:204">
      <c r="A36" s="98" t="s">
        <v>38</v>
      </c>
      <c r="B36" s="122" t="s">
        <v>128</v>
      </c>
      <c r="C36" s="98" t="s">
        <v>70</v>
      </c>
      <c r="D36" s="98" t="s">
        <v>37</v>
      </c>
      <c r="E36" s="108"/>
      <c r="F36" s="98" t="s">
        <v>157</v>
      </c>
      <c r="G36" s="108">
        <v>40914</v>
      </c>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4"/>
      <c r="GS36" s="94"/>
      <c r="GT36" s="94"/>
      <c r="GU36" s="94"/>
      <c r="GV36" s="94"/>
    </row>
    <row r="37" spans="1:204">
      <c r="A37" s="98" t="s">
        <v>38</v>
      </c>
      <c r="B37" s="122" t="s">
        <v>128</v>
      </c>
      <c r="C37" s="98" t="s">
        <v>71</v>
      </c>
      <c r="D37" s="98" t="s">
        <v>37</v>
      </c>
      <c r="E37" s="108"/>
      <c r="F37" s="98" t="s">
        <v>157</v>
      </c>
      <c r="G37" s="108">
        <v>40914</v>
      </c>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4"/>
      <c r="GS37" s="94"/>
      <c r="GT37" s="94"/>
      <c r="GU37" s="94"/>
      <c r="GV37" s="94"/>
    </row>
    <row r="38" spans="1:204">
      <c r="A38" s="98" t="s">
        <v>38</v>
      </c>
      <c r="B38" s="122" t="s">
        <v>128</v>
      </c>
      <c r="C38" s="98" t="s">
        <v>72</v>
      </c>
      <c r="D38" s="98" t="s">
        <v>37</v>
      </c>
      <c r="E38" s="108"/>
      <c r="F38" s="98" t="s">
        <v>157</v>
      </c>
      <c r="G38" s="108">
        <v>40914</v>
      </c>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4"/>
      <c r="GS38" s="94"/>
      <c r="GT38" s="94"/>
      <c r="GU38" s="94"/>
      <c r="GV38" s="94"/>
    </row>
    <row r="39" spans="1:204">
      <c r="A39" s="98" t="s">
        <v>38</v>
      </c>
      <c r="B39" s="122" t="s">
        <v>128</v>
      </c>
      <c r="C39" s="98" t="s">
        <v>73</v>
      </c>
      <c r="D39" s="98" t="s">
        <v>37</v>
      </c>
      <c r="E39" s="108"/>
      <c r="F39" s="98" t="s">
        <v>157</v>
      </c>
      <c r="G39" s="108">
        <v>40914</v>
      </c>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4"/>
      <c r="GS39" s="94"/>
      <c r="GT39" s="94"/>
      <c r="GU39" s="94"/>
      <c r="GV39" s="94"/>
    </row>
    <row r="40" spans="1:204">
      <c r="A40" s="98" t="s">
        <v>38</v>
      </c>
      <c r="B40" s="122" t="s">
        <v>128</v>
      </c>
      <c r="C40" s="98" t="s">
        <v>74</v>
      </c>
      <c r="D40" s="98" t="s">
        <v>37</v>
      </c>
      <c r="E40" s="108"/>
      <c r="F40" s="98" t="s">
        <v>157</v>
      </c>
      <c r="G40" s="108">
        <v>40914</v>
      </c>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4"/>
      <c r="GS40" s="94"/>
      <c r="GT40" s="94"/>
      <c r="GU40" s="94"/>
      <c r="GV40" s="94"/>
    </row>
    <row r="41" spans="1:204">
      <c r="A41" s="98" t="s">
        <v>38</v>
      </c>
      <c r="B41" s="122" t="s">
        <v>128</v>
      </c>
      <c r="C41" s="98" t="s">
        <v>150</v>
      </c>
      <c r="D41" s="98" t="s">
        <v>37</v>
      </c>
      <c r="E41" s="108"/>
      <c r="F41" s="98" t="s">
        <v>157</v>
      </c>
      <c r="G41" s="108">
        <v>40914</v>
      </c>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4"/>
      <c r="GS41" s="94"/>
      <c r="GT41" s="94"/>
      <c r="GU41" s="94"/>
      <c r="GV41" s="94"/>
    </row>
    <row r="42" spans="1:204">
      <c r="A42" s="98" t="s">
        <v>38</v>
      </c>
      <c r="B42" s="122" t="s">
        <v>128</v>
      </c>
      <c r="C42" s="98" t="s">
        <v>151</v>
      </c>
      <c r="D42" s="98" t="s">
        <v>37</v>
      </c>
      <c r="E42" s="108"/>
      <c r="F42" s="98" t="s">
        <v>157</v>
      </c>
      <c r="G42" s="108">
        <v>40914</v>
      </c>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4"/>
      <c r="GS42" s="94"/>
      <c r="GT42" s="94"/>
      <c r="GU42" s="94"/>
      <c r="GV42" s="94"/>
    </row>
    <row r="43" spans="1:204">
      <c r="A43" s="98" t="s">
        <v>38</v>
      </c>
      <c r="B43" s="122" t="s">
        <v>128</v>
      </c>
      <c r="C43" s="98" t="s">
        <v>152</v>
      </c>
      <c r="D43" s="98" t="s">
        <v>37</v>
      </c>
      <c r="E43" s="108"/>
      <c r="F43" s="98" t="s">
        <v>157</v>
      </c>
      <c r="G43" s="108">
        <v>40914</v>
      </c>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4"/>
      <c r="GS43" s="94"/>
      <c r="GT43" s="94"/>
      <c r="GU43" s="94"/>
      <c r="GV43" s="94"/>
    </row>
    <row r="44" spans="1:204">
      <c r="A44" s="98" t="s">
        <v>38</v>
      </c>
      <c r="B44" s="122" t="s">
        <v>128</v>
      </c>
      <c r="C44" s="98" t="s">
        <v>153</v>
      </c>
      <c r="D44" s="98" t="s">
        <v>37</v>
      </c>
      <c r="E44" s="108"/>
      <c r="F44" s="98" t="s">
        <v>157</v>
      </c>
      <c r="G44" s="108">
        <v>40914</v>
      </c>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4"/>
      <c r="GS44" s="94"/>
      <c r="GT44" s="94"/>
      <c r="GU44" s="94"/>
      <c r="GV44" s="94"/>
    </row>
    <row r="45" spans="1:204">
      <c r="A45" s="98" t="s">
        <v>38</v>
      </c>
      <c r="B45" s="122" t="s">
        <v>128</v>
      </c>
      <c r="C45" s="98" t="s">
        <v>154</v>
      </c>
      <c r="D45" s="98" t="s">
        <v>37</v>
      </c>
      <c r="E45" s="108"/>
      <c r="F45" s="98" t="s">
        <v>157</v>
      </c>
      <c r="G45" s="108">
        <v>40914</v>
      </c>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4"/>
      <c r="GS45" s="94"/>
      <c r="GT45" s="94"/>
      <c r="GU45" s="94"/>
      <c r="GV45" s="94"/>
    </row>
    <row r="46" spans="1:204">
      <c r="A46" s="98" t="s">
        <v>38</v>
      </c>
      <c r="B46" s="123" t="s">
        <v>155</v>
      </c>
      <c r="C46" s="98" t="s">
        <v>75</v>
      </c>
      <c r="D46" s="98" t="s">
        <v>37</v>
      </c>
      <c r="E46" s="108"/>
      <c r="F46" s="98" t="s">
        <v>157</v>
      </c>
      <c r="G46" s="108">
        <v>40914</v>
      </c>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4"/>
      <c r="GS46" s="94"/>
      <c r="GT46" s="94"/>
      <c r="GU46" s="94"/>
      <c r="GV46" s="94"/>
    </row>
    <row r="47" spans="1:204">
      <c r="A47" s="98" t="s">
        <v>38</v>
      </c>
      <c r="B47" s="123" t="s">
        <v>155</v>
      </c>
      <c r="C47" s="98" t="s">
        <v>76</v>
      </c>
      <c r="D47" s="98" t="s">
        <v>37</v>
      </c>
      <c r="E47" s="108"/>
      <c r="F47" s="98" t="s">
        <v>157</v>
      </c>
      <c r="G47" s="108">
        <v>40914</v>
      </c>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4"/>
      <c r="GS47" s="94"/>
      <c r="GT47" s="94"/>
      <c r="GU47" s="94"/>
      <c r="GV47" s="94"/>
    </row>
    <row r="48" spans="1:204">
      <c r="A48" s="98" t="s">
        <v>38</v>
      </c>
      <c r="B48" s="123" t="s">
        <v>155</v>
      </c>
      <c r="C48" s="98" t="s">
        <v>77</v>
      </c>
      <c r="D48" s="98" t="s">
        <v>37</v>
      </c>
      <c r="E48" s="108"/>
      <c r="F48" s="98" t="s">
        <v>157</v>
      </c>
      <c r="G48" s="108">
        <v>40914</v>
      </c>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4"/>
      <c r="GS48" s="94"/>
      <c r="GT48" s="94"/>
      <c r="GU48" s="94"/>
      <c r="GV48" s="94"/>
    </row>
    <row r="49" spans="1:204">
      <c r="A49" s="98" t="s">
        <v>38</v>
      </c>
      <c r="B49" s="123" t="s">
        <v>155</v>
      </c>
      <c r="C49" s="98" t="s">
        <v>78</v>
      </c>
      <c r="D49" s="98" t="s">
        <v>37</v>
      </c>
      <c r="E49" s="108"/>
      <c r="F49" s="98" t="s">
        <v>157</v>
      </c>
      <c r="G49" s="108">
        <v>40914</v>
      </c>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4"/>
      <c r="GS49" s="94"/>
      <c r="GT49" s="94"/>
      <c r="GU49" s="94"/>
      <c r="GV49" s="94"/>
    </row>
    <row r="50" spans="1:204">
      <c r="A50" s="98" t="s">
        <v>38</v>
      </c>
      <c r="B50" s="123" t="s">
        <v>155</v>
      </c>
      <c r="C50" s="98" t="s">
        <v>79</v>
      </c>
      <c r="D50" s="98" t="s">
        <v>37</v>
      </c>
      <c r="E50" s="108"/>
      <c r="F50" s="98" t="s">
        <v>157</v>
      </c>
      <c r="G50" s="108">
        <v>40914</v>
      </c>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4"/>
      <c r="GS50" s="94"/>
      <c r="GT50" s="94"/>
      <c r="GU50" s="94"/>
      <c r="GV50" s="94"/>
    </row>
    <row r="51" spans="1:204">
      <c r="A51" s="98" t="s">
        <v>38</v>
      </c>
      <c r="B51" s="123" t="s">
        <v>155</v>
      </c>
      <c r="C51" s="98" t="s">
        <v>80</v>
      </c>
      <c r="D51" s="98" t="s">
        <v>37</v>
      </c>
      <c r="E51" s="108"/>
      <c r="F51" s="98" t="s">
        <v>157</v>
      </c>
      <c r="G51" s="108">
        <v>40914</v>
      </c>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4"/>
      <c r="GS51" s="94"/>
      <c r="GT51" s="94"/>
      <c r="GU51" s="94"/>
      <c r="GV51" s="94"/>
    </row>
    <row r="52" spans="1:204">
      <c r="A52" s="98" t="s">
        <v>38</v>
      </c>
      <c r="B52" s="123" t="s">
        <v>155</v>
      </c>
      <c r="C52" s="98" t="s">
        <v>81</v>
      </c>
      <c r="D52" s="98" t="s">
        <v>37</v>
      </c>
      <c r="E52" s="108"/>
      <c r="F52" s="98" t="s">
        <v>157</v>
      </c>
      <c r="G52" s="108">
        <v>40914</v>
      </c>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4"/>
      <c r="GS52" s="94"/>
      <c r="GT52" s="94"/>
      <c r="GU52" s="94"/>
      <c r="GV52" s="94"/>
    </row>
    <row r="53" spans="1:204">
      <c r="A53" s="98" t="s">
        <v>38</v>
      </c>
      <c r="B53" s="123" t="s">
        <v>155</v>
      </c>
      <c r="C53" s="98" t="s">
        <v>82</v>
      </c>
      <c r="D53" s="98" t="s">
        <v>36</v>
      </c>
      <c r="E53" s="108" t="s">
        <v>115</v>
      </c>
      <c r="F53" s="98" t="s">
        <v>157</v>
      </c>
      <c r="G53" s="108">
        <v>40914</v>
      </c>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4"/>
      <c r="GS53" s="94"/>
      <c r="GT53" s="94"/>
      <c r="GU53" s="94"/>
      <c r="GV53" s="94"/>
    </row>
    <row r="54" spans="1:204">
      <c r="A54" s="98" t="s">
        <v>38</v>
      </c>
      <c r="B54" s="123" t="s">
        <v>155</v>
      </c>
      <c r="C54" s="98" t="s">
        <v>83</v>
      </c>
      <c r="D54" s="98" t="s">
        <v>36</v>
      </c>
      <c r="E54" s="108" t="s">
        <v>117</v>
      </c>
      <c r="F54" s="98" t="s">
        <v>157</v>
      </c>
      <c r="G54" s="108">
        <v>40914</v>
      </c>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4"/>
      <c r="GS54" s="94"/>
      <c r="GT54" s="94"/>
      <c r="GU54" s="94"/>
      <c r="GV54" s="94"/>
    </row>
    <row r="55" spans="1:204">
      <c r="A55" s="98" t="s">
        <v>38</v>
      </c>
      <c r="B55" s="123" t="s">
        <v>155</v>
      </c>
      <c r="C55" s="98" t="s">
        <v>84</v>
      </c>
      <c r="D55" s="98" t="s">
        <v>36</v>
      </c>
      <c r="E55" s="108" t="s">
        <v>117</v>
      </c>
      <c r="F55" s="98" t="s">
        <v>157</v>
      </c>
      <c r="G55" s="108">
        <v>40914</v>
      </c>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4"/>
      <c r="GS55" s="94"/>
      <c r="GT55" s="94"/>
      <c r="GU55" s="94"/>
      <c r="GV55" s="94"/>
    </row>
    <row r="56" spans="1:204">
      <c r="A56" s="98" t="s">
        <v>38</v>
      </c>
      <c r="B56" s="123" t="s">
        <v>155</v>
      </c>
      <c r="C56" s="98" t="s">
        <v>85</v>
      </c>
      <c r="D56" s="98" t="s">
        <v>36</v>
      </c>
      <c r="E56" s="108" t="s">
        <v>116</v>
      </c>
      <c r="F56" s="98" t="s">
        <v>157</v>
      </c>
      <c r="G56" s="108">
        <v>40914</v>
      </c>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4"/>
      <c r="GS56" s="94"/>
      <c r="GT56" s="94"/>
      <c r="GU56" s="94"/>
      <c r="GV56" s="94"/>
    </row>
    <row r="57" spans="1:204">
      <c r="A57" s="98" t="s">
        <v>38</v>
      </c>
      <c r="B57" s="123" t="s">
        <v>155</v>
      </c>
      <c r="C57" s="98" t="s">
        <v>86</v>
      </c>
      <c r="D57" s="98" t="s">
        <v>36</v>
      </c>
      <c r="E57" s="108" t="s">
        <v>117</v>
      </c>
      <c r="F57" s="98" t="s">
        <v>157</v>
      </c>
      <c r="G57" s="108">
        <v>40914</v>
      </c>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4"/>
      <c r="GS57" s="94"/>
      <c r="GT57" s="94"/>
      <c r="GU57" s="94"/>
      <c r="GV57" s="94"/>
    </row>
    <row r="58" spans="1:204">
      <c r="A58" s="98" t="s">
        <v>38</v>
      </c>
      <c r="B58" s="123" t="s">
        <v>155</v>
      </c>
      <c r="C58" s="98" t="s">
        <v>87</v>
      </c>
      <c r="D58" s="98" t="s">
        <v>37</v>
      </c>
      <c r="E58" s="108"/>
      <c r="F58" s="98" t="s">
        <v>157</v>
      </c>
      <c r="G58" s="108">
        <v>40914</v>
      </c>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4"/>
      <c r="GS58" s="94"/>
      <c r="GT58" s="94"/>
      <c r="GU58" s="94"/>
      <c r="GV58" s="94"/>
    </row>
    <row r="59" spans="1:204">
      <c r="A59" s="98" t="s">
        <v>38</v>
      </c>
      <c r="B59" s="123" t="s">
        <v>155</v>
      </c>
      <c r="C59" s="98" t="s">
        <v>88</v>
      </c>
      <c r="D59" s="98" t="s">
        <v>37</v>
      </c>
      <c r="E59" s="108"/>
      <c r="F59" s="98" t="s">
        <v>157</v>
      </c>
      <c r="G59" s="108">
        <v>40914</v>
      </c>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4"/>
      <c r="GS59" s="94"/>
      <c r="GT59" s="94"/>
      <c r="GU59" s="94"/>
      <c r="GV59" s="94"/>
    </row>
    <row r="60" spans="1:204">
      <c r="A60" s="98" t="s">
        <v>38</v>
      </c>
      <c r="B60" s="123" t="s">
        <v>155</v>
      </c>
      <c r="C60" s="98" t="s">
        <v>89</v>
      </c>
      <c r="D60" s="98" t="s">
        <v>37</v>
      </c>
      <c r="E60" s="108"/>
      <c r="F60" s="98" t="s">
        <v>157</v>
      </c>
      <c r="G60" s="108">
        <v>40914</v>
      </c>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4"/>
      <c r="GS60" s="94"/>
      <c r="GT60" s="94"/>
      <c r="GU60" s="94"/>
      <c r="GV60" s="94"/>
    </row>
    <row r="61" spans="1:204">
      <c r="A61" s="98" t="s">
        <v>38</v>
      </c>
      <c r="B61" s="123" t="s">
        <v>155</v>
      </c>
      <c r="C61" s="98" t="s">
        <v>90</v>
      </c>
      <c r="D61" s="98" t="s">
        <v>37</v>
      </c>
      <c r="E61" s="108"/>
      <c r="F61" s="98" t="s">
        <v>157</v>
      </c>
      <c r="G61" s="108">
        <v>40914</v>
      </c>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4"/>
      <c r="GS61" s="94"/>
      <c r="GT61" s="94"/>
      <c r="GU61" s="94"/>
      <c r="GV61" s="94"/>
    </row>
    <row r="62" spans="1:204">
      <c r="A62" s="98" t="s">
        <v>38</v>
      </c>
      <c r="B62" s="123" t="s">
        <v>155</v>
      </c>
      <c r="C62" s="98" t="s">
        <v>91</v>
      </c>
      <c r="D62" s="98" t="s">
        <v>37</v>
      </c>
      <c r="E62" s="108"/>
      <c r="F62" s="98" t="s">
        <v>157</v>
      </c>
      <c r="G62" s="108">
        <v>40914</v>
      </c>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4"/>
      <c r="GS62" s="94"/>
      <c r="GT62" s="94"/>
      <c r="GU62" s="94"/>
      <c r="GV62" s="94"/>
    </row>
    <row r="63" spans="1:204">
      <c r="A63" s="98" t="s">
        <v>38</v>
      </c>
      <c r="B63" s="123" t="s">
        <v>155</v>
      </c>
      <c r="C63" s="98" t="s">
        <v>92</v>
      </c>
      <c r="D63" s="98" t="s">
        <v>37</v>
      </c>
      <c r="E63" s="108"/>
      <c r="F63" s="98" t="s">
        <v>157</v>
      </c>
      <c r="G63" s="108">
        <v>40914</v>
      </c>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4"/>
      <c r="GS63" s="94"/>
      <c r="GT63" s="94"/>
      <c r="GU63" s="94"/>
      <c r="GV63" s="94"/>
    </row>
    <row r="64" spans="1:204">
      <c r="A64" s="98" t="s">
        <v>38</v>
      </c>
      <c r="B64" s="123" t="s">
        <v>155</v>
      </c>
      <c r="C64" s="98" t="s">
        <v>93</v>
      </c>
      <c r="D64" s="98" t="s">
        <v>37</v>
      </c>
      <c r="E64" s="108"/>
      <c r="F64" s="98" t="s">
        <v>157</v>
      </c>
      <c r="G64" s="108">
        <v>40914</v>
      </c>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4"/>
      <c r="GS64" s="94"/>
      <c r="GT64" s="94"/>
      <c r="GU64" s="94"/>
      <c r="GV64" s="94"/>
    </row>
    <row r="65" spans="1:204">
      <c r="A65" s="98" t="s">
        <v>38</v>
      </c>
      <c r="B65" s="123" t="s">
        <v>155</v>
      </c>
      <c r="C65" s="98" t="s">
        <v>94</v>
      </c>
      <c r="D65" s="98" t="s">
        <v>37</v>
      </c>
      <c r="E65" s="108"/>
      <c r="F65" s="98" t="s">
        <v>157</v>
      </c>
      <c r="G65" s="108">
        <v>40914</v>
      </c>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4"/>
      <c r="GS65" s="94"/>
      <c r="GT65" s="94"/>
      <c r="GU65" s="94"/>
      <c r="GV65" s="94"/>
    </row>
    <row r="66" spans="1:204">
      <c r="A66" s="98" t="s">
        <v>38</v>
      </c>
      <c r="B66" s="123" t="s">
        <v>155</v>
      </c>
      <c r="C66" s="98" t="s">
        <v>95</v>
      </c>
      <c r="D66" s="98" t="s">
        <v>37</v>
      </c>
      <c r="E66" s="108"/>
      <c r="F66" s="98" t="s">
        <v>157</v>
      </c>
      <c r="G66" s="108">
        <v>40914</v>
      </c>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4"/>
      <c r="GS66" s="94"/>
      <c r="GT66" s="94"/>
      <c r="GU66" s="94"/>
      <c r="GV66" s="94"/>
    </row>
    <row r="67" spans="1:204">
      <c r="A67" s="98" t="s">
        <v>38</v>
      </c>
      <c r="B67" s="123" t="s">
        <v>155</v>
      </c>
      <c r="C67" s="98" t="s">
        <v>96</v>
      </c>
      <c r="D67" s="98" t="s">
        <v>37</v>
      </c>
      <c r="E67" s="108"/>
      <c r="F67" s="98" t="s">
        <v>157</v>
      </c>
      <c r="G67" s="108">
        <v>40914</v>
      </c>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4"/>
      <c r="GS67" s="94"/>
      <c r="GT67" s="94"/>
      <c r="GU67" s="94"/>
      <c r="GV67" s="94"/>
    </row>
    <row r="68" spans="1:204">
      <c r="A68" s="98" t="s">
        <v>38</v>
      </c>
      <c r="B68" s="123" t="s">
        <v>155</v>
      </c>
      <c r="C68" s="98" t="s">
        <v>97</v>
      </c>
      <c r="D68" s="98" t="s">
        <v>37</v>
      </c>
      <c r="E68" s="108"/>
      <c r="F68" s="98" t="s">
        <v>157</v>
      </c>
      <c r="G68" s="108">
        <v>40914</v>
      </c>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4"/>
      <c r="GS68" s="94"/>
      <c r="GT68" s="94"/>
      <c r="GU68" s="94"/>
      <c r="GV68" s="94"/>
    </row>
    <row r="69" spans="1:204">
      <c r="A69" s="98" t="s">
        <v>38</v>
      </c>
      <c r="B69" s="123" t="s">
        <v>155</v>
      </c>
      <c r="C69" s="98" t="s">
        <v>98</v>
      </c>
      <c r="D69" s="98" t="s">
        <v>37</v>
      </c>
      <c r="E69" s="108"/>
      <c r="F69" s="98" t="s">
        <v>157</v>
      </c>
      <c r="G69" s="108">
        <v>40914</v>
      </c>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4"/>
      <c r="GS69" s="94"/>
      <c r="GT69" s="94"/>
      <c r="GU69" s="94"/>
      <c r="GV69" s="94"/>
    </row>
    <row r="70" spans="1:204">
      <c r="A70" s="98" t="s">
        <v>38</v>
      </c>
      <c r="B70" s="123" t="s">
        <v>155</v>
      </c>
      <c r="C70" s="98" t="s">
        <v>99</v>
      </c>
      <c r="D70" s="98" t="s">
        <v>37</v>
      </c>
      <c r="E70" s="108"/>
      <c r="F70" s="98" t="s">
        <v>157</v>
      </c>
      <c r="G70" s="108">
        <v>40914</v>
      </c>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4"/>
      <c r="GS70" s="94"/>
      <c r="GT70" s="94"/>
      <c r="GU70" s="94"/>
      <c r="GV70" s="94"/>
    </row>
    <row r="71" spans="1:204">
      <c r="A71" s="98" t="s">
        <v>38</v>
      </c>
      <c r="B71" s="123" t="s">
        <v>155</v>
      </c>
      <c r="C71" s="98" t="s">
        <v>100</v>
      </c>
      <c r="D71" s="98" t="s">
        <v>37</v>
      </c>
      <c r="E71" s="108"/>
      <c r="F71" s="98" t="s">
        <v>157</v>
      </c>
      <c r="G71" s="108">
        <v>40914</v>
      </c>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4"/>
      <c r="GS71" s="94"/>
      <c r="GT71" s="94"/>
      <c r="GU71" s="94"/>
      <c r="GV71" s="94"/>
    </row>
    <row r="72" spans="1:204">
      <c r="A72" s="98" t="s">
        <v>38</v>
      </c>
      <c r="B72" s="123" t="s">
        <v>155</v>
      </c>
      <c r="C72" s="98" t="s">
        <v>101</v>
      </c>
      <c r="D72" s="98" t="s">
        <v>37</v>
      </c>
      <c r="E72" s="108"/>
      <c r="F72" s="98" t="s">
        <v>157</v>
      </c>
      <c r="G72" s="108">
        <v>40914</v>
      </c>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4"/>
      <c r="GS72" s="94"/>
      <c r="GT72" s="94"/>
      <c r="GU72" s="94"/>
      <c r="GV72" s="94"/>
    </row>
    <row r="73" spans="1:204">
      <c r="A73" s="98" t="s">
        <v>38</v>
      </c>
      <c r="B73" s="123" t="s">
        <v>155</v>
      </c>
      <c r="C73" s="98" t="s">
        <v>102</v>
      </c>
      <c r="D73" s="98" t="s">
        <v>37</v>
      </c>
      <c r="E73" s="108"/>
      <c r="F73" s="98" t="s">
        <v>157</v>
      </c>
      <c r="G73" s="108">
        <v>40914</v>
      </c>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4"/>
      <c r="GS73" s="94"/>
      <c r="GT73" s="94"/>
      <c r="GU73" s="94"/>
      <c r="GV73" s="94"/>
    </row>
    <row r="74" spans="1:204">
      <c r="A74" s="98" t="s">
        <v>44</v>
      </c>
      <c r="B74" s="122" t="s">
        <v>128</v>
      </c>
      <c r="C74" s="98" t="s">
        <v>45</v>
      </c>
      <c r="D74" s="98" t="s">
        <v>37</v>
      </c>
      <c r="E74" s="108" t="s">
        <v>116</v>
      </c>
      <c r="F74" s="98" t="s">
        <v>157</v>
      </c>
      <c r="G74" s="108">
        <v>40914</v>
      </c>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4"/>
      <c r="GS74" s="94"/>
      <c r="GT74" s="94"/>
      <c r="GU74" s="94"/>
      <c r="GV74" s="94"/>
    </row>
    <row r="75" spans="1:204">
      <c r="A75" s="98" t="s">
        <v>44</v>
      </c>
      <c r="B75" s="122" t="s">
        <v>128</v>
      </c>
      <c r="C75" s="98" t="s">
        <v>46</v>
      </c>
      <c r="D75" s="98" t="s">
        <v>37</v>
      </c>
      <c r="E75" s="108"/>
      <c r="F75" s="98" t="s">
        <v>157</v>
      </c>
      <c r="G75" s="108">
        <v>40914</v>
      </c>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4"/>
      <c r="GS75" s="94"/>
      <c r="GT75" s="94"/>
      <c r="GU75" s="94"/>
      <c r="GV75" s="94"/>
    </row>
    <row r="76" spans="1:204">
      <c r="A76" s="98" t="s">
        <v>44</v>
      </c>
      <c r="B76" s="122" t="s">
        <v>128</v>
      </c>
      <c r="C76" s="98" t="s">
        <v>47</v>
      </c>
      <c r="D76" s="98" t="s">
        <v>37</v>
      </c>
      <c r="E76" s="108"/>
      <c r="F76" s="98" t="s">
        <v>157</v>
      </c>
      <c r="G76" s="108">
        <v>40914</v>
      </c>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4"/>
      <c r="GS76" s="94"/>
      <c r="GT76" s="94"/>
      <c r="GU76" s="94"/>
      <c r="GV76" s="94"/>
    </row>
    <row r="77" spans="1:204">
      <c r="A77" s="98" t="s">
        <v>44</v>
      </c>
      <c r="B77" s="122" t="s">
        <v>128</v>
      </c>
      <c r="C77" s="98" t="s">
        <v>48</v>
      </c>
      <c r="D77" s="98" t="s">
        <v>37</v>
      </c>
      <c r="E77" s="108"/>
      <c r="F77" s="98" t="s">
        <v>157</v>
      </c>
      <c r="G77" s="108">
        <v>40914</v>
      </c>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4"/>
      <c r="GS77" s="94"/>
      <c r="GT77" s="94"/>
      <c r="GU77" s="94"/>
      <c r="GV77" s="94"/>
    </row>
    <row r="78" spans="1:204">
      <c r="A78" s="98" t="s">
        <v>44</v>
      </c>
      <c r="B78" s="122" t="s">
        <v>128</v>
      </c>
      <c r="C78" s="98" t="s">
        <v>49</v>
      </c>
      <c r="D78" s="98" t="s">
        <v>37</v>
      </c>
      <c r="E78" s="108"/>
      <c r="F78" s="98" t="s">
        <v>157</v>
      </c>
      <c r="G78" s="108">
        <v>40914</v>
      </c>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4"/>
      <c r="GS78" s="94"/>
      <c r="GT78" s="94"/>
      <c r="GU78" s="94"/>
      <c r="GV78" s="94"/>
    </row>
    <row r="79" spans="1:204">
      <c r="A79" s="98" t="s">
        <v>44</v>
      </c>
      <c r="B79" s="122" t="s">
        <v>128</v>
      </c>
      <c r="C79" s="98" t="s">
        <v>50</v>
      </c>
      <c r="D79" s="98" t="s">
        <v>37</v>
      </c>
      <c r="E79" s="108"/>
      <c r="F79" s="98" t="s">
        <v>157</v>
      </c>
      <c r="G79" s="108">
        <v>40914</v>
      </c>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4"/>
      <c r="GS79" s="94"/>
      <c r="GT79" s="94"/>
      <c r="GU79" s="94"/>
      <c r="GV79" s="94"/>
    </row>
    <row r="80" spans="1:204">
      <c r="A80" s="98" t="s">
        <v>44</v>
      </c>
      <c r="B80" s="122" t="s">
        <v>128</v>
      </c>
      <c r="C80" s="98" t="s">
        <v>51</v>
      </c>
      <c r="D80" s="98" t="s">
        <v>37</v>
      </c>
      <c r="E80" s="108"/>
      <c r="F80" s="98" t="s">
        <v>157</v>
      </c>
      <c r="G80" s="108">
        <v>40914</v>
      </c>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c r="EE80" s="99"/>
      <c r="EF80" s="99"/>
      <c r="EG80" s="99"/>
      <c r="EH80" s="99"/>
      <c r="EI80" s="99"/>
      <c r="EJ80" s="99"/>
      <c r="EK80" s="99"/>
      <c r="EL80" s="99"/>
      <c r="EM80" s="99"/>
      <c r="EN80" s="99"/>
      <c r="EO80" s="99"/>
      <c r="EP80" s="99"/>
      <c r="EQ80" s="99"/>
      <c r="ER80" s="99"/>
      <c r="ES80" s="99"/>
      <c r="ET80" s="99"/>
      <c r="EU80" s="99"/>
      <c r="EV80" s="99"/>
      <c r="EW80" s="99"/>
      <c r="EX80" s="99"/>
      <c r="EY80" s="99"/>
      <c r="EZ80" s="99"/>
      <c r="FA80" s="99"/>
      <c r="FB80" s="99"/>
      <c r="FC80" s="99"/>
      <c r="FD80" s="99"/>
      <c r="FE80" s="99"/>
      <c r="FF80" s="99"/>
      <c r="FG80" s="99"/>
      <c r="FH80" s="99"/>
      <c r="FI80" s="99"/>
      <c r="FJ80" s="99"/>
      <c r="FK80" s="99"/>
      <c r="FL80" s="99"/>
      <c r="FM80" s="99"/>
      <c r="FN80" s="99"/>
      <c r="FO80" s="99"/>
      <c r="FP80" s="99"/>
      <c r="FQ80" s="99"/>
      <c r="FR80" s="99"/>
      <c r="FS80" s="99"/>
      <c r="FT80" s="99"/>
      <c r="FU80" s="99"/>
      <c r="FV80" s="99"/>
      <c r="FW80" s="99"/>
      <c r="FX80" s="99"/>
      <c r="FY80" s="99"/>
      <c r="FZ80" s="99"/>
      <c r="GA80" s="99"/>
      <c r="GB80" s="99"/>
      <c r="GC80" s="99"/>
      <c r="GD80" s="99"/>
      <c r="GE80" s="99"/>
      <c r="GF80" s="99"/>
      <c r="GG80" s="99"/>
      <c r="GH80" s="99"/>
      <c r="GI80" s="99"/>
      <c r="GJ80" s="99"/>
      <c r="GK80" s="99"/>
      <c r="GL80" s="99"/>
      <c r="GM80" s="99"/>
      <c r="GN80" s="99"/>
      <c r="GO80" s="99"/>
      <c r="GP80" s="99"/>
      <c r="GQ80" s="99"/>
      <c r="GR80" s="94"/>
      <c r="GS80" s="94"/>
      <c r="GT80" s="94"/>
      <c r="GU80" s="94"/>
      <c r="GV80" s="94"/>
    </row>
    <row r="81" spans="1:204">
      <c r="A81" s="98" t="s">
        <v>44</v>
      </c>
      <c r="B81" s="122" t="s">
        <v>128</v>
      </c>
      <c r="C81" s="98" t="s">
        <v>52</v>
      </c>
      <c r="D81" s="98" t="s">
        <v>37</v>
      </c>
      <c r="E81" s="108"/>
      <c r="F81" s="98" t="s">
        <v>157</v>
      </c>
      <c r="G81" s="108">
        <v>40914</v>
      </c>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c r="EE81" s="99"/>
      <c r="EF81" s="99"/>
      <c r="EG81" s="99"/>
      <c r="EH81" s="99"/>
      <c r="EI81" s="99"/>
      <c r="EJ81" s="99"/>
      <c r="EK81" s="99"/>
      <c r="EL81" s="99"/>
      <c r="EM81" s="99"/>
      <c r="EN81" s="99"/>
      <c r="EO81" s="99"/>
      <c r="EP81" s="99"/>
      <c r="EQ81" s="99"/>
      <c r="ER81" s="99"/>
      <c r="ES81" s="99"/>
      <c r="ET81" s="99"/>
      <c r="EU81" s="99"/>
      <c r="EV81" s="99"/>
      <c r="EW81" s="99"/>
      <c r="EX81" s="99"/>
      <c r="EY81" s="99"/>
      <c r="EZ81" s="99"/>
      <c r="FA81" s="99"/>
      <c r="FB81" s="99"/>
      <c r="FC81" s="99"/>
      <c r="FD81" s="99"/>
      <c r="FE81" s="99"/>
      <c r="FF81" s="99"/>
      <c r="FG81" s="99"/>
      <c r="FH81" s="99"/>
      <c r="FI81" s="99"/>
      <c r="FJ81" s="99"/>
      <c r="FK81" s="99"/>
      <c r="FL81" s="99"/>
      <c r="FM81" s="99"/>
      <c r="FN81" s="99"/>
      <c r="FO81" s="99"/>
      <c r="FP81" s="99"/>
      <c r="FQ81" s="99"/>
      <c r="FR81" s="99"/>
      <c r="FS81" s="99"/>
      <c r="FT81" s="99"/>
      <c r="FU81" s="99"/>
      <c r="FV81" s="99"/>
      <c r="FW81" s="99"/>
      <c r="FX81" s="99"/>
      <c r="FY81" s="99"/>
      <c r="FZ81" s="99"/>
      <c r="GA81" s="99"/>
      <c r="GB81" s="99"/>
      <c r="GC81" s="99"/>
      <c r="GD81" s="99"/>
      <c r="GE81" s="99"/>
      <c r="GF81" s="99"/>
      <c r="GG81" s="99"/>
      <c r="GH81" s="99"/>
      <c r="GI81" s="99"/>
      <c r="GJ81" s="99"/>
      <c r="GK81" s="99"/>
      <c r="GL81" s="99"/>
      <c r="GM81" s="99"/>
      <c r="GN81" s="99"/>
      <c r="GO81" s="99"/>
      <c r="GP81" s="99"/>
      <c r="GQ81" s="99"/>
      <c r="GR81" s="94"/>
      <c r="GS81" s="94"/>
      <c r="GT81" s="94"/>
      <c r="GU81" s="94"/>
      <c r="GV81" s="94"/>
    </row>
    <row r="82" spans="1:204">
      <c r="A82" s="98" t="s">
        <v>44</v>
      </c>
      <c r="B82" s="122" t="s">
        <v>128</v>
      </c>
      <c r="C82" s="98" t="s">
        <v>53</v>
      </c>
      <c r="D82" s="98" t="s">
        <v>37</v>
      </c>
      <c r="E82" s="108"/>
      <c r="F82" s="98" t="s">
        <v>157</v>
      </c>
      <c r="G82" s="108">
        <v>40914</v>
      </c>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c r="EE82" s="99"/>
      <c r="EF82" s="99"/>
      <c r="EG82" s="99"/>
      <c r="EH82" s="99"/>
      <c r="EI82" s="99"/>
      <c r="EJ82" s="99"/>
      <c r="EK82" s="99"/>
      <c r="EL82" s="99"/>
      <c r="EM82" s="99"/>
      <c r="EN82" s="99"/>
      <c r="EO82" s="99"/>
      <c r="EP82" s="99"/>
      <c r="EQ82" s="99"/>
      <c r="ER82" s="99"/>
      <c r="ES82" s="99"/>
      <c r="ET82" s="99"/>
      <c r="EU82" s="99"/>
      <c r="EV82" s="99"/>
      <c r="EW82" s="99"/>
      <c r="EX82" s="99"/>
      <c r="EY82" s="99"/>
      <c r="EZ82" s="99"/>
      <c r="FA82" s="99"/>
      <c r="FB82" s="99"/>
      <c r="FC82" s="99"/>
      <c r="FD82" s="99"/>
      <c r="FE82" s="99"/>
      <c r="FF82" s="99"/>
      <c r="FG82" s="99"/>
      <c r="FH82" s="99"/>
      <c r="FI82" s="99"/>
      <c r="FJ82" s="99"/>
      <c r="FK82" s="99"/>
      <c r="FL82" s="99"/>
      <c r="FM82" s="99"/>
      <c r="FN82" s="99"/>
      <c r="FO82" s="99"/>
      <c r="FP82" s="99"/>
      <c r="FQ82" s="99"/>
      <c r="FR82" s="99"/>
      <c r="FS82" s="99"/>
      <c r="FT82" s="99"/>
      <c r="FU82" s="99"/>
      <c r="FV82" s="99"/>
      <c r="FW82" s="99"/>
      <c r="FX82" s="99"/>
      <c r="FY82" s="99"/>
      <c r="FZ82" s="99"/>
      <c r="GA82" s="99"/>
      <c r="GB82" s="99"/>
      <c r="GC82" s="99"/>
      <c r="GD82" s="99"/>
      <c r="GE82" s="99"/>
      <c r="GF82" s="99"/>
      <c r="GG82" s="99"/>
      <c r="GH82" s="99"/>
      <c r="GI82" s="99"/>
      <c r="GJ82" s="99"/>
      <c r="GK82" s="99"/>
      <c r="GL82" s="99"/>
      <c r="GM82" s="99"/>
      <c r="GN82" s="99"/>
      <c r="GO82" s="99"/>
      <c r="GP82" s="99"/>
      <c r="GQ82" s="99"/>
      <c r="GR82" s="94"/>
      <c r="GS82" s="94"/>
      <c r="GT82" s="94"/>
      <c r="GU82" s="94"/>
      <c r="GV82" s="94"/>
    </row>
    <row r="83" spans="1:204">
      <c r="A83" s="98" t="s">
        <v>44</v>
      </c>
      <c r="B83" s="122" t="s">
        <v>128</v>
      </c>
      <c r="C83" s="98" t="s">
        <v>54</v>
      </c>
      <c r="D83" s="98" t="s">
        <v>37</v>
      </c>
      <c r="E83" s="108"/>
      <c r="F83" s="98" t="s">
        <v>157</v>
      </c>
      <c r="G83" s="108">
        <v>40914</v>
      </c>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4"/>
      <c r="GS83" s="94"/>
      <c r="GT83" s="94"/>
      <c r="GU83" s="94"/>
      <c r="GV83" s="94"/>
    </row>
    <row r="84" spans="1:204">
      <c r="A84" s="98" t="s">
        <v>44</v>
      </c>
      <c r="B84" s="122" t="s">
        <v>128</v>
      </c>
      <c r="C84" s="98" t="s">
        <v>55</v>
      </c>
      <c r="D84" s="98" t="s">
        <v>37</v>
      </c>
      <c r="E84" s="108"/>
      <c r="F84" s="98" t="s">
        <v>157</v>
      </c>
      <c r="G84" s="108">
        <v>40914</v>
      </c>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c r="EE84" s="99"/>
      <c r="EF84" s="99"/>
      <c r="EG84" s="99"/>
      <c r="EH84" s="99"/>
      <c r="EI84" s="99"/>
      <c r="EJ84" s="99"/>
      <c r="EK84" s="99"/>
      <c r="EL84" s="99"/>
      <c r="EM84" s="99"/>
      <c r="EN84" s="99"/>
      <c r="EO84" s="99"/>
      <c r="EP84" s="99"/>
      <c r="EQ84" s="99"/>
      <c r="ER84" s="99"/>
      <c r="ES84" s="99"/>
      <c r="ET84" s="99"/>
      <c r="EU84" s="99"/>
      <c r="EV84" s="99"/>
      <c r="EW84" s="99"/>
      <c r="EX84" s="99"/>
      <c r="EY84" s="99"/>
      <c r="EZ84" s="99"/>
      <c r="FA84" s="99"/>
      <c r="FB84" s="99"/>
      <c r="FC84" s="99"/>
      <c r="FD84" s="99"/>
      <c r="FE84" s="99"/>
      <c r="FF84" s="99"/>
      <c r="FG84" s="99"/>
      <c r="FH84" s="99"/>
      <c r="FI84" s="99"/>
      <c r="FJ84" s="99"/>
      <c r="FK84" s="99"/>
      <c r="FL84" s="99"/>
      <c r="FM84" s="99"/>
      <c r="FN84" s="99"/>
      <c r="FO84" s="99"/>
      <c r="FP84" s="99"/>
      <c r="FQ84" s="99"/>
      <c r="FR84" s="99"/>
      <c r="FS84" s="99"/>
      <c r="FT84" s="99"/>
      <c r="FU84" s="99"/>
      <c r="FV84" s="99"/>
      <c r="FW84" s="99"/>
      <c r="FX84" s="99"/>
      <c r="FY84" s="99"/>
      <c r="FZ84" s="99"/>
      <c r="GA84" s="99"/>
      <c r="GB84" s="99"/>
      <c r="GC84" s="99"/>
      <c r="GD84" s="99"/>
      <c r="GE84" s="99"/>
      <c r="GF84" s="99"/>
      <c r="GG84" s="99"/>
      <c r="GH84" s="99"/>
      <c r="GI84" s="99"/>
      <c r="GJ84" s="99"/>
      <c r="GK84" s="99"/>
      <c r="GL84" s="99"/>
      <c r="GM84" s="99"/>
      <c r="GN84" s="99"/>
      <c r="GO84" s="99"/>
      <c r="GP84" s="99"/>
      <c r="GQ84" s="99"/>
      <c r="GR84" s="94"/>
      <c r="GS84" s="94"/>
      <c r="GT84" s="94"/>
      <c r="GU84" s="94"/>
      <c r="GV84" s="94"/>
    </row>
    <row r="85" spans="1:204">
      <c r="A85" s="98" t="s">
        <v>44</v>
      </c>
      <c r="B85" s="122" t="s">
        <v>128</v>
      </c>
      <c r="C85" s="98" t="s">
        <v>56</v>
      </c>
      <c r="D85" s="98" t="s">
        <v>37</v>
      </c>
      <c r="E85" s="108"/>
      <c r="F85" s="98" t="s">
        <v>157</v>
      </c>
      <c r="G85" s="108">
        <v>40914</v>
      </c>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c r="EE85" s="99"/>
      <c r="EF85" s="99"/>
      <c r="EG85" s="99"/>
      <c r="EH85" s="99"/>
      <c r="EI85" s="99"/>
      <c r="EJ85" s="99"/>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c r="FJ85" s="99"/>
      <c r="FK85" s="99"/>
      <c r="FL85" s="99"/>
      <c r="FM85" s="99"/>
      <c r="FN85" s="99"/>
      <c r="FO85" s="99"/>
      <c r="FP85" s="99"/>
      <c r="FQ85" s="99"/>
      <c r="FR85" s="9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4"/>
      <c r="GS85" s="94"/>
      <c r="GT85" s="94"/>
      <c r="GU85" s="94"/>
      <c r="GV85" s="94"/>
    </row>
    <row r="86" spans="1:204">
      <c r="A86" s="98" t="s">
        <v>44</v>
      </c>
      <c r="B86" s="122" t="s">
        <v>128</v>
      </c>
      <c r="C86" s="98" t="s">
        <v>57</v>
      </c>
      <c r="D86" s="98" t="s">
        <v>37</v>
      </c>
      <c r="E86" s="108"/>
      <c r="F86" s="98" t="s">
        <v>157</v>
      </c>
      <c r="G86" s="108">
        <v>40914</v>
      </c>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c r="FJ86" s="99"/>
      <c r="FK86" s="99"/>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4"/>
      <c r="GS86" s="94"/>
      <c r="GT86" s="94"/>
      <c r="GU86" s="94"/>
      <c r="GV86" s="94"/>
    </row>
    <row r="87" spans="1:204">
      <c r="A87" s="98" t="s">
        <v>44</v>
      </c>
      <c r="B87" s="122" t="s">
        <v>128</v>
      </c>
      <c r="C87" s="98" t="s">
        <v>58</v>
      </c>
      <c r="D87" s="98" t="s">
        <v>37</v>
      </c>
      <c r="E87" s="108"/>
      <c r="F87" s="98" t="s">
        <v>157</v>
      </c>
      <c r="G87" s="108">
        <v>40945</v>
      </c>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4"/>
      <c r="GS87" s="94"/>
      <c r="GT87" s="94"/>
      <c r="GU87" s="94"/>
      <c r="GV87" s="94"/>
    </row>
    <row r="88" spans="1:204">
      <c r="A88" s="98" t="s">
        <v>44</v>
      </c>
      <c r="B88" s="122" t="s">
        <v>128</v>
      </c>
      <c r="C88" s="98" t="s">
        <v>59</v>
      </c>
      <c r="D88" s="98" t="s">
        <v>37</v>
      </c>
      <c r="E88" s="108"/>
      <c r="F88" s="98" t="s">
        <v>157</v>
      </c>
      <c r="G88" s="108">
        <v>40945</v>
      </c>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c r="EE88" s="99"/>
      <c r="EF88" s="99"/>
      <c r="EG88" s="99"/>
      <c r="EH88" s="99"/>
      <c r="EI88" s="99"/>
      <c r="EJ88" s="99"/>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c r="FJ88" s="99"/>
      <c r="FK88" s="99"/>
      <c r="FL88" s="99"/>
      <c r="FM88" s="99"/>
      <c r="FN88" s="99"/>
      <c r="FO88" s="99"/>
      <c r="FP88" s="99"/>
      <c r="FQ88" s="99"/>
      <c r="FR88" s="99"/>
      <c r="FS88" s="99"/>
      <c r="FT88" s="99"/>
      <c r="FU88" s="99"/>
      <c r="FV88" s="99"/>
      <c r="FW88" s="99"/>
      <c r="FX88" s="99"/>
      <c r="FY88" s="99"/>
      <c r="FZ88" s="99"/>
      <c r="GA88" s="99"/>
      <c r="GB88" s="99"/>
      <c r="GC88" s="99"/>
      <c r="GD88" s="99"/>
      <c r="GE88" s="99"/>
      <c r="GF88" s="99"/>
      <c r="GG88" s="99"/>
      <c r="GH88" s="99"/>
      <c r="GI88" s="99"/>
      <c r="GJ88" s="99"/>
      <c r="GK88" s="99"/>
      <c r="GL88" s="99"/>
      <c r="GM88" s="99"/>
      <c r="GN88" s="99"/>
      <c r="GO88" s="99"/>
      <c r="GP88" s="99"/>
      <c r="GQ88" s="99"/>
      <c r="GR88" s="94"/>
      <c r="GS88" s="94"/>
      <c r="GT88" s="94"/>
      <c r="GU88" s="94"/>
      <c r="GV88" s="94"/>
    </row>
    <row r="89" spans="1:204">
      <c r="A89" s="98" t="s">
        <v>44</v>
      </c>
      <c r="B89" s="122" t="s">
        <v>128</v>
      </c>
      <c r="C89" s="98" t="s">
        <v>60</v>
      </c>
      <c r="D89" s="98" t="s">
        <v>36</v>
      </c>
      <c r="E89" s="108" t="s">
        <v>116</v>
      </c>
      <c r="F89" s="98" t="s">
        <v>157</v>
      </c>
      <c r="G89" s="108">
        <v>40945</v>
      </c>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4"/>
      <c r="GS89" s="94"/>
      <c r="GT89" s="94"/>
      <c r="GU89" s="94"/>
      <c r="GV89" s="94"/>
    </row>
    <row r="90" spans="1:204">
      <c r="A90" s="98" t="s">
        <v>44</v>
      </c>
      <c r="B90" s="122" t="s">
        <v>128</v>
      </c>
      <c r="C90" s="98" t="s">
        <v>61</v>
      </c>
      <c r="D90" s="98" t="s">
        <v>37</v>
      </c>
      <c r="E90" s="108"/>
      <c r="F90" s="98" t="s">
        <v>157</v>
      </c>
      <c r="G90" s="108">
        <v>40945</v>
      </c>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4"/>
      <c r="GS90" s="94"/>
      <c r="GT90" s="94"/>
      <c r="GU90" s="94"/>
      <c r="GV90" s="94"/>
    </row>
    <row r="91" spans="1:204">
      <c r="A91" s="98" t="s">
        <v>44</v>
      </c>
      <c r="B91" s="122" t="s">
        <v>128</v>
      </c>
      <c r="C91" s="98" t="s">
        <v>62</v>
      </c>
      <c r="D91" s="98" t="s">
        <v>37</v>
      </c>
      <c r="E91" s="108"/>
      <c r="F91" s="98" t="s">
        <v>157</v>
      </c>
      <c r="G91" s="108">
        <v>40945</v>
      </c>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4"/>
      <c r="GS91" s="94"/>
      <c r="GT91" s="94"/>
      <c r="GU91" s="94"/>
      <c r="GV91" s="94"/>
    </row>
    <row r="92" spans="1:204">
      <c r="A92" s="98" t="s">
        <v>44</v>
      </c>
      <c r="B92" s="122" t="s">
        <v>128</v>
      </c>
      <c r="C92" s="98" t="s">
        <v>63</v>
      </c>
      <c r="D92" s="98" t="s">
        <v>37</v>
      </c>
      <c r="E92" s="108"/>
      <c r="F92" s="98" t="s">
        <v>157</v>
      </c>
      <c r="G92" s="108">
        <v>40945</v>
      </c>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4"/>
      <c r="GS92" s="94"/>
      <c r="GT92" s="94"/>
      <c r="GU92" s="94"/>
      <c r="GV92" s="94"/>
    </row>
    <row r="93" spans="1:204">
      <c r="A93" s="98" t="s">
        <v>44</v>
      </c>
      <c r="B93" s="122" t="s">
        <v>128</v>
      </c>
      <c r="C93" s="98" t="s">
        <v>64</v>
      </c>
      <c r="D93" s="98" t="s">
        <v>37</v>
      </c>
      <c r="E93" s="108"/>
      <c r="F93" s="98" t="s">
        <v>157</v>
      </c>
      <c r="G93" s="108">
        <v>40945</v>
      </c>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4"/>
      <c r="GS93" s="94"/>
      <c r="GT93" s="94"/>
      <c r="GU93" s="94"/>
      <c r="GV93" s="94"/>
    </row>
    <row r="94" spans="1:204">
      <c r="A94" s="98" t="s">
        <v>44</v>
      </c>
      <c r="B94" s="122" t="s">
        <v>128</v>
      </c>
      <c r="C94" s="98" t="s">
        <v>65</v>
      </c>
      <c r="D94" s="98" t="s">
        <v>37</v>
      </c>
      <c r="E94" s="108"/>
      <c r="F94" s="98" t="s">
        <v>157</v>
      </c>
      <c r="G94" s="108">
        <v>40945</v>
      </c>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c r="FW94" s="99"/>
      <c r="FX94" s="99"/>
      <c r="FY94" s="99"/>
      <c r="FZ94" s="99"/>
      <c r="GA94" s="99"/>
      <c r="GB94" s="99"/>
      <c r="GC94" s="99"/>
      <c r="GD94" s="99"/>
      <c r="GE94" s="99"/>
      <c r="GF94" s="99"/>
      <c r="GG94" s="99"/>
      <c r="GH94" s="99"/>
      <c r="GI94" s="99"/>
      <c r="GJ94" s="99"/>
      <c r="GK94" s="99"/>
      <c r="GL94" s="99"/>
      <c r="GM94" s="99"/>
      <c r="GN94" s="99"/>
      <c r="GO94" s="99"/>
      <c r="GP94" s="99"/>
      <c r="GQ94" s="99"/>
      <c r="GR94" s="94"/>
      <c r="GS94" s="94"/>
      <c r="GT94" s="94"/>
      <c r="GU94" s="94"/>
      <c r="GV94" s="94"/>
    </row>
    <row r="95" spans="1:204">
      <c r="A95" s="98" t="s">
        <v>44</v>
      </c>
      <c r="B95" s="122" t="s">
        <v>128</v>
      </c>
      <c r="C95" s="98" t="s">
        <v>66</v>
      </c>
      <c r="D95" s="98" t="s">
        <v>37</v>
      </c>
      <c r="E95" s="108"/>
      <c r="F95" s="98" t="s">
        <v>157</v>
      </c>
      <c r="G95" s="108">
        <v>40945</v>
      </c>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94"/>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94"/>
      <c r="GH95" s="94"/>
      <c r="GI95" s="94"/>
      <c r="GJ95" s="94"/>
      <c r="GK95" s="94"/>
      <c r="GL95" s="94"/>
      <c r="GM95" s="94"/>
      <c r="GN95" s="94"/>
      <c r="GO95" s="94"/>
      <c r="GP95" s="94"/>
      <c r="GQ95" s="94"/>
      <c r="GR95" s="94"/>
      <c r="GS95" s="94"/>
      <c r="GT95" s="94"/>
      <c r="GU95" s="94"/>
      <c r="GV95" s="94"/>
    </row>
    <row r="96" spans="1:204">
      <c r="A96" s="98" t="s">
        <v>44</v>
      </c>
      <c r="B96" s="122" t="s">
        <v>128</v>
      </c>
      <c r="C96" s="98" t="s">
        <v>67</v>
      </c>
      <c r="D96" s="98" t="s">
        <v>37</v>
      </c>
      <c r="E96" s="108"/>
      <c r="F96" s="98" t="s">
        <v>157</v>
      </c>
      <c r="G96" s="108">
        <v>40945</v>
      </c>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94"/>
      <c r="DD96" s="94"/>
      <c r="DE96" s="94"/>
      <c r="DF96" s="94"/>
      <c r="DG96" s="94"/>
      <c r="DH96" s="94"/>
      <c r="DI96" s="94"/>
      <c r="DJ96" s="94"/>
      <c r="DK96" s="94"/>
      <c r="DL96" s="94"/>
      <c r="DM96" s="94"/>
      <c r="DN96" s="94"/>
      <c r="DO96" s="94"/>
      <c r="DP96" s="94"/>
      <c r="DQ96" s="94"/>
      <c r="DR96" s="94"/>
      <c r="DS96" s="94"/>
      <c r="DT96" s="94"/>
      <c r="DU96" s="94"/>
      <c r="DV96" s="94"/>
      <c r="DW96" s="94"/>
      <c r="DX96" s="94"/>
      <c r="DY96" s="94"/>
      <c r="DZ96" s="94"/>
      <c r="EA96" s="94"/>
      <c r="EB96" s="94"/>
      <c r="EC96" s="94"/>
      <c r="ED96" s="94"/>
      <c r="EE96" s="94"/>
      <c r="EF96" s="94"/>
      <c r="EG96" s="94"/>
      <c r="EH96" s="94"/>
      <c r="EI96" s="94"/>
      <c r="EJ96" s="94"/>
      <c r="EK96" s="94"/>
      <c r="EL96" s="94"/>
      <c r="EM96" s="94"/>
      <c r="EN96" s="94"/>
      <c r="EO96" s="94"/>
      <c r="EP96" s="94"/>
      <c r="EQ96" s="94"/>
      <c r="ER96" s="94"/>
      <c r="ES96" s="94"/>
      <c r="ET96" s="94"/>
      <c r="EU96" s="94"/>
      <c r="EV96" s="94"/>
      <c r="EW96" s="94"/>
      <c r="EX96" s="94"/>
      <c r="EY96" s="94"/>
      <c r="EZ96" s="94"/>
      <c r="FA96" s="94"/>
      <c r="FB96" s="94"/>
      <c r="FC96" s="94"/>
      <c r="FD96" s="94"/>
      <c r="FE96" s="94"/>
      <c r="FF96" s="94"/>
      <c r="FG96" s="94"/>
      <c r="FH96" s="94"/>
      <c r="FI96" s="94"/>
      <c r="FJ96" s="94"/>
      <c r="FK96" s="94"/>
      <c r="FL96" s="94"/>
      <c r="FM96" s="94"/>
      <c r="FN96" s="94"/>
      <c r="FO96" s="94"/>
      <c r="FP96" s="94"/>
      <c r="FQ96" s="94"/>
      <c r="FR96" s="94"/>
      <c r="FS96" s="94"/>
      <c r="FT96" s="94"/>
      <c r="FU96" s="94"/>
      <c r="FV96" s="94"/>
      <c r="FW96" s="94"/>
      <c r="FX96" s="94"/>
      <c r="FY96" s="94"/>
      <c r="FZ96" s="94"/>
      <c r="GA96" s="94"/>
      <c r="GB96" s="94"/>
      <c r="GC96" s="94"/>
      <c r="GD96" s="94"/>
      <c r="GE96" s="94"/>
      <c r="GF96" s="94"/>
      <c r="GG96" s="94"/>
      <c r="GH96" s="94"/>
      <c r="GI96" s="94"/>
      <c r="GJ96" s="94"/>
      <c r="GK96" s="94"/>
      <c r="GL96" s="94"/>
      <c r="GM96" s="94"/>
      <c r="GN96" s="94"/>
      <c r="GO96" s="94"/>
      <c r="GP96" s="94"/>
      <c r="GQ96" s="94"/>
      <c r="GR96" s="94"/>
      <c r="GS96" s="94"/>
      <c r="GT96" s="94"/>
      <c r="GU96" s="94"/>
      <c r="GV96" s="94"/>
    </row>
    <row r="97" spans="1:204">
      <c r="A97" s="98" t="s">
        <v>44</v>
      </c>
      <c r="B97" s="122" t="s">
        <v>128</v>
      </c>
      <c r="C97" s="98" t="s">
        <v>68</v>
      </c>
      <c r="D97" s="98" t="s">
        <v>37</v>
      </c>
      <c r="E97" s="108"/>
      <c r="F97" s="98" t="s">
        <v>157</v>
      </c>
      <c r="G97" s="108">
        <v>40945</v>
      </c>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94"/>
      <c r="DD97" s="94"/>
      <c r="DE97" s="94"/>
      <c r="DF97" s="94"/>
      <c r="DG97" s="94"/>
      <c r="DH97" s="94"/>
      <c r="DI97" s="94"/>
      <c r="DJ97" s="94"/>
      <c r="DK97" s="94"/>
      <c r="DL97" s="94"/>
      <c r="DM97" s="94"/>
      <c r="DN97" s="94"/>
      <c r="DO97" s="94"/>
      <c r="DP97" s="94"/>
      <c r="DQ97" s="94"/>
      <c r="DR97" s="94"/>
      <c r="DS97" s="94"/>
      <c r="DT97" s="94"/>
      <c r="DU97" s="94"/>
      <c r="DV97" s="94"/>
      <c r="DW97" s="94"/>
      <c r="DX97" s="94"/>
      <c r="DY97" s="94"/>
      <c r="DZ97" s="94"/>
      <c r="EA97" s="94"/>
      <c r="EB97" s="94"/>
      <c r="EC97" s="94"/>
      <c r="ED97" s="94"/>
      <c r="EE97" s="94"/>
      <c r="EF97" s="94"/>
      <c r="EG97" s="94"/>
      <c r="EH97" s="94"/>
      <c r="EI97" s="94"/>
      <c r="EJ97" s="94"/>
      <c r="EK97" s="94"/>
      <c r="EL97" s="94"/>
      <c r="EM97" s="94"/>
      <c r="EN97" s="94"/>
      <c r="EO97" s="94"/>
      <c r="EP97" s="94"/>
      <c r="EQ97" s="94"/>
      <c r="ER97" s="94"/>
      <c r="ES97" s="94"/>
      <c r="ET97" s="94"/>
      <c r="EU97" s="94"/>
      <c r="EV97" s="94"/>
      <c r="EW97" s="94"/>
      <c r="EX97" s="94"/>
      <c r="EY97" s="94"/>
      <c r="EZ97" s="94"/>
      <c r="FA97" s="94"/>
      <c r="FB97" s="94"/>
      <c r="FC97" s="94"/>
      <c r="FD97" s="94"/>
      <c r="FE97" s="94"/>
      <c r="FF97" s="94"/>
      <c r="FG97" s="94"/>
      <c r="FH97" s="94"/>
      <c r="FI97" s="94"/>
      <c r="FJ97" s="94"/>
      <c r="FK97" s="94"/>
      <c r="FL97" s="94"/>
      <c r="FM97" s="94"/>
      <c r="FN97" s="94"/>
      <c r="FO97" s="94"/>
      <c r="FP97" s="94"/>
      <c r="FQ97" s="94"/>
      <c r="FR97" s="94"/>
      <c r="FS97" s="94"/>
      <c r="FT97" s="94"/>
      <c r="FU97" s="94"/>
      <c r="FV97" s="94"/>
      <c r="FW97" s="94"/>
      <c r="FX97" s="94"/>
      <c r="FY97" s="94"/>
      <c r="FZ97" s="94"/>
      <c r="GA97" s="94"/>
      <c r="GB97" s="94"/>
      <c r="GC97" s="94"/>
      <c r="GD97" s="94"/>
      <c r="GE97" s="94"/>
      <c r="GF97" s="94"/>
      <c r="GG97" s="94"/>
      <c r="GH97" s="94"/>
      <c r="GI97" s="94"/>
      <c r="GJ97" s="94"/>
      <c r="GK97" s="94"/>
      <c r="GL97" s="94"/>
      <c r="GM97" s="94"/>
      <c r="GN97" s="94"/>
      <c r="GO97" s="94"/>
      <c r="GP97" s="94"/>
      <c r="GQ97" s="94"/>
      <c r="GR97" s="94"/>
      <c r="GS97" s="94"/>
      <c r="GT97" s="94"/>
      <c r="GU97" s="94"/>
      <c r="GV97" s="94"/>
    </row>
    <row r="98" spans="1:204">
      <c r="A98" s="98" t="s">
        <v>44</v>
      </c>
      <c r="B98" s="122" t="s">
        <v>128</v>
      </c>
      <c r="C98" s="98" t="s">
        <v>69</v>
      </c>
      <c r="D98" s="98" t="s">
        <v>37</v>
      </c>
      <c r="E98" s="108"/>
      <c r="F98" s="98" t="s">
        <v>157</v>
      </c>
      <c r="G98" s="108">
        <v>40945</v>
      </c>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94"/>
      <c r="DD98" s="94"/>
      <c r="DE98" s="94"/>
      <c r="DF98" s="94"/>
      <c r="DG98" s="94"/>
      <c r="DH98" s="94"/>
      <c r="DI98" s="94"/>
      <c r="DJ98" s="94"/>
      <c r="DK98" s="94"/>
      <c r="DL98" s="94"/>
      <c r="DM98" s="94"/>
      <c r="DN98" s="94"/>
      <c r="DO98" s="94"/>
      <c r="DP98" s="94"/>
      <c r="DQ98" s="94"/>
      <c r="DR98" s="94"/>
      <c r="DS98" s="94"/>
      <c r="DT98" s="94"/>
      <c r="DU98" s="94"/>
      <c r="DV98" s="94"/>
      <c r="DW98" s="94"/>
      <c r="DX98" s="94"/>
      <c r="DY98" s="94"/>
      <c r="DZ98" s="94"/>
      <c r="EA98" s="94"/>
      <c r="EB98" s="94"/>
      <c r="EC98" s="94"/>
      <c r="ED98" s="94"/>
      <c r="EE98" s="94"/>
      <c r="EF98" s="94"/>
      <c r="EG98" s="94"/>
      <c r="EH98" s="94"/>
      <c r="EI98" s="94"/>
      <c r="EJ98" s="94"/>
      <c r="EK98" s="94"/>
      <c r="EL98" s="94"/>
      <c r="EM98" s="94"/>
      <c r="EN98" s="94"/>
      <c r="EO98" s="94"/>
      <c r="EP98" s="94"/>
      <c r="EQ98" s="94"/>
      <c r="ER98" s="94"/>
      <c r="ES98" s="94"/>
      <c r="ET98" s="94"/>
      <c r="EU98" s="94"/>
      <c r="EV98" s="94"/>
      <c r="EW98" s="94"/>
      <c r="EX98" s="94"/>
      <c r="EY98" s="94"/>
      <c r="EZ98" s="94"/>
      <c r="FA98" s="94"/>
      <c r="FB98" s="94"/>
      <c r="FC98" s="94"/>
      <c r="FD98" s="94"/>
      <c r="FE98" s="94"/>
      <c r="FF98" s="94"/>
      <c r="FG98" s="94"/>
      <c r="FH98" s="94"/>
      <c r="FI98" s="94"/>
      <c r="FJ98" s="94"/>
      <c r="FK98" s="94"/>
      <c r="FL98" s="94"/>
      <c r="FM98" s="94"/>
      <c r="FN98" s="94"/>
      <c r="FO98" s="94"/>
      <c r="FP98" s="94"/>
      <c r="FQ98" s="94"/>
      <c r="FR98" s="94"/>
      <c r="FS98" s="94"/>
      <c r="FT98" s="94"/>
      <c r="FU98" s="94"/>
      <c r="FV98" s="94"/>
      <c r="FW98" s="94"/>
      <c r="FX98" s="94"/>
      <c r="FY98" s="94"/>
      <c r="FZ98" s="94"/>
      <c r="GA98" s="94"/>
      <c r="GB98" s="94"/>
      <c r="GC98" s="94"/>
      <c r="GD98" s="94"/>
      <c r="GE98" s="94"/>
      <c r="GF98" s="94"/>
      <c r="GG98" s="94"/>
      <c r="GH98" s="94"/>
      <c r="GI98" s="94"/>
      <c r="GJ98" s="94"/>
      <c r="GK98" s="94"/>
      <c r="GL98" s="94"/>
      <c r="GM98" s="94"/>
      <c r="GN98" s="94"/>
      <c r="GO98" s="94"/>
      <c r="GP98" s="94"/>
      <c r="GQ98" s="94"/>
      <c r="GR98" s="94"/>
      <c r="GS98" s="94"/>
      <c r="GT98" s="94"/>
      <c r="GU98" s="94"/>
      <c r="GV98" s="94"/>
    </row>
    <row r="99" spans="1:204">
      <c r="A99" s="98" t="s">
        <v>44</v>
      </c>
      <c r="B99" s="122" t="s">
        <v>128</v>
      </c>
      <c r="C99" s="98" t="s">
        <v>70</v>
      </c>
      <c r="D99" s="98" t="s">
        <v>37</v>
      </c>
      <c r="E99" s="108"/>
      <c r="F99" s="98" t="s">
        <v>157</v>
      </c>
      <c r="G99" s="108">
        <v>40945</v>
      </c>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94"/>
      <c r="DD99" s="94"/>
      <c r="DE99" s="94"/>
      <c r="DF99" s="94"/>
      <c r="DG99" s="94"/>
      <c r="DH99" s="94"/>
      <c r="DI99" s="94"/>
      <c r="DJ99" s="94"/>
      <c r="DK99" s="94"/>
      <c r="DL99" s="94"/>
      <c r="DM99" s="94"/>
      <c r="DN99" s="94"/>
      <c r="DO99" s="94"/>
      <c r="DP99" s="94"/>
      <c r="DQ99" s="94"/>
      <c r="DR99" s="94"/>
      <c r="DS99" s="94"/>
      <c r="DT99" s="94"/>
      <c r="DU99" s="94"/>
      <c r="DV99" s="94"/>
      <c r="DW99" s="94"/>
      <c r="DX99" s="94"/>
      <c r="DY99" s="94"/>
      <c r="DZ99" s="94"/>
      <c r="EA99" s="94"/>
      <c r="EB99" s="94"/>
      <c r="EC99" s="94"/>
      <c r="ED99" s="94"/>
      <c r="EE99" s="94"/>
      <c r="EF99" s="94"/>
      <c r="EG99" s="94"/>
      <c r="EH99" s="94"/>
      <c r="EI99" s="94"/>
      <c r="EJ99" s="94"/>
      <c r="EK99" s="94"/>
      <c r="EL99" s="94"/>
      <c r="EM99" s="94"/>
      <c r="EN99" s="94"/>
      <c r="EO99" s="94"/>
      <c r="EP99" s="94"/>
      <c r="EQ99" s="94"/>
      <c r="ER99" s="94"/>
      <c r="ES99" s="94"/>
      <c r="ET99" s="94"/>
      <c r="EU99" s="94"/>
      <c r="EV99" s="94"/>
      <c r="EW99" s="94"/>
      <c r="EX99" s="94"/>
      <c r="EY99" s="94"/>
      <c r="EZ99" s="94"/>
      <c r="FA99" s="94"/>
      <c r="FB99" s="94"/>
      <c r="FC99" s="94"/>
      <c r="FD99" s="94"/>
      <c r="FE99" s="94"/>
      <c r="FF99" s="94"/>
      <c r="FG99" s="94"/>
      <c r="FH99" s="94"/>
      <c r="FI99" s="94"/>
      <c r="FJ99" s="94"/>
      <c r="FK99" s="94"/>
      <c r="FL99" s="94"/>
      <c r="FM99" s="94"/>
      <c r="FN99" s="94"/>
      <c r="FO99" s="94"/>
      <c r="FP99" s="94"/>
      <c r="FQ99" s="94"/>
      <c r="FR99" s="94"/>
      <c r="FS99" s="94"/>
      <c r="FT99" s="94"/>
      <c r="FU99" s="94"/>
      <c r="FV99" s="94"/>
      <c r="FW99" s="94"/>
      <c r="FX99" s="94"/>
      <c r="FY99" s="94"/>
      <c r="FZ99" s="94"/>
      <c r="GA99" s="94"/>
      <c r="GB99" s="94"/>
      <c r="GC99" s="94"/>
      <c r="GD99" s="94"/>
      <c r="GE99" s="94"/>
      <c r="GF99" s="94"/>
      <c r="GG99" s="94"/>
      <c r="GH99" s="94"/>
      <c r="GI99" s="94"/>
      <c r="GJ99" s="94"/>
      <c r="GK99" s="94"/>
      <c r="GL99" s="94"/>
      <c r="GM99" s="94"/>
      <c r="GN99" s="94"/>
      <c r="GO99" s="94"/>
      <c r="GP99" s="94"/>
      <c r="GQ99" s="94"/>
      <c r="GR99" s="94"/>
      <c r="GS99" s="94"/>
      <c r="GT99" s="94"/>
      <c r="GU99" s="94"/>
      <c r="GV99" s="94"/>
    </row>
    <row r="100" spans="1:204">
      <c r="A100" s="98" t="s">
        <v>44</v>
      </c>
      <c r="B100" s="122" t="s">
        <v>128</v>
      </c>
      <c r="C100" s="98" t="s">
        <v>71</v>
      </c>
      <c r="D100" s="98" t="s">
        <v>37</v>
      </c>
      <c r="E100" s="108"/>
      <c r="F100" s="98" t="s">
        <v>157</v>
      </c>
      <c r="G100" s="108">
        <v>40945</v>
      </c>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94"/>
      <c r="DD100" s="94"/>
      <c r="DE100" s="94"/>
      <c r="DF100" s="94"/>
      <c r="DG100" s="94"/>
      <c r="DH100" s="94"/>
      <c r="DI100" s="94"/>
      <c r="DJ100" s="94"/>
      <c r="DK100" s="94"/>
      <c r="DL100" s="94"/>
      <c r="DM100" s="94"/>
      <c r="DN100" s="94"/>
      <c r="DO100" s="94"/>
      <c r="DP100" s="94"/>
      <c r="DQ100" s="94"/>
      <c r="DR100" s="94"/>
      <c r="DS100" s="94"/>
      <c r="DT100" s="94"/>
      <c r="DU100" s="94"/>
      <c r="DV100" s="94"/>
      <c r="DW100" s="94"/>
      <c r="DX100" s="94"/>
      <c r="DY100" s="94"/>
      <c r="DZ100" s="94"/>
      <c r="EA100" s="94"/>
      <c r="EB100" s="94"/>
      <c r="EC100" s="94"/>
      <c r="ED100" s="94"/>
      <c r="EE100" s="94"/>
      <c r="EF100" s="94"/>
      <c r="EG100" s="94"/>
      <c r="EH100" s="94"/>
      <c r="EI100" s="94"/>
      <c r="EJ100" s="94"/>
      <c r="EK100" s="94"/>
      <c r="EL100" s="94"/>
      <c r="EM100" s="94"/>
      <c r="EN100" s="94"/>
      <c r="EO100" s="94"/>
      <c r="EP100" s="94"/>
      <c r="EQ100" s="94"/>
      <c r="ER100" s="94"/>
      <c r="ES100" s="94"/>
      <c r="ET100" s="94"/>
      <c r="EU100" s="94"/>
      <c r="EV100" s="94"/>
      <c r="EW100" s="94"/>
      <c r="EX100" s="94"/>
      <c r="EY100" s="94"/>
      <c r="EZ100" s="94"/>
      <c r="FA100" s="94"/>
      <c r="FB100" s="94"/>
      <c r="FC100" s="94"/>
      <c r="FD100" s="94"/>
      <c r="FE100" s="94"/>
      <c r="FF100" s="94"/>
      <c r="FG100" s="94"/>
      <c r="FH100" s="94"/>
      <c r="FI100" s="94"/>
      <c r="FJ100" s="94"/>
      <c r="FK100" s="94"/>
      <c r="FL100" s="94"/>
      <c r="FM100" s="94"/>
      <c r="FN100" s="94"/>
      <c r="FO100" s="94"/>
      <c r="FP100" s="94"/>
      <c r="FQ100" s="94"/>
      <c r="FR100" s="94"/>
      <c r="FS100" s="94"/>
      <c r="FT100" s="94"/>
      <c r="FU100" s="94"/>
      <c r="FV100" s="94"/>
      <c r="FW100" s="94"/>
      <c r="FX100" s="94"/>
      <c r="FY100" s="94"/>
      <c r="FZ100" s="94"/>
      <c r="GA100" s="94"/>
      <c r="GB100" s="94"/>
      <c r="GC100" s="94"/>
      <c r="GD100" s="94"/>
      <c r="GE100" s="94"/>
      <c r="GF100" s="94"/>
      <c r="GG100" s="94"/>
      <c r="GH100" s="94"/>
      <c r="GI100" s="94"/>
      <c r="GJ100" s="94"/>
      <c r="GK100" s="94"/>
      <c r="GL100" s="94"/>
      <c r="GM100" s="94"/>
      <c r="GN100" s="94"/>
      <c r="GO100" s="94"/>
      <c r="GP100" s="94"/>
      <c r="GQ100" s="94"/>
      <c r="GR100" s="94"/>
      <c r="GS100" s="94"/>
      <c r="GT100" s="94"/>
      <c r="GU100" s="94"/>
      <c r="GV100" s="94"/>
    </row>
    <row r="101" spans="1:204">
      <c r="A101" s="98" t="s">
        <v>44</v>
      </c>
      <c r="B101" s="122" t="s">
        <v>128</v>
      </c>
      <c r="C101" s="98" t="s">
        <v>72</v>
      </c>
      <c r="D101" s="98" t="s">
        <v>37</v>
      </c>
      <c r="E101" s="108"/>
      <c r="F101" s="98" t="s">
        <v>157</v>
      </c>
      <c r="G101" s="108">
        <v>40945</v>
      </c>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94"/>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94"/>
      <c r="GH101" s="94"/>
      <c r="GI101" s="94"/>
      <c r="GJ101" s="94"/>
      <c r="GK101" s="94"/>
      <c r="GL101" s="94"/>
      <c r="GM101" s="94"/>
      <c r="GN101" s="94"/>
      <c r="GO101" s="94"/>
      <c r="GP101" s="94"/>
      <c r="GQ101" s="94"/>
      <c r="GR101" s="94"/>
      <c r="GS101" s="94"/>
      <c r="GT101" s="94"/>
      <c r="GU101" s="94"/>
      <c r="GV101" s="94"/>
    </row>
    <row r="102" spans="1:204">
      <c r="A102" s="98" t="s">
        <v>44</v>
      </c>
      <c r="B102" s="122" t="s">
        <v>128</v>
      </c>
      <c r="C102" s="98" t="s">
        <v>73</v>
      </c>
      <c r="D102" s="98" t="s">
        <v>37</v>
      </c>
      <c r="E102" s="108"/>
      <c r="F102" s="98" t="s">
        <v>157</v>
      </c>
      <c r="G102" s="108">
        <v>40945</v>
      </c>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94"/>
      <c r="DD102" s="94"/>
      <c r="DE102" s="94"/>
      <c r="DF102" s="94"/>
      <c r="DG102" s="94"/>
      <c r="DH102" s="94"/>
      <c r="DI102" s="94"/>
      <c r="DJ102" s="94"/>
      <c r="DK102" s="94"/>
      <c r="DL102" s="94"/>
      <c r="DM102" s="94"/>
      <c r="DN102" s="94"/>
      <c r="DO102" s="94"/>
      <c r="DP102" s="94"/>
      <c r="DQ102" s="94"/>
      <c r="DR102" s="94"/>
      <c r="DS102" s="94"/>
      <c r="DT102" s="94"/>
      <c r="DU102" s="94"/>
      <c r="DV102" s="94"/>
      <c r="DW102" s="94"/>
      <c r="DX102" s="94"/>
      <c r="DY102" s="94"/>
      <c r="DZ102" s="94"/>
      <c r="EA102" s="94"/>
      <c r="EB102" s="94"/>
      <c r="EC102" s="94"/>
      <c r="ED102" s="94"/>
      <c r="EE102" s="94"/>
      <c r="EF102" s="94"/>
      <c r="EG102" s="94"/>
      <c r="EH102" s="94"/>
      <c r="EI102" s="94"/>
      <c r="EJ102" s="94"/>
      <c r="EK102" s="94"/>
      <c r="EL102" s="94"/>
      <c r="EM102" s="94"/>
      <c r="EN102" s="94"/>
      <c r="EO102" s="94"/>
      <c r="EP102" s="94"/>
      <c r="EQ102" s="94"/>
      <c r="ER102" s="94"/>
      <c r="ES102" s="94"/>
      <c r="ET102" s="94"/>
      <c r="EU102" s="94"/>
      <c r="EV102" s="94"/>
      <c r="EW102" s="94"/>
      <c r="EX102" s="94"/>
      <c r="EY102" s="94"/>
      <c r="EZ102" s="94"/>
      <c r="FA102" s="94"/>
      <c r="FB102" s="94"/>
      <c r="FC102" s="94"/>
      <c r="FD102" s="94"/>
      <c r="FE102" s="94"/>
      <c r="FF102" s="94"/>
      <c r="FG102" s="94"/>
      <c r="FH102" s="94"/>
      <c r="FI102" s="94"/>
      <c r="FJ102" s="94"/>
      <c r="FK102" s="94"/>
      <c r="FL102" s="94"/>
      <c r="FM102" s="94"/>
      <c r="FN102" s="94"/>
      <c r="FO102" s="94"/>
      <c r="FP102" s="94"/>
      <c r="FQ102" s="94"/>
      <c r="FR102" s="94"/>
      <c r="FS102" s="94"/>
      <c r="FT102" s="94"/>
      <c r="FU102" s="94"/>
      <c r="FV102" s="94"/>
      <c r="FW102" s="94"/>
      <c r="FX102" s="94"/>
      <c r="FY102" s="94"/>
      <c r="FZ102" s="94"/>
      <c r="GA102" s="94"/>
      <c r="GB102" s="94"/>
      <c r="GC102" s="94"/>
      <c r="GD102" s="94"/>
      <c r="GE102" s="94"/>
      <c r="GF102" s="94"/>
      <c r="GG102" s="94"/>
      <c r="GH102" s="94"/>
      <c r="GI102" s="94"/>
      <c r="GJ102" s="94"/>
      <c r="GK102" s="94"/>
      <c r="GL102" s="94"/>
      <c r="GM102" s="94"/>
      <c r="GN102" s="94"/>
      <c r="GO102" s="94"/>
      <c r="GP102" s="94"/>
      <c r="GQ102" s="94"/>
      <c r="GR102" s="94"/>
      <c r="GS102" s="94"/>
      <c r="GT102" s="94"/>
      <c r="GU102" s="94"/>
      <c r="GV102" s="94"/>
    </row>
    <row r="103" spans="1:204">
      <c r="A103" s="98" t="s">
        <v>44</v>
      </c>
      <c r="B103" s="122" t="s">
        <v>128</v>
      </c>
      <c r="C103" s="98" t="s">
        <v>74</v>
      </c>
      <c r="D103" s="98" t="s">
        <v>36</v>
      </c>
      <c r="E103" s="108" t="s">
        <v>117</v>
      </c>
      <c r="F103" s="98" t="s">
        <v>157</v>
      </c>
      <c r="G103" s="108">
        <v>40945</v>
      </c>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94"/>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94"/>
      <c r="GH103" s="94"/>
      <c r="GI103" s="94"/>
      <c r="GJ103" s="94"/>
      <c r="GK103" s="94"/>
      <c r="GL103" s="94"/>
      <c r="GM103" s="94"/>
      <c r="GN103" s="94"/>
      <c r="GO103" s="94"/>
      <c r="GP103" s="94"/>
      <c r="GQ103" s="94"/>
      <c r="GR103" s="94"/>
      <c r="GS103" s="94"/>
      <c r="GT103" s="94"/>
      <c r="GU103" s="94"/>
      <c r="GV103" s="94"/>
    </row>
    <row r="104" spans="1:204">
      <c r="A104" s="98" t="s">
        <v>44</v>
      </c>
      <c r="B104" s="122" t="s">
        <v>128</v>
      </c>
      <c r="C104" s="98" t="s">
        <v>150</v>
      </c>
      <c r="D104" s="98" t="s">
        <v>36</v>
      </c>
      <c r="E104" s="108" t="s">
        <v>116</v>
      </c>
      <c r="F104" s="98" t="s">
        <v>157</v>
      </c>
      <c r="G104" s="108">
        <v>40945</v>
      </c>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4"/>
      <c r="DD104" s="94"/>
      <c r="DE104" s="94"/>
      <c r="DF104" s="94"/>
      <c r="DG104" s="94"/>
      <c r="DH104" s="94"/>
      <c r="DI104" s="94"/>
      <c r="DJ104" s="94"/>
      <c r="DK104" s="94"/>
      <c r="DL104" s="94"/>
      <c r="DM104" s="94"/>
      <c r="DN104" s="94"/>
      <c r="DO104" s="94"/>
      <c r="DP104" s="94"/>
      <c r="DQ104" s="94"/>
      <c r="DR104" s="94"/>
      <c r="DS104" s="94"/>
      <c r="DT104" s="94"/>
      <c r="DU104" s="94"/>
      <c r="DV104" s="94"/>
      <c r="DW104" s="94"/>
      <c r="DX104" s="94"/>
      <c r="DY104" s="94"/>
      <c r="DZ104" s="94"/>
      <c r="EA104" s="94"/>
      <c r="EB104" s="94"/>
      <c r="EC104" s="94"/>
      <c r="ED104" s="94"/>
      <c r="EE104" s="94"/>
      <c r="EF104" s="94"/>
      <c r="EG104" s="94"/>
      <c r="EH104" s="94"/>
      <c r="EI104" s="94"/>
      <c r="EJ104" s="94"/>
      <c r="EK104" s="94"/>
      <c r="EL104" s="94"/>
      <c r="EM104" s="94"/>
      <c r="EN104" s="94"/>
      <c r="EO104" s="94"/>
      <c r="EP104" s="94"/>
      <c r="EQ104" s="94"/>
      <c r="ER104" s="94"/>
      <c r="ES104" s="94"/>
      <c r="ET104" s="94"/>
      <c r="EU104" s="94"/>
      <c r="EV104" s="94"/>
      <c r="EW104" s="94"/>
      <c r="EX104" s="94"/>
      <c r="EY104" s="94"/>
      <c r="EZ104" s="94"/>
      <c r="FA104" s="94"/>
      <c r="FB104" s="94"/>
      <c r="FC104" s="94"/>
      <c r="FD104" s="94"/>
      <c r="FE104" s="94"/>
      <c r="FF104" s="94"/>
      <c r="FG104" s="94"/>
      <c r="FH104" s="94"/>
      <c r="FI104" s="94"/>
      <c r="FJ104" s="94"/>
      <c r="FK104" s="94"/>
      <c r="FL104" s="94"/>
      <c r="FM104" s="94"/>
      <c r="FN104" s="94"/>
      <c r="FO104" s="94"/>
      <c r="FP104" s="94"/>
      <c r="FQ104" s="94"/>
      <c r="FR104" s="94"/>
      <c r="FS104" s="94"/>
      <c r="FT104" s="94"/>
      <c r="FU104" s="94"/>
      <c r="FV104" s="94"/>
      <c r="FW104" s="94"/>
      <c r="FX104" s="94"/>
      <c r="FY104" s="94"/>
      <c r="FZ104" s="94"/>
      <c r="GA104" s="94"/>
      <c r="GB104" s="94"/>
      <c r="GC104" s="94"/>
      <c r="GD104" s="94"/>
      <c r="GE104" s="94"/>
      <c r="GF104" s="94"/>
      <c r="GG104" s="94"/>
      <c r="GH104" s="94"/>
      <c r="GI104" s="94"/>
      <c r="GJ104" s="94"/>
      <c r="GK104" s="94"/>
      <c r="GL104" s="94"/>
      <c r="GM104" s="94"/>
      <c r="GN104" s="94"/>
      <c r="GO104" s="94"/>
      <c r="GP104" s="94"/>
      <c r="GQ104" s="94"/>
      <c r="GR104" s="94"/>
      <c r="GS104" s="94"/>
      <c r="GT104" s="94"/>
      <c r="GU104" s="94"/>
      <c r="GV104" s="94"/>
    </row>
    <row r="105" spans="1:204">
      <c r="A105" s="98" t="s">
        <v>44</v>
      </c>
      <c r="B105" s="122" t="s">
        <v>128</v>
      </c>
      <c r="C105" s="98" t="s">
        <v>151</v>
      </c>
      <c r="D105" s="98" t="s">
        <v>37</v>
      </c>
      <c r="E105" s="108"/>
      <c r="F105" s="98" t="s">
        <v>157</v>
      </c>
      <c r="G105" s="108">
        <v>40945</v>
      </c>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94"/>
      <c r="DD105" s="94"/>
      <c r="DE105" s="94"/>
      <c r="DF105" s="94"/>
      <c r="DG105" s="94"/>
      <c r="DH105" s="94"/>
      <c r="DI105" s="94"/>
      <c r="DJ105" s="94"/>
      <c r="DK105" s="94"/>
      <c r="DL105" s="94"/>
      <c r="DM105" s="94"/>
      <c r="DN105" s="94"/>
      <c r="DO105" s="94"/>
      <c r="DP105" s="94"/>
      <c r="DQ105" s="94"/>
      <c r="DR105" s="94"/>
      <c r="DS105" s="94"/>
      <c r="DT105" s="94"/>
      <c r="DU105" s="94"/>
      <c r="DV105" s="94"/>
      <c r="DW105" s="94"/>
      <c r="DX105" s="94"/>
      <c r="DY105" s="94"/>
      <c r="DZ105" s="94"/>
      <c r="EA105" s="94"/>
      <c r="EB105" s="94"/>
      <c r="EC105" s="94"/>
      <c r="ED105" s="94"/>
      <c r="EE105" s="94"/>
      <c r="EF105" s="94"/>
      <c r="EG105" s="94"/>
      <c r="EH105" s="94"/>
      <c r="EI105" s="94"/>
      <c r="EJ105" s="94"/>
      <c r="EK105" s="94"/>
      <c r="EL105" s="94"/>
      <c r="EM105" s="94"/>
      <c r="EN105" s="94"/>
      <c r="EO105" s="94"/>
      <c r="EP105" s="94"/>
      <c r="EQ105" s="94"/>
      <c r="ER105" s="94"/>
      <c r="ES105" s="94"/>
      <c r="ET105" s="94"/>
      <c r="EU105" s="94"/>
      <c r="EV105" s="94"/>
      <c r="EW105" s="94"/>
      <c r="EX105" s="94"/>
      <c r="EY105" s="94"/>
      <c r="EZ105" s="94"/>
      <c r="FA105" s="94"/>
      <c r="FB105" s="94"/>
      <c r="FC105" s="94"/>
      <c r="FD105" s="94"/>
      <c r="FE105" s="94"/>
      <c r="FF105" s="94"/>
      <c r="FG105" s="94"/>
      <c r="FH105" s="94"/>
      <c r="FI105" s="94"/>
      <c r="FJ105" s="94"/>
      <c r="FK105" s="94"/>
      <c r="FL105" s="94"/>
      <c r="FM105" s="94"/>
      <c r="FN105" s="94"/>
      <c r="FO105" s="94"/>
      <c r="FP105" s="94"/>
      <c r="FQ105" s="94"/>
      <c r="FR105" s="94"/>
      <c r="FS105" s="94"/>
      <c r="FT105" s="94"/>
      <c r="FU105" s="94"/>
      <c r="FV105" s="94"/>
      <c r="FW105" s="94"/>
      <c r="FX105" s="94"/>
      <c r="FY105" s="94"/>
      <c r="FZ105" s="94"/>
      <c r="GA105" s="94"/>
      <c r="GB105" s="94"/>
      <c r="GC105" s="94"/>
      <c r="GD105" s="94"/>
      <c r="GE105" s="94"/>
      <c r="GF105" s="94"/>
      <c r="GG105" s="94"/>
      <c r="GH105" s="94"/>
      <c r="GI105" s="94"/>
      <c r="GJ105" s="94"/>
      <c r="GK105" s="94"/>
      <c r="GL105" s="94"/>
      <c r="GM105" s="94"/>
      <c r="GN105" s="94"/>
      <c r="GO105" s="94"/>
      <c r="GP105" s="94"/>
      <c r="GQ105" s="94"/>
      <c r="GR105" s="94"/>
      <c r="GS105" s="94"/>
      <c r="GT105" s="94"/>
      <c r="GU105" s="94"/>
      <c r="GV105" s="94"/>
    </row>
    <row r="106" spans="1:204">
      <c r="A106" s="98" t="s">
        <v>44</v>
      </c>
      <c r="B106" s="122" t="s">
        <v>128</v>
      </c>
      <c r="C106" s="98" t="s">
        <v>152</v>
      </c>
      <c r="D106" s="98" t="s">
        <v>37</v>
      </c>
      <c r="E106" s="108"/>
      <c r="F106" s="98" t="s">
        <v>157</v>
      </c>
      <c r="G106" s="108">
        <v>40945</v>
      </c>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c r="DS106" s="94"/>
      <c r="DT106" s="94"/>
      <c r="DU106" s="94"/>
      <c r="DV106" s="94"/>
      <c r="DW106" s="94"/>
      <c r="DX106" s="94"/>
      <c r="DY106" s="94"/>
      <c r="DZ106" s="94"/>
      <c r="EA106" s="94"/>
      <c r="EB106" s="94"/>
      <c r="EC106" s="94"/>
      <c r="ED106" s="94"/>
      <c r="EE106" s="94"/>
      <c r="EF106" s="94"/>
      <c r="EG106" s="94"/>
      <c r="EH106" s="94"/>
      <c r="EI106" s="94"/>
      <c r="EJ106" s="94"/>
      <c r="EK106" s="94"/>
      <c r="EL106" s="94"/>
      <c r="EM106" s="94"/>
      <c r="EN106" s="94"/>
      <c r="EO106" s="94"/>
      <c r="EP106" s="94"/>
      <c r="EQ106" s="94"/>
      <c r="ER106" s="94"/>
      <c r="ES106" s="94"/>
      <c r="ET106" s="94"/>
      <c r="EU106" s="94"/>
      <c r="EV106" s="94"/>
      <c r="EW106" s="94"/>
      <c r="EX106" s="94"/>
      <c r="EY106" s="94"/>
      <c r="EZ106" s="94"/>
      <c r="FA106" s="94"/>
      <c r="FB106" s="94"/>
      <c r="FC106" s="94"/>
      <c r="FD106" s="94"/>
      <c r="FE106" s="94"/>
      <c r="FF106" s="94"/>
      <c r="FG106" s="94"/>
      <c r="FH106" s="94"/>
      <c r="FI106" s="94"/>
      <c r="FJ106" s="94"/>
      <c r="FK106" s="94"/>
      <c r="FL106" s="94"/>
      <c r="FM106" s="94"/>
      <c r="FN106" s="94"/>
      <c r="FO106" s="94"/>
      <c r="FP106" s="94"/>
      <c r="FQ106" s="94"/>
      <c r="FR106" s="94"/>
      <c r="FS106" s="94"/>
      <c r="FT106" s="94"/>
      <c r="FU106" s="94"/>
      <c r="FV106" s="94"/>
      <c r="FW106" s="94"/>
      <c r="FX106" s="94"/>
      <c r="FY106" s="94"/>
      <c r="FZ106" s="94"/>
      <c r="GA106" s="94"/>
      <c r="GB106" s="94"/>
      <c r="GC106" s="94"/>
      <c r="GD106" s="94"/>
      <c r="GE106" s="94"/>
      <c r="GF106" s="94"/>
      <c r="GG106" s="94"/>
      <c r="GH106" s="94"/>
      <c r="GI106" s="94"/>
      <c r="GJ106" s="94"/>
      <c r="GK106" s="94"/>
      <c r="GL106" s="94"/>
      <c r="GM106" s="94"/>
      <c r="GN106" s="94"/>
      <c r="GO106" s="94"/>
      <c r="GP106" s="94"/>
      <c r="GQ106" s="94"/>
      <c r="GR106" s="94"/>
      <c r="GS106" s="94"/>
      <c r="GT106" s="94"/>
      <c r="GU106" s="94"/>
      <c r="GV106" s="94"/>
    </row>
    <row r="107" spans="1:204">
      <c r="A107" s="98" t="s">
        <v>44</v>
      </c>
      <c r="B107" s="122" t="s">
        <v>128</v>
      </c>
      <c r="C107" s="98" t="s">
        <v>153</v>
      </c>
      <c r="D107" s="98" t="s">
        <v>37</v>
      </c>
      <c r="E107" s="108"/>
      <c r="F107" s="98" t="s">
        <v>157</v>
      </c>
      <c r="G107" s="108">
        <v>40945</v>
      </c>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c r="DS107" s="94"/>
      <c r="DT107" s="94"/>
      <c r="DU107" s="94"/>
      <c r="DV107" s="94"/>
      <c r="DW107" s="94"/>
      <c r="DX107" s="94"/>
      <c r="DY107" s="94"/>
      <c r="DZ107" s="94"/>
      <c r="EA107" s="94"/>
      <c r="EB107" s="94"/>
      <c r="EC107" s="94"/>
      <c r="ED107" s="94"/>
      <c r="EE107" s="94"/>
      <c r="EF107" s="94"/>
      <c r="EG107" s="94"/>
      <c r="EH107" s="94"/>
      <c r="EI107" s="94"/>
      <c r="EJ107" s="94"/>
      <c r="EK107" s="94"/>
      <c r="EL107" s="94"/>
      <c r="EM107" s="94"/>
      <c r="EN107" s="94"/>
      <c r="EO107" s="94"/>
      <c r="EP107" s="94"/>
      <c r="EQ107" s="94"/>
      <c r="ER107" s="94"/>
      <c r="ES107" s="94"/>
      <c r="ET107" s="94"/>
      <c r="EU107" s="94"/>
      <c r="EV107" s="94"/>
      <c r="EW107" s="94"/>
      <c r="EX107" s="94"/>
      <c r="EY107" s="94"/>
      <c r="EZ107" s="94"/>
      <c r="FA107" s="94"/>
      <c r="FB107" s="94"/>
      <c r="FC107" s="94"/>
      <c r="FD107" s="94"/>
      <c r="FE107" s="94"/>
      <c r="FF107" s="94"/>
      <c r="FG107" s="94"/>
      <c r="FH107" s="94"/>
      <c r="FI107" s="94"/>
      <c r="FJ107" s="94"/>
      <c r="FK107" s="94"/>
      <c r="FL107" s="94"/>
      <c r="FM107" s="94"/>
      <c r="FN107" s="94"/>
      <c r="FO107" s="94"/>
      <c r="FP107" s="94"/>
      <c r="FQ107" s="94"/>
      <c r="FR107" s="94"/>
      <c r="FS107" s="94"/>
      <c r="FT107" s="94"/>
      <c r="FU107" s="94"/>
      <c r="FV107" s="94"/>
      <c r="FW107" s="94"/>
      <c r="FX107" s="94"/>
      <c r="FY107" s="94"/>
      <c r="FZ107" s="94"/>
      <c r="GA107" s="94"/>
      <c r="GB107" s="94"/>
      <c r="GC107" s="94"/>
      <c r="GD107" s="94"/>
      <c r="GE107" s="94"/>
      <c r="GF107" s="94"/>
      <c r="GG107" s="94"/>
      <c r="GH107" s="94"/>
      <c r="GI107" s="94"/>
      <c r="GJ107" s="94"/>
      <c r="GK107" s="94"/>
      <c r="GL107" s="94"/>
      <c r="GM107" s="94"/>
      <c r="GN107" s="94"/>
      <c r="GO107" s="94"/>
      <c r="GP107" s="94"/>
      <c r="GQ107" s="94"/>
      <c r="GR107" s="94"/>
      <c r="GS107" s="94"/>
      <c r="GT107" s="94"/>
      <c r="GU107" s="94"/>
      <c r="GV107" s="94"/>
    </row>
    <row r="108" spans="1:204">
      <c r="A108" s="98" t="s">
        <v>44</v>
      </c>
      <c r="B108" s="122" t="s">
        <v>128</v>
      </c>
      <c r="C108" s="98" t="s">
        <v>154</v>
      </c>
      <c r="D108" s="98" t="s">
        <v>37</v>
      </c>
      <c r="E108" s="108"/>
      <c r="F108" s="98" t="s">
        <v>157</v>
      </c>
      <c r="G108" s="108">
        <v>40945</v>
      </c>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c r="DS108" s="94"/>
      <c r="DT108" s="94"/>
      <c r="DU108" s="94"/>
      <c r="DV108" s="94"/>
      <c r="DW108" s="94"/>
      <c r="DX108" s="94"/>
      <c r="DY108" s="94"/>
      <c r="DZ108" s="94"/>
      <c r="EA108" s="94"/>
      <c r="EB108" s="94"/>
      <c r="EC108" s="94"/>
      <c r="ED108" s="94"/>
      <c r="EE108" s="94"/>
      <c r="EF108" s="94"/>
      <c r="EG108" s="94"/>
      <c r="EH108" s="94"/>
      <c r="EI108" s="94"/>
      <c r="EJ108" s="94"/>
      <c r="EK108" s="94"/>
      <c r="EL108" s="94"/>
      <c r="EM108" s="94"/>
      <c r="EN108" s="94"/>
      <c r="EO108" s="94"/>
      <c r="EP108" s="94"/>
      <c r="EQ108" s="94"/>
      <c r="ER108" s="94"/>
      <c r="ES108" s="94"/>
      <c r="ET108" s="94"/>
      <c r="EU108" s="94"/>
      <c r="EV108" s="94"/>
      <c r="EW108" s="94"/>
      <c r="EX108" s="94"/>
      <c r="EY108" s="94"/>
      <c r="EZ108" s="94"/>
      <c r="FA108" s="94"/>
      <c r="FB108" s="94"/>
      <c r="FC108" s="94"/>
      <c r="FD108" s="94"/>
      <c r="FE108" s="94"/>
      <c r="FF108" s="94"/>
      <c r="FG108" s="94"/>
      <c r="FH108" s="94"/>
      <c r="FI108" s="94"/>
      <c r="FJ108" s="94"/>
      <c r="FK108" s="94"/>
      <c r="FL108" s="94"/>
      <c r="FM108" s="94"/>
      <c r="FN108" s="94"/>
      <c r="FO108" s="94"/>
      <c r="FP108" s="94"/>
      <c r="FQ108" s="94"/>
      <c r="FR108" s="94"/>
      <c r="FS108" s="94"/>
      <c r="FT108" s="94"/>
      <c r="FU108" s="94"/>
      <c r="FV108" s="94"/>
      <c r="FW108" s="94"/>
      <c r="FX108" s="94"/>
      <c r="FY108" s="94"/>
      <c r="FZ108" s="94"/>
      <c r="GA108" s="94"/>
      <c r="GB108" s="94"/>
      <c r="GC108" s="94"/>
      <c r="GD108" s="94"/>
      <c r="GE108" s="94"/>
      <c r="GF108" s="94"/>
      <c r="GG108" s="94"/>
      <c r="GH108" s="94"/>
      <c r="GI108" s="94"/>
      <c r="GJ108" s="94"/>
      <c r="GK108" s="94"/>
      <c r="GL108" s="94"/>
      <c r="GM108" s="94"/>
      <c r="GN108" s="94"/>
      <c r="GO108" s="94"/>
      <c r="GP108" s="94"/>
      <c r="GQ108" s="94"/>
      <c r="GR108" s="94"/>
      <c r="GS108" s="94"/>
      <c r="GT108" s="94"/>
      <c r="GU108" s="94"/>
      <c r="GV108" s="94"/>
    </row>
    <row r="109" spans="1:204">
      <c r="A109" s="98" t="s">
        <v>44</v>
      </c>
      <c r="B109" s="123" t="s">
        <v>155</v>
      </c>
      <c r="C109" s="98" t="s">
        <v>75</v>
      </c>
      <c r="D109" s="98" t="s">
        <v>37</v>
      </c>
      <c r="E109" s="108"/>
      <c r="F109" s="98" t="s">
        <v>157</v>
      </c>
      <c r="G109" s="108">
        <v>40945</v>
      </c>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c r="DS109" s="94"/>
      <c r="DT109" s="94"/>
      <c r="DU109" s="94"/>
      <c r="DV109" s="94"/>
      <c r="DW109" s="94"/>
      <c r="DX109" s="94"/>
      <c r="DY109" s="94"/>
      <c r="DZ109" s="94"/>
      <c r="EA109" s="94"/>
      <c r="EB109" s="94"/>
      <c r="EC109" s="94"/>
      <c r="ED109" s="94"/>
      <c r="EE109" s="94"/>
      <c r="EF109" s="94"/>
      <c r="EG109" s="94"/>
      <c r="EH109" s="94"/>
      <c r="EI109" s="94"/>
      <c r="EJ109" s="94"/>
      <c r="EK109" s="94"/>
      <c r="EL109" s="94"/>
      <c r="EM109" s="94"/>
      <c r="EN109" s="94"/>
      <c r="EO109" s="94"/>
      <c r="EP109" s="94"/>
      <c r="EQ109" s="94"/>
      <c r="ER109" s="94"/>
      <c r="ES109" s="94"/>
      <c r="ET109" s="94"/>
      <c r="EU109" s="94"/>
      <c r="EV109" s="94"/>
      <c r="EW109" s="94"/>
      <c r="EX109" s="94"/>
      <c r="EY109" s="94"/>
      <c r="EZ109" s="94"/>
      <c r="FA109" s="94"/>
      <c r="FB109" s="94"/>
      <c r="FC109" s="94"/>
      <c r="FD109" s="94"/>
      <c r="FE109" s="94"/>
      <c r="FF109" s="94"/>
      <c r="FG109" s="94"/>
      <c r="FH109" s="94"/>
      <c r="FI109" s="94"/>
      <c r="FJ109" s="94"/>
      <c r="FK109" s="94"/>
      <c r="FL109" s="94"/>
      <c r="FM109" s="94"/>
      <c r="FN109" s="94"/>
      <c r="FO109" s="94"/>
      <c r="FP109" s="94"/>
      <c r="FQ109" s="94"/>
      <c r="FR109" s="94"/>
      <c r="FS109" s="94"/>
      <c r="FT109" s="94"/>
      <c r="FU109" s="94"/>
      <c r="FV109" s="94"/>
      <c r="FW109" s="94"/>
      <c r="FX109" s="94"/>
      <c r="FY109" s="94"/>
      <c r="FZ109" s="94"/>
      <c r="GA109" s="94"/>
      <c r="GB109" s="94"/>
      <c r="GC109" s="94"/>
      <c r="GD109" s="94"/>
      <c r="GE109" s="94"/>
      <c r="GF109" s="94"/>
      <c r="GG109" s="94"/>
      <c r="GH109" s="94"/>
      <c r="GI109" s="94"/>
      <c r="GJ109" s="94"/>
      <c r="GK109" s="94"/>
      <c r="GL109" s="94"/>
      <c r="GM109" s="94"/>
      <c r="GN109" s="94"/>
      <c r="GO109" s="94"/>
      <c r="GP109" s="94"/>
      <c r="GQ109" s="94"/>
      <c r="GR109" s="94"/>
      <c r="GS109" s="94"/>
      <c r="GT109" s="94"/>
      <c r="GU109" s="94"/>
      <c r="GV109" s="94"/>
    </row>
    <row r="110" spans="1:204">
      <c r="A110" s="98" t="s">
        <v>44</v>
      </c>
      <c r="B110" s="123" t="s">
        <v>155</v>
      </c>
      <c r="C110" s="98" t="s">
        <v>76</v>
      </c>
      <c r="D110" s="98" t="s">
        <v>37</v>
      </c>
      <c r="E110" s="108"/>
      <c r="F110" s="98" t="s">
        <v>157</v>
      </c>
      <c r="G110" s="108">
        <v>40945</v>
      </c>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c r="DS110" s="94"/>
      <c r="DT110" s="94"/>
      <c r="DU110" s="94"/>
      <c r="DV110" s="94"/>
      <c r="DW110" s="94"/>
      <c r="DX110" s="94"/>
      <c r="DY110" s="94"/>
      <c r="DZ110" s="94"/>
      <c r="EA110" s="94"/>
      <c r="EB110" s="94"/>
      <c r="EC110" s="94"/>
      <c r="ED110" s="94"/>
      <c r="EE110" s="94"/>
      <c r="EF110" s="94"/>
      <c r="EG110" s="94"/>
      <c r="EH110" s="94"/>
      <c r="EI110" s="94"/>
      <c r="EJ110" s="94"/>
      <c r="EK110" s="94"/>
      <c r="EL110" s="94"/>
      <c r="EM110" s="94"/>
      <c r="EN110" s="94"/>
      <c r="EO110" s="94"/>
      <c r="EP110" s="94"/>
      <c r="EQ110" s="94"/>
      <c r="ER110" s="94"/>
      <c r="ES110" s="94"/>
      <c r="ET110" s="94"/>
      <c r="EU110" s="94"/>
      <c r="EV110" s="94"/>
      <c r="EW110" s="94"/>
      <c r="EX110" s="94"/>
      <c r="EY110" s="94"/>
      <c r="EZ110" s="94"/>
      <c r="FA110" s="94"/>
      <c r="FB110" s="94"/>
      <c r="FC110" s="94"/>
      <c r="FD110" s="94"/>
      <c r="FE110" s="94"/>
      <c r="FF110" s="94"/>
      <c r="FG110" s="94"/>
      <c r="FH110" s="94"/>
      <c r="FI110" s="94"/>
      <c r="FJ110" s="94"/>
      <c r="FK110" s="94"/>
      <c r="FL110" s="94"/>
      <c r="FM110" s="94"/>
      <c r="FN110" s="94"/>
      <c r="FO110" s="94"/>
      <c r="FP110" s="94"/>
      <c r="FQ110" s="94"/>
      <c r="FR110" s="94"/>
      <c r="FS110" s="94"/>
      <c r="FT110" s="94"/>
      <c r="FU110" s="94"/>
      <c r="FV110" s="94"/>
      <c r="FW110" s="94"/>
      <c r="FX110" s="94"/>
      <c r="FY110" s="94"/>
      <c r="FZ110" s="94"/>
      <c r="GA110" s="94"/>
      <c r="GB110" s="94"/>
      <c r="GC110" s="94"/>
      <c r="GD110" s="94"/>
      <c r="GE110" s="94"/>
      <c r="GF110" s="94"/>
      <c r="GG110" s="94"/>
      <c r="GH110" s="94"/>
      <c r="GI110" s="94"/>
      <c r="GJ110" s="94"/>
      <c r="GK110" s="94"/>
      <c r="GL110" s="94"/>
      <c r="GM110" s="94"/>
      <c r="GN110" s="94"/>
      <c r="GO110" s="94"/>
      <c r="GP110" s="94"/>
      <c r="GQ110" s="94"/>
      <c r="GR110" s="94"/>
      <c r="GS110" s="94"/>
      <c r="GT110" s="94"/>
      <c r="GU110" s="94"/>
      <c r="GV110" s="94"/>
    </row>
    <row r="111" spans="1:204">
      <c r="A111" s="98" t="s">
        <v>44</v>
      </c>
      <c r="B111" s="123" t="s">
        <v>155</v>
      </c>
      <c r="C111" s="98" t="s">
        <v>77</v>
      </c>
      <c r="D111" s="98" t="s">
        <v>37</v>
      </c>
      <c r="E111" s="108"/>
      <c r="F111" s="98" t="s">
        <v>157</v>
      </c>
      <c r="G111" s="108">
        <v>40945</v>
      </c>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c r="DS111" s="94"/>
      <c r="DT111" s="94"/>
      <c r="DU111" s="94"/>
      <c r="DV111" s="94"/>
      <c r="DW111" s="94"/>
      <c r="DX111" s="94"/>
      <c r="DY111" s="94"/>
      <c r="DZ111" s="94"/>
      <c r="EA111" s="94"/>
      <c r="EB111" s="94"/>
      <c r="EC111" s="94"/>
      <c r="ED111" s="94"/>
      <c r="EE111" s="94"/>
      <c r="EF111" s="94"/>
      <c r="EG111" s="94"/>
      <c r="EH111" s="94"/>
      <c r="EI111" s="94"/>
      <c r="EJ111" s="94"/>
      <c r="EK111" s="94"/>
      <c r="EL111" s="94"/>
      <c r="EM111" s="94"/>
      <c r="EN111" s="94"/>
      <c r="EO111" s="94"/>
      <c r="EP111" s="94"/>
      <c r="EQ111" s="94"/>
      <c r="ER111" s="94"/>
      <c r="ES111" s="94"/>
      <c r="ET111" s="94"/>
      <c r="EU111" s="94"/>
      <c r="EV111" s="94"/>
      <c r="EW111" s="94"/>
      <c r="EX111" s="94"/>
      <c r="EY111" s="94"/>
      <c r="EZ111" s="94"/>
      <c r="FA111" s="94"/>
      <c r="FB111" s="94"/>
      <c r="FC111" s="94"/>
      <c r="FD111" s="94"/>
      <c r="FE111" s="94"/>
      <c r="FF111" s="94"/>
      <c r="FG111" s="94"/>
      <c r="FH111" s="94"/>
      <c r="FI111" s="94"/>
      <c r="FJ111" s="94"/>
      <c r="FK111" s="94"/>
      <c r="FL111" s="94"/>
      <c r="FM111" s="94"/>
      <c r="FN111" s="94"/>
      <c r="FO111" s="94"/>
      <c r="FP111" s="94"/>
      <c r="FQ111" s="94"/>
      <c r="FR111" s="94"/>
      <c r="FS111" s="94"/>
      <c r="FT111" s="94"/>
      <c r="FU111" s="94"/>
      <c r="FV111" s="94"/>
      <c r="FW111" s="94"/>
      <c r="FX111" s="94"/>
      <c r="FY111" s="94"/>
      <c r="FZ111" s="94"/>
      <c r="GA111" s="94"/>
      <c r="GB111" s="94"/>
      <c r="GC111" s="94"/>
      <c r="GD111" s="94"/>
      <c r="GE111" s="94"/>
      <c r="GF111" s="94"/>
      <c r="GG111" s="94"/>
      <c r="GH111" s="94"/>
      <c r="GI111" s="94"/>
      <c r="GJ111" s="94"/>
      <c r="GK111" s="94"/>
      <c r="GL111" s="94"/>
      <c r="GM111" s="94"/>
      <c r="GN111" s="94"/>
      <c r="GO111" s="94"/>
      <c r="GP111" s="94"/>
      <c r="GQ111" s="94"/>
      <c r="GR111" s="94"/>
      <c r="GS111" s="94"/>
      <c r="GT111" s="94"/>
      <c r="GU111" s="94"/>
      <c r="GV111" s="94"/>
    </row>
    <row r="112" spans="1:204">
      <c r="A112" s="98" t="s">
        <v>44</v>
      </c>
      <c r="B112" s="123" t="s">
        <v>155</v>
      </c>
      <c r="C112" s="98" t="s">
        <v>78</v>
      </c>
      <c r="D112" s="98" t="s">
        <v>37</v>
      </c>
      <c r="E112" s="108"/>
      <c r="F112" s="98" t="s">
        <v>157</v>
      </c>
      <c r="G112" s="108">
        <v>40945</v>
      </c>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c r="DS112" s="94"/>
      <c r="DT112" s="94"/>
      <c r="DU112" s="94"/>
      <c r="DV112" s="94"/>
      <c r="DW112" s="94"/>
      <c r="DX112" s="94"/>
      <c r="DY112" s="94"/>
      <c r="DZ112" s="94"/>
      <c r="EA112" s="94"/>
      <c r="EB112" s="94"/>
      <c r="EC112" s="94"/>
      <c r="ED112" s="94"/>
      <c r="EE112" s="94"/>
      <c r="EF112" s="94"/>
      <c r="EG112" s="94"/>
      <c r="EH112" s="94"/>
      <c r="EI112" s="94"/>
      <c r="EJ112" s="94"/>
      <c r="EK112" s="94"/>
      <c r="EL112" s="94"/>
      <c r="EM112" s="94"/>
      <c r="EN112" s="94"/>
      <c r="EO112" s="94"/>
      <c r="EP112" s="94"/>
      <c r="EQ112" s="94"/>
      <c r="ER112" s="94"/>
      <c r="ES112" s="94"/>
      <c r="ET112" s="94"/>
      <c r="EU112" s="94"/>
      <c r="EV112" s="94"/>
      <c r="EW112" s="94"/>
      <c r="EX112" s="94"/>
      <c r="EY112" s="94"/>
      <c r="EZ112" s="94"/>
      <c r="FA112" s="94"/>
      <c r="FB112" s="94"/>
      <c r="FC112" s="94"/>
      <c r="FD112" s="94"/>
      <c r="FE112" s="94"/>
      <c r="FF112" s="94"/>
      <c r="FG112" s="94"/>
      <c r="FH112" s="94"/>
      <c r="FI112" s="94"/>
      <c r="FJ112" s="94"/>
      <c r="FK112" s="94"/>
      <c r="FL112" s="94"/>
      <c r="FM112" s="94"/>
      <c r="FN112" s="94"/>
      <c r="FO112" s="94"/>
      <c r="FP112" s="94"/>
      <c r="FQ112" s="94"/>
      <c r="FR112" s="94"/>
      <c r="FS112" s="94"/>
      <c r="FT112" s="94"/>
      <c r="FU112" s="94"/>
      <c r="FV112" s="94"/>
      <c r="FW112" s="94"/>
      <c r="FX112" s="94"/>
      <c r="FY112" s="94"/>
      <c r="FZ112" s="94"/>
      <c r="GA112" s="94"/>
      <c r="GB112" s="94"/>
      <c r="GC112" s="94"/>
      <c r="GD112" s="94"/>
      <c r="GE112" s="94"/>
      <c r="GF112" s="94"/>
      <c r="GG112" s="94"/>
      <c r="GH112" s="94"/>
      <c r="GI112" s="94"/>
      <c r="GJ112" s="94"/>
      <c r="GK112" s="94"/>
      <c r="GL112" s="94"/>
      <c r="GM112" s="94"/>
      <c r="GN112" s="94"/>
      <c r="GO112" s="94"/>
      <c r="GP112" s="94"/>
      <c r="GQ112" s="94"/>
      <c r="GR112" s="94"/>
      <c r="GS112" s="94"/>
      <c r="GT112" s="94"/>
      <c r="GU112" s="94"/>
      <c r="GV112" s="94"/>
    </row>
    <row r="113" spans="1:204">
      <c r="A113" s="98" t="s">
        <v>44</v>
      </c>
      <c r="B113" s="123" t="s">
        <v>155</v>
      </c>
      <c r="C113" s="98" t="s">
        <v>79</v>
      </c>
      <c r="D113" s="98" t="s">
        <v>37</v>
      </c>
      <c r="E113" s="108"/>
      <c r="F113" s="98" t="s">
        <v>157</v>
      </c>
      <c r="G113" s="108">
        <v>40945</v>
      </c>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c r="DS113" s="94"/>
      <c r="DT113" s="94"/>
      <c r="DU113" s="94"/>
      <c r="DV113" s="94"/>
      <c r="DW113" s="94"/>
      <c r="DX113" s="94"/>
      <c r="DY113" s="94"/>
      <c r="DZ113" s="94"/>
      <c r="EA113" s="94"/>
      <c r="EB113" s="94"/>
      <c r="EC113" s="94"/>
      <c r="ED113" s="94"/>
      <c r="EE113" s="94"/>
      <c r="EF113" s="94"/>
      <c r="EG113" s="94"/>
      <c r="EH113" s="94"/>
      <c r="EI113" s="94"/>
      <c r="EJ113" s="94"/>
      <c r="EK113" s="94"/>
      <c r="EL113" s="94"/>
      <c r="EM113" s="94"/>
      <c r="EN113" s="94"/>
      <c r="EO113" s="94"/>
      <c r="EP113" s="94"/>
      <c r="EQ113" s="94"/>
      <c r="ER113" s="94"/>
      <c r="ES113" s="94"/>
      <c r="ET113" s="94"/>
      <c r="EU113" s="94"/>
      <c r="EV113" s="94"/>
      <c r="EW113" s="94"/>
      <c r="EX113" s="94"/>
      <c r="EY113" s="94"/>
      <c r="EZ113" s="94"/>
      <c r="FA113" s="94"/>
      <c r="FB113" s="94"/>
      <c r="FC113" s="94"/>
      <c r="FD113" s="94"/>
      <c r="FE113" s="94"/>
      <c r="FF113" s="94"/>
      <c r="FG113" s="94"/>
      <c r="FH113" s="94"/>
      <c r="FI113" s="94"/>
      <c r="FJ113" s="94"/>
      <c r="FK113" s="94"/>
      <c r="FL113" s="94"/>
      <c r="FM113" s="94"/>
      <c r="FN113" s="94"/>
      <c r="FO113" s="94"/>
      <c r="FP113" s="94"/>
      <c r="FQ113" s="94"/>
      <c r="FR113" s="94"/>
      <c r="FS113" s="94"/>
      <c r="FT113" s="94"/>
      <c r="FU113" s="94"/>
      <c r="FV113" s="94"/>
      <c r="FW113" s="94"/>
      <c r="FX113" s="94"/>
      <c r="FY113" s="94"/>
      <c r="FZ113" s="94"/>
      <c r="GA113" s="94"/>
      <c r="GB113" s="94"/>
      <c r="GC113" s="94"/>
      <c r="GD113" s="94"/>
      <c r="GE113" s="94"/>
      <c r="GF113" s="94"/>
      <c r="GG113" s="94"/>
      <c r="GH113" s="94"/>
      <c r="GI113" s="94"/>
      <c r="GJ113" s="94"/>
      <c r="GK113" s="94"/>
      <c r="GL113" s="94"/>
      <c r="GM113" s="94"/>
      <c r="GN113" s="94"/>
      <c r="GO113" s="94"/>
      <c r="GP113" s="94"/>
      <c r="GQ113" s="94"/>
      <c r="GR113" s="94"/>
      <c r="GS113" s="94"/>
      <c r="GT113" s="94"/>
      <c r="GU113" s="94"/>
      <c r="GV113" s="94"/>
    </row>
    <row r="114" spans="1:204">
      <c r="A114" s="98" t="s">
        <v>44</v>
      </c>
      <c r="B114" s="123" t="s">
        <v>155</v>
      </c>
      <c r="C114" s="98" t="s">
        <v>80</v>
      </c>
      <c r="D114" s="98" t="s">
        <v>37</v>
      </c>
      <c r="E114" s="108"/>
      <c r="F114" s="98" t="s">
        <v>157</v>
      </c>
      <c r="G114" s="108">
        <v>40945</v>
      </c>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94"/>
      <c r="DD114" s="94"/>
      <c r="DE114" s="94"/>
      <c r="DF114" s="94"/>
      <c r="DG114" s="94"/>
      <c r="DH114" s="94"/>
      <c r="DI114" s="94"/>
      <c r="DJ114" s="94"/>
      <c r="DK114" s="94"/>
      <c r="DL114" s="94"/>
      <c r="DM114" s="94"/>
      <c r="DN114" s="94"/>
      <c r="DO114" s="94"/>
      <c r="DP114" s="94"/>
      <c r="DQ114" s="94"/>
      <c r="DR114" s="94"/>
      <c r="DS114" s="94"/>
      <c r="DT114" s="94"/>
      <c r="DU114" s="94"/>
      <c r="DV114" s="94"/>
      <c r="DW114" s="94"/>
      <c r="DX114" s="94"/>
      <c r="DY114" s="94"/>
      <c r="DZ114" s="94"/>
      <c r="EA114" s="94"/>
      <c r="EB114" s="94"/>
      <c r="EC114" s="94"/>
      <c r="ED114" s="94"/>
      <c r="EE114" s="94"/>
      <c r="EF114" s="94"/>
      <c r="EG114" s="94"/>
      <c r="EH114" s="94"/>
      <c r="EI114" s="94"/>
      <c r="EJ114" s="94"/>
      <c r="EK114" s="94"/>
      <c r="EL114" s="94"/>
      <c r="EM114" s="94"/>
      <c r="EN114" s="94"/>
      <c r="EO114" s="94"/>
      <c r="EP114" s="94"/>
      <c r="EQ114" s="94"/>
      <c r="ER114" s="94"/>
      <c r="ES114" s="94"/>
      <c r="ET114" s="94"/>
      <c r="EU114" s="94"/>
      <c r="EV114" s="94"/>
      <c r="EW114" s="94"/>
      <c r="EX114" s="94"/>
      <c r="EY114" s="94"/>
      <c r="EZ114" s="94"/>
      <c r="FA114" s="94"/>
      <c r="FB114" s="94"/>
      <c r="FC114" s="94"/>
      <c r="FD114" s="94"/>
      <c r="FE114" s="94"/>
      <c r="FF114" s="94"/>
      <c r="FG114" s="94"/>
      <c r="FH114" s="94"/>
      <c r="FI114" s="94"/>
      <c r="FJ114" s="94"/>
      <c r="FK114" s="94"/>
      <c r="FL114" s="94"/>
      <c r="FM114" s="94"/>
      <c r="FN114" s="94"/>
      <c r="FO114" s="94"/>
      <c r="FP114" s="94"/>
      <c r="FQ114" s="94"/>
      <c r="FR114" s="94"/>
      <c r="FS114" s="94"/>
      <c r="FT114" s="94"/>
      <c r="FU114" s="94"/>
      <c r="FV114" s="94"/>
      <c r="FW114" s="94"/>
      <c r="FX114" s="94"/>
      <c r="FY114" s="94"/>
      <c r="FZ114" s="94"/>
      <c r="GA114" s="94"/>
      <c r="GB114" s="94"/>
      <c r="GC114" s="94"/>
      <c r="GD114" s="94"/>
      <c r="GE114" s="94"/>
      <c r="GF114" s="94"/>
      <c r="GG114" s="94"/>
      <c r="GH114" s="94"/>
      <c r="GI114" s="94"/>
      <c r="GJ114" s="94"/>
      <c r="GK114" s="94"/>
      <c r="GL114" s="94"/>
      <c r="GM114" s="94"/>
      <c r="GN114" s="94"/>
      <c r="GO114" s="94"/>
      <c r="GP114" s="94"/>
      <c r="GQ114" s="94"/>
      <c r="GR114" s="94"/>
      <c r="GS114" s="94"/>
      <c r="GT114" s="94"/>
      <c r="GU114" s="94"/>
      <c r="GV114" s="94"/>
    </row>
    <row r="115" spans="1:204">
      <c r="A115" s="98" t="s">
        <v>44</v>
      </c>
      <c r="B115" s="123" t="s">
        <v>155</v>
      </c>
      <c r="C115" s="98" t="s">
        <v>81</v>
      </c>
      <c r="D115" s="98" t="s">
        <v>37</v>
      </c>
      <c r="E115" s="108"/>
      <c r="F115" s="98" t="s">
        <v>157</v>
      </c>
      <c r="G115" s="108">
        <v>40945</v>
      </c>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c r="BY115" s="94"/>
      <c r="BZ115" s="94"/>
      <c r="CA115" s="94"/>
      <c r="CB115" s="94"/>
      <c r="CC115" s="94"/>
      <c r="CD115" s="94"/>
      <c r="CE115" s="94"/>
      <c r="CF115" s="94"/>
      <c r="CG115" s="94"/>
      <c r="CH115" s="94"/>
      <c r="CI115" s="94"/>
      <c r="CJ115" s="94"/>
      <c r="CK115" s="94"/>
      <c r="CL115" s="94"/>
      <c r="CM115" s="94"/>
      <c r="CN115" s="94"/>
      <c r="CO115" s="94"/>
      <c r="CP115" s="94"/>
      <c r="CQ115" s="94"/>
      <c r="CR115" s="94"/>
      <c r="CS115" s="94"/>
      <c r="CT115" s="94"/>
      <c r="CU115" s="94"/>
      <c r="CV115" s="94"/>
      <c r="CW115" s="94"/>
      <c r="CX115" s="94"/>
      <c r="CY115" s="94"/>
      <c r="CZ115" s="94"/>
      <c r="DA115" s="94"/>
      <c r="DB115" s="94"/>
      <c r="DC115" s="94"/>
      <c r="DD115" s="94"/>
      <c r="DE115" s="94"/>
      <c r="DF115" s="94"/>
      <c r="DG115" s="94"/>
      <c r="DH115" s="94"/>
      <c r="DI115" s="94"/>
      <c r="DJ115" s="94"/>
      <c r="DK115" s="94"/>
      <c r="DL115" s="94"/>
      <c r="DM115" s="94"/>
      <c r="DN115" s="94"/>
      <c r="DO115" s="94"/>
      <c r="DP115" s="94"/>
      <c r="DQ115" s="94"/>
      <c r="DR115" s="94"/>
      <c r="DS115" s="94"/>
      <c r="DT115" s="94"/>
      <c r="DU115" s="94"/>
      <c r="DV115" s="94"/>
      <c r="DW115" s="94"/>
      <c r="DX115" s="94"/>
      <c r="DY115" s="94"/>
      <c r="DZ115" s="94"/>
      <c r="EA115" s="94"/>
      <c r="EB115" s="94"/>
      <c r="EC115" s="94"/>
      <c r="ED115" s="94"/>
      <c r="EE115" s="94"/>
      <c r="EF115" s="94"/>
      <c r="EG115" s="94"/>
      <c r="EH115" s="94"/>
      <c r="EI115" s="94"/>
      <c r="EJ115" s="94"/>
      <c r="EK115" s="94"/>
      <c r="EL115" s="94"/>
      <c r="EM115" s="94"/>
      <c r="EN115" s="94"/>
      <c r="EO115" s="94"/>
      <c r="EP115" s="94"/>
      <c r="EQ115" s="94"/>
      <c r="ER115" s="94"/>
      <c r="ES115" s="94"/>
      <c r="ET115" s="94"/>
      <c r="EU115" s="94"/>
      <c r="EV115" s="94"/>
      <c r="EW115" s="94"/>
      <c r="EX115" s="94"/>
      <c r="EY115" s="94"/>
      <c r="EZ115" s="94"/>
      <c r="FA115" s="94"/>
      <c r="FB115" s="94"/>
      <c r="FC115" s="94"/>
      <c r="FD115" s="94"/>
      <c r="FE115" s="94"/>
      <c r="FF115" s="94"/>
      <c r="FG115" s="94"/>
      <c r="FH115" s="94"/>
      <c r="FI115" s="94"/>
      <c r="FJ115" s="94"/>
      <c r="FK115" s="94"/>
      <c r="FL115" s="94"/>
      <c r="FM115" s="94"/>
      <c r="FN115" s="94"/>
      <c r="FO115" s="94"/>
      <c r="FP115" s="94"/>
      <c r="FQ115" s="94"/>
      <c r="FR115" s="94"/>
      <c r="FS115" s="94"/>
      <c r="FT115" s="94"/>
      <c r="FU115" s="94"/>
      <c r="FV115" s="94"/>
      <c r="FW115" s="94"/>
      <c r="FX115" s="94"/>
      <c r="FY115" s="94"/>
      <c r="FZ115" s="94"/>
      <c r="GA115" s="94"/>
      <c r="GB115" s="94"/>
      <c r="GC115" s="94"/>
      <c r="GD115" s="94"/>
      <c r="GE115" s="94"/>
      <c r="GF115" s="94"/>
      <c r="GG115" s="94"/>
      <c r="GH115" s="94"/>
      <c r="GI115" s="94"/>
      <c r="GJ115" s="94"/>
      <c r="GK115" s="94"/>
      <c r="GL115" s="94"/>
      <c r="GM115" s="94"/>
      <c r="GN115" s="94"/>
      <c r="GO115" s="94"/>
      <c r="GP115" s="94"/>
      <c r="GQ115" s="94"/>
      <c r="GR115" s="94"/>
      <c r="GS115" s="94"/>
      <c r="GT115" s="94"/>
      <c r="GU115" s="94"/>
      <c r="GV115" s="94"/>
    </row>
    <row r="116" spans="1:204">
      <c r="A116" s="98" t="s">
        <v>44</v>
      </c>
      <c r="B116" s="123" t="s">
        <v>155</v>
      </c>
      <c r="C116" s="98" t="s">
        <v>82</v>
      </c>
      <c r="D116" s="98" t="s">
        <v>37</v>
      </c>
      <c r="E116" s="108"/>
      <c r="F116" s="98" t="s">
        <v>157</v>
      </c>
      <c r="G116" s="108">
        <v>40945</v>
      </c>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I116" s="94"/>
      <c r="CJ116" s="94"/>
      <c r="CK116" s="94"/>
      <c r="CL116" s="94"/>
      <c r="CM116" s="94"/>
      <c r="CN116" s="94"/>
      <c r="CO116" s="94"/>
      <c r="CP116" s="94"/>
      <c r="CQ116" s="94"/>
      <c r="CR116" s="94"/>
      <c r="CS116" s="94"/>
      <c r="CT116" s="94"/>
      <c r="CU116" s="94"/>
      <c r="CV116" s="94"/>
      <c r="CW116" s="94"/>
      <c r="CX116" s="94"/>
      <c r="CY116" s="94"/>
      <c r="CZ116" s="94"/>
      <c r="DA116" s="94"/>
      <c r="DB116" s="94"/>
      <c r="DC116" s="94"/>
      <c r="DD116" s="94"/>
      <c r="DE116" s="94"/>
      <c r="DF116" s="94"/>
      <c r="DG116" s="94"/>
      <c r="DH116" s="94"/>
      <c r="DI116" s="94"/>
      <c r="DJ116" s="94"/>
      <c r="DK116" s="94"/>
      <c r="DL116" s="94"/>
      <c r="DM116" s="94"/>
      <c r="DN116" s="94"/>
      <c r="DO116" s="94"/>
      <c r="DP116" s="94"/>
      <c r="DQ116" s="94"/>
      <c r="DR116" s="94"/>
      <c r="DS116" s="94"/>
      <c r="DT116" s="94"/>
      <c r="DU116" s="94"/>
      <c r="DV116" s="94"/>
      <c r="DW116" s="94"/>
      <c r="DX116" s="94"/>
      <c r="DY116" s="94"/>
      <c r="DZ116" s="94"/>
      <c r="EA116" s="94"/>
      <c r="EB116" s="94"/>
      <c r="EC116" s="94"/>
      <c r="ED116" s="94"/>
      <c r="EE116" s="94"/>
      <c r="EF116" s="94"/>
      <c r="EG116" s="94"/>
      <c r="EH116" s="94"/>
      <c r="EI116" s="94"/>
      <c r="EJ116" s="94"/>
      <c r="EK116" s="94"/>
      <c r="EL116" s="94"/>
      <c r="EM116" s="94"/>
      <c r="EN116" s="94"/>
      <c r="EO116" s="94"/>
      <c r="EP116" s="94"/>
      <c r="EQ116" s="94"/>
      <c r="ER116" s="94"/>
      <c r="ES116" s="94"/>
      <c r="ET116" s="94"/>
      <c r="EU116" s="94"/>
      <c r="EV116" s="94"/>
      <c r="EW116" s="94"/>
      <c r="EX116" s="94"/>
      <c r="EY116" s="94"/>
      <c r="EZ116" s="94"/>
      <c r="FA116" s="94"/>
      <c r="FB116" s="94"/>
      <c r="FC116" s="94"/>
      <c r="FD116" s="94"/>
      <c r="FE116" s="94"/>
      <c r="FF116" s="94"/>
      <c r="FG116" s="94"/>
      <c r="FH116" s="94"/>
      <c r="FI116" s="94"/>
      <c r="FJ116" s="94"/>
      <c r="FK116" s="94"/>
      <c r="FL116" s="94"/>
      <c r="FM116" s="94"/>
      <c r="FN116" s="94"/>
      <c r="FO116" s="94"/>
      <c r="FP116" s="94"/>
      <c r="FQ116" s="94"/>
      <c r="FR116" s="94"/>
      <c r="FS116" s="94"/>
      <c r="FT116" s="94"/>
      <c r="FU116" s="94"/>
      <c r="FV116" s="94"/>
      <c r="FW116" s="94"/>
      <c r="FX116" s="94"/>
      <c r="FY116" s="94"/>
      <c r="FZ116" s="94"/>
      <c r="GA116" s="94"/>
      <c r="GB116" s="94"/>
      <c r="GC116" s="94"/>
      <c r="GD116" s="94"/>
      <c r="GE116" s="94"/>
      <c r="GF116" s="94"/>
      <c r="GG116" s="94"/>
      <c r="GH116" s="94"/>
      <c r="GI116" s="94"/>
      <c r="GJ116" s="94"/>
      <c r="GK116" s="94"/>
      <c r="GL116" s="94"/>
      <c r="GM116" s="94"/>
      <c r="GN116" s="94"/>
      <c r="GO116" s="94"/>
      <c r="GP116" s="94"/>
      <c r="GQ116" s="94"/>
      <c r="GR116" s="94"/>
      <c r="GS116" s="94"/>
      <c r="GT116" s="94"/>
      <c r="GU116" s="94"/>
      <c r="GV116" s="94"/>
    </row>
    <row r="117" spans="1:204">
      <c r="A117" s="98" t="s">
        <v>44</v>
      </c>
      <c r="B117" s="123" t="s">
        <v>155</v>
      </c>
      <c r="C117" s="98" t="s">
        <v>83</v>
      </c>
      <c r="D117" s="98" t="s">
        <v>37</v>
      </c>
      <c r="E117" s="108"/>
      <c r="F117" s="98" t="s">
        <v>157</v>
      </c>
      <c r="G117" s="108">
        <v>40945</v>
      </c>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c r="BY117" s="94"/>
      <c r="BZ117" s="94"/>
      <c r="CA117" s="94"/>
      <c r="CB117" s="94"/>
      <c r="CC117" s="94"/>
      <c r="CD117" s="94"/>
      <c r="CE117" s="94"/>
      <c r="CF117" s="94"/>
      <c r="CG117" s="94"/>
      <c r="CH117" s="94"/>
      <c r="CI117" s="94"/>
      <c r="CJ117" s="94"/>
      <c r="CK117" s="94"/>
      <c r="CL117" s="94"/>
      <c r="CM117" s="94"/>
      <c r="CN117" s="94"/>
      <c r="CO117" s="94"/>
      <c r="CP117" s="94"/>
      <c r="CQ117" s="94"/>
      <c r="CR117" s="94"/>
      <c r="CS117" s="94"/>
      <c r="CT117" s="94"/>
      <c r="CU117" s="94"/>
      <c r="CV117" s="94"/>
      <c r="CW117" s="94"/>
      <c r="CX117" s="94"/>
      <c r="CY117" s="94"/>
      <c r="CZ117" s="94"/>
      <c r="DA117" s="94"/>
      <c r="DB117" s="94"/>
      <c r="DC117" s="94"/>
      <c r="DD117" s="94"/>
      <c r="DE117" s="94"/>
      <c r="DF117" s="94"/>
      <c r="DG117" s="94"/>
      <c r="DH117" s="94"/>
      <c r="DI117" s="94"/>
      <c r="DJ117" s="94"/>
      <c r="DK117" s="94"/>
      <c r="DL117" s="94"/>
      <c r="DM117" s="94"/>
      <c r="DN117" s="94"/>
      <c r="DO117" s="94"/>
      <c r="DP117" s="94"/>
      <c r="DQ117" s="94"/>
      <c r="DR117" s="94"/>
      <c r="DS117" s="94"/>
      <c r="DT117" s="94"/>
      <c r="DU117" s="94"/>
      <c r="DV117" s="94"/>
      <c r="DW117" s="94"/>
      <c r="DX117" s="94"/>
      <c r="DY117" s="94"/>
      <c r="DZ117" s="94"/>
      <c r="EA117" s="94"/>
      <c r="EB117" s="94"/>
      <c r="EC117" s="94"/>
      <c r="ED117" s="94"/>
      <c r="EE117" s="94"/>
      <c r="EF117" s="94"/>
      <c r="EG117" s="94"/>
      <c r="EH117" s="94"/>
      <c r="EI117" s="94"/>
      <c r="EJ117" s="94"/>
      <c r="EK117" s="94"/>
      <c r="EL117" s="94"/>
      <c r="EM117" s="94"/>
      <c r="EN117" s="94"/>
      <c r="EO117" s="94"/>
      <c r="EP117" s="94"/>
      <c r="EQ117" s="94"/>
      <c r="ER117" s="94"/>
      <c r="ES117" s="94"/>
      <c r="ET117" s="94"/>
      <c r="EU117" s="94"/>
      <c r="EV117" s="94"/>
      <c r="EW117" s="94"/>
      <c r="EX117" s="94"/>
      <c r="EY117" s="94"/>
      <c r="EZ117" s="94"/>
      <c r="FA117" s="94"/>
      <c r="FB117" s="94"/>
      <c r="FC117" s="94"/>
      <c r="FD117" s="94"/>
      <c r="FE117" s="94"/>
      <c r="FF117" s="94"/>
      <c r="FG117" s="94"/>
      <c r="FH117" s="94"/>
      <c r="FI117" s="94"/>
      <c r="FJ117" s="94"/>
      <c r="FK117" s="94"/>
      <c r="FL117" s="94"/>
      <c r="FM117" s="94"/>
      <c r="FN117" s="94"/>
      <c r="FO117" s="94"/>
      <c r="FP117" s="94"/>
      <c r="FQ117" s="94"/>
      <c r="FR117" s="94"/>
      <c r="FS117" s="94"/>
      <c r="FT117" s="94"/>
      <c r="FU117" s="94"/>
      <c r="FV117" s="94"/>
      <c r="FW117" s="94"/>
      <c r="FX117" s="94"/>
      <c r="FY117" s="94"/>
      <c r="FZ117" s="94"/>
      <c r="GA117" s="94"/>
      <c r="GB117" s="94"/>
      <c r="GC117" s="94"/>
      <c r="GD117" s="94"/>
      <c r="GE117" s="94"/>
      <c r="GF117" s="94"/>
      <c r="GG117" s="94"/>
      <c r="GH117" s="94"/>
      <c r="GI117" s="94"/>
      <c r="GJ117" s="94"/>
      <c r="GK117" s="94"/>
      <c r="GL117" s="94"/>
      <c r="GM117" s="94"/>
      <c r="GN117" s="94"/>
      <c r="GO117" s="94"/>
      <c r="GP117" s="94"/>
      <c r="GQ117" s="94"/>
      <c r="GR117" s="94"/>
      <c r="GS117" s="94"/>
      <c r="GT117" s="94"/>
      <c r="GU117" s="94"/>
      <c r="GV117" s="94"/>
    </row>
    <row r="118" spans="1:204">
      <c r="A118" s="98"/>
      <c r="B118" s="98"/>
      <c r="C118" s="98"/>
      <c r="D118" s="98"/>
      <c r="E118" s="108"/>
      <c r="F118" s="98"/>
      <c r="G118" s="110"/>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c r="EE118" s="99"/>
      <c r="EF118" s="99"/>
      <c r="EG118" s="99"/>
      <c r="EH118" s="99"/>
      <c r="EI118" s="99"/>
      <c r="EJ118" s="99"/>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c r="FJ118" s="99"/>
      <c r="FK118" s="99"/>
      <c r="FL118" s="99"/>
      <c r="FM118" s="99"/>
      <c r="FN118" s="99"/>
      <c r="FO118" s="99"/>
      <c r="FP118" s="99"/>
      <c r="FQ118" s="99"/>
      <c r="FR118" s="99"/>
      <c r="FS118" s="99"/>
      <c r="FT118" s="99"/>
      <c r="FU118" s="99"/>
      <c r="FV118" s="99"/>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4"/>
      <c r="GS118" s="94"/>
      <c r="GT118" s="94"/>
      <c r="GU118" s="94"/>
      <c r="GV118" s="94"/>
    </row>
    <row r="119" spans="1:204">
      <c r="A119" s="98"/>
      <c r="B119" s="98"/>
      <c r="C119" s="98"/>
      <c r="D119" s="98"/>
      <c r="E119" s="108"/>
      <c r="F119" s="98"/>
      <c r="G119" s="110"/>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c r="EE119" s="99"/>
      <c r="EF119" s="99"/>
      <c r="EG119" s="99"/>
      <c r="EH119" s="99"/>
      <c r="EI119" s="99"/>
      <c r="EJ119" s="99"/>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c r="FJ119" s="99"/>
      <c r="FK119" s="99"/>
      <c r="FL119" s="99"/>
      <c r="FM119" s="99"/>
      <c r="FN119" s="99"/>
      <c r="FO119" s="99"/>
      <c r="FP119" s="99"/>
      <c r="FQ119" s="99"/>
      <c r="FR119" s="99"/>
      <c r="FS119" s="99"/>
      <c r="FT119" s="99"/>
      <c r="FU119" s="99"/>
      <c r="FV119" s="99"/>
      <c r="FW119" s="99"/>
      <c r="FX119" s="99"/>
      <c r="FY119" s="99"/>
      <c r="FZ119" s="99"/>
      <c r="GA119" s="99"/>
      <c r="GB119" s="99"/>
      <c r="GC119" s="99"/>
      <c r="GD119" s="99"/>
      <c r="GE119" s="99"/>
      <c r="GF119" s="99"/>
      <c r="GG119" s="99"/>
      <c r="GH119" s="99"/>
      <c r="GI119" s="99"/>
      <c r="GJ119" s="99"/>
      <c r="GK119" s="99"/>
      <c r="GL119" s="99"/>
      <c r="GM119" s="99"/>
      <c r="GN119" s="99"/>
      <c r="GO119" s="99"/>
      <c r="GP119" s="99"/>
      <c r="GQ119" s="99"/>
      <c r="GR119" s="94"/>
      <c r="GS119" s="94"/>
      <c r="GT119" s="94"/>
      <c r="GU119" s="94"/>
      <c r="GV119" s="94"/>
    </row>
    <row r="120" spans="1:204">
      <c r="A120" s="98"/>
      <c r="B120" s="98"/>
      <c r="C120" s="98"/>
      <c r="D120" s="98"/>
      <c r="E120" s="108"/>
      <c r="F120" s="98"/>
      <c r="G120" s="110"/>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c r="DN120" s="99"/>
      <c r="DO120" s="99"/>
      <c r="DP120" s="99"/>
      <c r="DQ120" s="99"/>
      <c r="DR120" s="99"/>
      <c r="DS120" s="99"/>
      <c r="DT120" s="99"/>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4"/>
      <c r="GS120" s="94"/>
      <c r="GT120" s="94"/>
      <c r="GU120" s="94"/>
      <c r="GV120" s="94"/>
    </row>
    <row r="121" spans="1:204">
      <c r="A121" s="98"/>
      <c r="B121" s="98"/>
      <c r="C121" s="98"/>
      <c r="D121" s="98"/>
      <c r="E121" s="108"/>
      <c r="F121" s="98"/>
      <c r="G121" s="110"/>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c r="AJ121" s="99"/>
      <c r="AK121" s="99"/>
      <c r="AL121" s="99"/>
      <c r="AM121" s="99"/>
      <c r="AN121" s="99"/>
      <c r="AO121" s="99"/>
      <c r="AP121" s="99"/>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99"/>
      <c r="DD121" s="99"/>
      <c r="DE121" s="99"/>
      <c r="DF121" s="99"/>
      <c r="DG121" s="99"/>
      <c r="DH121" s="99"/>
      <c r="DI121" s="99"/>
      <c r="DJ121" s="99"/>
      <c r="DK121" s="99"/>
      <c r="DL121" s="99"/>
      <c r="DM121" s="99"/>
      <c r="DN121" s="99"/>
      <c r="DO121" s="99"/>
      <c r="DP121" s="99"/>
      <c r="DQ121" s="99"/>
      <c r="DR121" s="99"/>
      <c r="DS121" s="99"/>
      <c r="DT121" s="99"/>
      <c r="DU121" s="99"/>
      <c r="DV121" s="99"/>
      <c r="DW121" s="99"/>
      <c r="DX121" s="99"/>
      <c r="DY121" s="99"/>
      <c r="DZ121" s="99"/>
      <c r="EA121" s="99"/>
      <c r="EB121" s="99"/>
      <c r="EC121" s="99"/>
      <c r="ED121" s="99"/>
      <c r="EE121" s="99"/>
      <c r="EF121" s="99"/>
      <c r="EG121" s="99"/>
      <c r="EH121" s="99"/>
      <c r="EI121" s="99"/>
      <c r="EJ121" s="99"/>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c r="FJ121" s="99"/>
      <c r="FK121" s="99"/>
      <c r="FL121" s="99"/>
      <c r="FM121" s="99"/>
      <c r="FN121" s="99"/>
      <c r="FO121" s="99"/>
      <c r="FP121" s="99"/>
      <c r="FQ121" s="99"/>
      <c r="FR121" s="99"/>
      <c r="FS121" s="99"/>
      <c r="FT121" s="99"/>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4"/>
      <c r="GS121" s="94"/>
      <c r="GT121" s="94"/>
      <c r="GU121" s="94"/>
      <c r="GV121" s="94"/>
    </row>
    <row r="122" spans="1:204">
      <c r="A122" s="98"/>
      <c r="B122" s="98"/>
      <c r="C122" s="98"/>
      <c r="D122" s="98"/>
      <c r="E122" s="108"/>
      <c r="F122" s="98"/>
      <c r="G122" s="110"/>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c r="AJ122" s="99"/>
      <c r="AK122" s="99"/>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c r="FJ122" s="99"/>
      <c r="FK122" s="99"/>
      <c r="FL122" s="99"/>
      <c r="FM122" s="99"/>
      <c r="FN122" s="99"/>
      <c r="FO122" s="99"/>
      <c r="FP122" s="99"/>
      <c r="FQ122" s="99"/>
      <c r="FR122" s="99"/>
      <c r="FS122" s="99"/>
      <c r="FT122" s="99"/>
      <c r="FU122" s="99"/>
      <c r="FV122" s="99"/>
      <c r="FW122" s="99"/>
      <c r="FX122" s="99"/>
      <c r="FY122" s="99"/>
      <c r="FZ122" s="99"/>
      <c r="GA122" s="99"/>
      <c r="GB122" s="99"/>
      <c r="GC122" s="99"/>
      <c r="GD122" s="99"/>
      <c r="GE122" s="99"/>
      <c r="GF122" s="99"/>
      <c r="GG122" s="99"/>
      <c r="GH122" s="99"/>
      <c r="GI122" s="99"/>
      <c r="GJ122" s="99"/>
      <c r="GK122" s="99"/>
      <c r="GL122" s="99"/>
      <c r="GM122" s="99"/>
      <c r="GN122" s="99"/>
      <c r="GO122" s="99"/>
      <c r="GP122" s="99"/>
      <c r="GQ122" s="99"/>
      <c r="GR122" s="94"/>
      <c r="GS122" s="94"/>
      <c r="GT122" s="94"/>
      <c r="GU122" s="94"/>
      <c r="GV122" s="94"/>
    </row>
    <row r="123" spans="1:204">
      <c r="A123" s="98"/>
      <c r="B123" s="98"/>
      <c r="C123" s="98"/>
      <c r="D123" s="98"/>
      <c r="E123" s="108"/>
      <c r="F123" s="98"/>
      <c r="G123" s="110"/>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99"/>
      <c r="DD123" s="99"/>
      <c r="DE123" s="99"/>
      <c r="DF123" s="99"/>
      <c r="DG123" s="99"/>
      <c r="DH123" s="99"/>
      <c r="DI123" s="99"/>
      <c r="DJ123" s="99"/>
      <c r="DK123" s="99"/>
      <c r="DL123" s="99"/>
      <c r="DM123" s="99"/>
      <c r="DN123" s="99"/>
      <c r="DO123" s="99"/>
      <c r="DP123" s="99"/>
      <c r="DQ123" s="99"/>
      <c r="DR123" s="99"/>
      <c r="DS123" s="99"/>
      <c r="DT123" s="99"/>
      <c r="DU123" s="99"/>
      <c r="DV123" s="99"/>
      <c r="DW123" s="99"/>
      <c r="DX123" s="99"/>
      <c r="DY123" s="99"/>
      <c r="DZ123" s="99"/>
      <c r="EA123" s="99"/>
      <c r="EB123" s="99"/>
      <c r="EC123" s="99"/>
      <c r="ED123" s="99"/>
      <c r="EE123" s="99"/>
      <c r="EF123" s="99"/>
      <c r="EG123" s="99"/>
      <c r="EH123" s="99"/>
      <c r="EI123" s="99"/>
      <c r="EJ123" s="99"/>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c r="FJ123" s="99"/>
      <c r="FK123" s="99"/>
      <c r="FL123" s="99"/>
      <c r="FM123" s="99"/>
      <c r="FN123" s="99"/>
      <c r="FO123" s="99"/>
      <c r="FP123" s="99"/>
      <c r="FQ123" s="99"/>
      <c r="FR123" s="99"/>
      <c r="FS123" s="99"/>
      <c r="FT123" s="99"/>
      <c r="FU123" s="99"/>
      <c r="FV123" s="99"/>
      <c r="FW123" s="99"/>
      <c r="FX123" s="99"/>
      <c r="FY123" s="99"/>
      <c r="FZ123" s="99"/>
      <c r="GA123" s="99"/>
      <c r="GB123" s="99"/>
      <c r="GC123" s="99"/>
      <c r="GD123" s="99"/>
      <c r="GE123" s="99"/>
      <c r="GF123" s="99"/>
      <c r="GG123" s="99"/>
      <c r="GH123" s="99"/>
      <c r="GI123" s="99"/>
      <c r="GJ123" s="99"/>
      <c r="GK123" s="99"/>
      <c r="GL123" s="99"/>
      <c r="GM123" s="99"/>
      <c r="GN123" s="99"/>
      <c r="GO123" s="99"/>
      <c r="GP123" s="99"/>
      <c r="GQ123" s="99"/>
      <c r="GR123" s="94"/>
      <c r="GS123" s="94"/>
      <c r="GT123" s="94"/>
      <c r="GU123" s="94"/>
      <c r="GV123" s="94"/>
    </row>
    <row r="124" spans="1:204">
      <c r="A124" s="98"/>
      <c r="B124" s="98"/>
      <c r="C124" s="98"/>
      <c r="D124" s="98"/>
      <c r="E124" s="108"/>
      <c r="F124" s="98"/>
      <c r="G124" s="110"/>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99"/>
      <c r="DD124" s="99"/>
      <c r="DE124" s="99"/>
      <c r="DF124" s="99"/>
      <c r="DG124" s="99"/>
      <c r="DH124" s="99"/>
      <c r="DI124" s="99"/>
      <c r="DJ124" s="99"/>
      <c r="DK124" s="99"/>
      <c r="DL124" s="99"/>
      <c r="DM124" s="99"/>
      <c r="DN124" s="99"/>
      <c r="DO124" s="99"/>
      <c r="DP124" s="99"/>
      <c r="DQ124" s="99"/>
      <c r="DR124" s="99"/>
      <c r="DS124" s="99"/>
      <c r="DT124" s="99"/>
      <c r="DU124" s="99"/>
      <c r="DV124" s="99"/>
      <c r="DW124" s="99"/>
      <c r="DX124" s="99"/>
      <c r="DY124" s="99"/>
      <c r="DZ124" s="99"/>
      <c r="EA124" s="99"/>
      <c r="EB124" s="99"/>
      <c r="EC124" s="99"/>
      <c r="ED124" s="99"/>
      <c r="EE124" s="99"/>
      <c r="EF124" s="99"/>
      <c r="EG124" s="99"/>
      <c r="EH124" s="99"/>
      <c r="EI124" s="99"/>
      <c r="EJ124" s="99"/>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c r="FJ124" s="99"/>
      <c r="FK124" s="99"/>
      <c r="FL124" s="99"/>
      <c r="FM124" s="99"/>
      <c r="FN124" s="99"/>
      <c r="FO124" s="99"/>
      <c r="FP124" s="99"/>
      <c r="FQ124" s="99"/>
      <c r="FR124" s="99"/>
      <c r="FS124" s="99"/>
      <c r="FT124" s="99"/>
      <c r="FU124" s="99"/>
      <c r="FV124" s="99"/>
      <c r="FW124" s="99"/>
      <c r="FX124" s="99"/>
      <c r="FY124" s="99"/>
      <c r="FZ124" s="99"/>
      <c r="GA124" s="99"/>
      <c r="GB124" s="99"/>
      <c r="GC124" s="99"/>
      <c r="GD124" s="99"/>
      <c r="GE124" s="99"/>
      <c r="GF124" s="99"/>
      <c r="GG124" s="99"/>
      <c r="GH124" s="99"/>
      <c r="GI124" s="99"/>
      <c r="GJ124" s="99"/>
      <c r="GK124" s="99"/>
      <c r="GL124" s="99"/>
      <c r="GM124" s="99"/>
      <c r="GN124" s="99"/>
      <c r="GO124" s="99"/>
      <c r="GP124" s="99"/>
      <c r="GQ124" s="99"/>
      <c r="GR124" s="94"/>
      <c r="GS124" s="94"/>
      <c r="GT124" s="94"/>
      <c r="GU124" s="94"/>
      <c r="GV124" s="94"/>
    </row>
    <row r="125" spans="1:204">
      <c r="A125" s="98"/>
      <c r="B125" s="98"/>
      <c r="C125" s="98"/>
      <c r="D125" s="98"/>
      <c r="E125" s="108"/>
      <c r="F125" s="98"/>
      <c r="G125" s="110"/>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c r="AM125" s="99"/>
      <c r="AN125" s="99"/>
      <c r="AO125" s="99"/>
      <c r="AP125" s="99"/>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99"/>
      <c r="DD125" s="99"/>
      <c r="DE125" s="99"/>
      <c r="DF125" s="99"/>
      <c r="DG125" s="99"/>
      <c r="DH125" s="99"/>
      <c r="DI125" s="99"/>
      <c r="DJ125" s="99"/>
      <c r="DK125" s="99"/>
      <c r="DL125" s="99"/>
      <c r="DM125" s="99"/>
      <c r="DN125" s="99"/>
      <c r="DO125" s="99"/>
      <c r="DP125" s="99"/>
      <c r="DQ125" s="99"/>
      <c r="DR125" s="99"/>
      <c r="DS125" s="99"/>
      <c r="DT125" s="99"/>
      <c r="DU125" s="99"/>
      <c r="DV125" s="99"/>
      <c r="DW125" s="99"/>
      <c r="DX125" s="99"/>
      <c r="DY125" s="99"/>
      <c r="DZ125" s="99"/>
      <c r="EA125" s="99"/>
      <c r="EB125" s="99"/>
      <c r="EC125" s="99"/>
      <c r="ED125" s="99"/>
      <c r="EE125" s="99"/>
      <c r="EF125" s="99"/>
      <c r="EG125" s="99"/>
      <c r="EH125" s="99"/>
      <c r="EI125" s="99"/>
      <c r="EJ125" s="99"/>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c r="FJ125" s="99"/>
      <c r="FK125" s="99"/>
      <c r="FL125" s="99"/>
      <c r="FM125" s="99"/>
      <c r="FN125" s="99"/>
      <c r="FO125" s="99"/>
      <c r="FP125" s="99"/>
      <c r="FQ125" s="99"/>
      <c r="FR125" s="99"/>
      <c r="FS125" s="99"/>
      <c r="FT125" s="99"/>
      <c r="FU125" s="99"/>
      <c r="FV125" s="99"/>
      <c r="FW125" s="99"/>
      <c r="FX125" s="99"/>
      <c r="FY125" s="99"/>
      <c r="FZ125" s="99"/>
      <c r="GA125" s="99"/>
      <c r="GB125" s="99"/>
      <c r="GC125" s="99"/>
      <c r="GD125" s="99"/>
      <c r="GE125" s="99"/>
      <c r="GF125" s="99"/>
      <c r="GG125" s="99"/>
      <c r="GH125" s="99"/>
      <c r="GI125" s="99"/>
      <c r="GJ125" s="99"/>
      <c r="GK125" s="99"/>
      <c r="GL125" s="99"/>
      <c r="GM125" s="99"/>
      <c r="GN125" s="99"/>
      <c r="GO125" s="99"/>
      <c r="GP125" s="99"/>
      <c r="GQ125" s="99"/>
      <c r="GR125" s="94"/>
      <c r="GS125" s="94"/>
      <c r="GT125" s="94"/>
      <c r="GU125" s="94"/>
      <c r="GV125" s="94"/>
    </row>
    <row r="126" spans="1:204">
      <c r="A126" s="98"/>
      <c r="B126" s="98"/>
      <c r="C126" s="98"/>
      <c r="D126" s="98"/>
      <c r="E126" s="108"/>
      <c r="F126" s="98"/>
      <c r="G126" s="110"/>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c r="DT126" s="99"/>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c r="GC126" s="99"/>
      <c r="GD126" s="99"/>
      <c r="GE126" s="99"/>
      <c r="GF126" s="99"/>
      <c r="GG126" s="99"/>
      <c r="GH126" s="99"/>
      <c r="GI126" s="99"/>
      <c r="GJ126" s="99"/>
      <c r="GK126" s="99"/>
      <c r="GL126" s="99"/>
      <c r="GM126" s="99"/>
      <c r="GN126" s="99"/>
      <c r="GO126" s="99"/>
      <c r="GP126" s="99"/>
      <c r="GQ126" s="99"/>
      <c r="GR126" s="94"/>
      <c r="GS126" s="94"/>
      <c r="GT126" s="94"/>
      <c r="GU126" s="94"/>
      <c r="GV126" s="94"/>
    </row>
    <row r="127" spans="1:204">
      <c r="A127" s="98"/>
      <c r="B127" s="98"/>
      <c r="C127" s="98"/>
      <c r="D127" s="98"/>
      <c r="E127" s="108"/>
      <c r="F127" s="98"/>
      <c r="G127" s="110"/>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c r="AJ127" s="99"/>
      <c r="AK127" s="99"/>
      <c r="AL127" s="99"/>
      <c r="AM127" s="99"/>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99"/>
      <c r="DD127" s="99"/>
      <c r="DE127" s="99"/>
      <c r="DF127" s="99"/>
      <c r="DG127" s="99"/>
      <c r="DH127" s="99"/>
      <c r="DI127" s="99"/>
      <c r="DJ127" s="99"/>
      <c r="DK127" s="99"/>
      <c r="DL127" s="99"/>
      <c r="DM127" s="99"/>
      <c r="DN127" s="99"/>
      <c r="DO127" s="99"/>
      <c r="DP127" s="99"/>
      <c r="DQ127" s="99"/>
      <c r="DR127" s="99"/>
      <c r="DS127" s="99"/>
      <c r="DT127" s="99"/>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c r="FJ127" s="99"/>
      <c r="FK127" s="99"/>
      <c r="FL127" s="99"/>
      <c r="FM127" s="99"/>
      <c r="FN127" s="99"/>
      <c r="FO127" s="99"/>
      <c r="FP127" s="99"/>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4"/>
      <c r="GS127" s="94"/>
      <c r="GT127" s="94"/>
      <c r="GU127" s="94"/>
      <c r="GV127" s="94"/>
    </row>
    <row r="128" spans="1:204">
      <c r="A128" s="98"/>
      <c r="B128" s="98"/>
      <c r="C128" s="98"/>
      <c r="D128" s="98"/>
      <c r="E128" s="108"/>
      <c r="F128" s="98"/>
      <c r="G128" s="110"/>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4"/>
      <c r="GS128" s="94"/>
      <c r="GT128" s="94"/>
      <c r="GU128" s="94"/>
      <c r="GV128" s="94"/>
    </row>
    <row r="129" spans="1:204">
      <c r="A129" s="98"/>
      <c r="B129" s="98"/>
      <c r="C129" s="98"/>
      <c r="D129" s="98"/>
      <c r="E129" s="108"/>
      <c r="F129" s="98"/>
      <c r="G129" s="110"/>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99"/>
      <c r="DD129" s="99"/>
      <c r="DE129" s="99"/>
      <c r="DF129" s="99"/>
      <c r="DG129" s="99"/>
      <c r="DH129" s="99"/>
      <c r="DI129" s="99"/>
      <c r="DJ129" s="99"/>
      <c r="DK129" s="99"/>
      <c r="DL129" s="99"/>
      <c r="DM129" s="99"/>
      <c r="DN129" s="99"/>
      <c r="DO129" s="99"/>
      <c r="DP129" s="99"/>
      <c r="DQ129" s="99"/>
      <c r="DR129" s="99"/>
      <c r="DS129" s="99"/>
      <c r="DT129" s="99"/>
      <c r="DU129" s="99"/>
      <c r="DV129" s="99"/>
      <c r="DW129" s="99"/>
      <c r="DX129" s="99"/>
      <c r="DY129" s="99"/>
      <c r="DZ129" s="99"/>
      <c r="EA129" s="99"/>
      <c r="EB129" s="99"/>
      <c r="EC129" s="99"/>
      <c r="ED129" s="99"/>
      <c r="EE129" s="99"/>
      <c r="EF129" s="99"/>
      <c r="EG129" s="99"/>
      <c r="EH129" s="99"/>
      <c r="EI129" s="99"/>
      <c r="EJ129" s="99"/>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c r="FJ129" s="99"/>
      <c r="FK129" s="99"/>
      <c r="FL129" s="99"/>
      <c r="FM129" s="99"/>
      <c r="FN129" s="99"/>
      <c r="FO129" s="99"/>
      <c r="FP129" s="99"/>
      <c r="FQ129" s="99"/>
      <c r="FR129" s="99"/>
      <c r="FS129" s="99"/>
      <c r="FT129" s="99"/>
      <c r="FU129" s="99"/>
      <c r="FV129" s="99"/>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4"/>
      <c r="GS129" s="94"/>
      <c r="GT129" s="94"/>
      <c r="GU129" s="94"/>
      <c r="GV129" s="94"/>
    </row>
    <row r="130" spans="1:204">
      <c r="A130" s="98"/>
      <c r="B130" s="98"/>
      <c r="C130" s="98"/>
      <c r="D130" s="98"/>
      <c r="E130" s="108"/>
      <c r="F130" s="98"/>
      <c r="G130" s="110"/>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c r="DU130" s="99"/>
      <c r="DV130" s="99"/>
      <c r="DW130" s="99"/>
      <c r="DX130" s="99"/>
      <c r="DY130" s="99"/>
      <c r="DZ130" s="99"/>
      <c r="EA130" s="99"/>
      <c r="EB130" s="99"/>
      <c r="EC130" s="99"/>
      <c r="ED130" s="99"/>
      <c r="EE130" s="99"/>
      <c r="EF130" s="99"/>
      <c r="EG130" s="99"/>
      <c r="EH130" s="99"/>
      <c r="EI130" s="99"/>
      <c r="EJ130" s="99"/>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4"/>
      <c r="GS130" s="94"/>
      <c r="GT130" s="94"/>
      <c r="GU130" s="94"/>
      <c r="GV130" s="94"/>
    </row>
    <row r="131" spans="1:204">
      <c r="A131" s="98"/>
      <c r="B131" s="98"/>
      <c r="C131" s="98"/>
      <c r="D131" s="98"/>
      <c r="E131" s="108"/>
      <c r="F131" s="98"/>
      <c r="G131" s="110"/>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99"/>
      <c r="DD131" s="99"/>
      <c r="DE131" s="99"/>
      <c r="DF131" s="99"/>
      <c r="DG131" s="99"/>
      <c r="DH131" s="99"/>
      <c r="DI131" s="99"/>
      <c r="DJ131" s="99"/>
      <c r="DK131" s="99"/>
      <c r="DL131" s="99"/>
      <c r="DM131" s="99"/>
      <c r="DN131" s="99"/>
      <c r="DO131" s="99"/>
      <c r="DP131" s="99"/>
      <c r="DQ131" s="99"/>
      <c r="DR131" s="99"/>
      <c r="DS131" s="99"/>
      <c r="DT131" s="99"/>
      <c r="DU131" s="99"/>
      <c r="DV131" s="99"/>
      <c r="DW131" s="99"/>
      <c r="DX131" s="99"/>
      <c r="DY131" s="99"/>
      <c r="DZ131" s="99"/>
      <c r="EA131" s="99"/>
      <c r="EB131" s="99"/>
      <c r="EC131" s="99"/>
      <c r="ED131" s="99"/>
      <c r="EE131" s="99"/>
      <c r="EF131" s="99"/>
      <c r="EG131" s="99"/>
      <c r="EH131" s="99"/>
      <c r="EI131" s="99"/>
      <c r="EJ131" s="99"/>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4"/>
      <c r="GS131" s="94"/>
      <c r="GT131" s="94"/>
      <c r="GU131" s="94"/>
      <c r="GV131" s="94"/>
    </row>
    <row r="132" spans="1:204">
      <c r="A132" s="98"/>
      <c r="B132" s="98"/>
      <c r="C132" s="98"/>
      <c r="D132" s="98"/>
      <c r="E132" s="108"/>
      <c r="F132" s="98"/>
      <c r="G132" s="110"/>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c r="DU132" s="99"/>
      <c r="DV132" s="99"/>
      <c r="DW132" s="99"/>
      <c r="DX132" s="99"/>
      <c r="DY132" s="99"/>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c r="GD132" s="99"/>
      <c r="GE132" s="99"/>
      <c r="GF132" s="99"/>
      <c r="GG132" s="99"/>
      <c r="GH132" s="99"/>
      <c r="GI132" s="99"/>
      <c r="GJ132" s="99"/>
      <c r="GK132" s="99"/>
      <c r="GL132" s="99"/>
      <c r="GM132" s="99"/>
      <c r="GN132" s="99"/>
      <c r="GO132" s="99"/>
      <c r="GP132" s="99"/>
      <c r="GQ132" s="99"/>
      <c r="GR132" s="94"/>
      <c r="GS132" s="94"/>
      <c r="GT132" s="94"/>
      <c r="GU132" s="94"/>
      <c r="GV132" s="94"/>
    </row>
    <row r="133" spans="1:204">
      <c r="A133" s="98"/>
      <c r="B133" s="98"/>
      <c r="C133" s="98"/>
      <c r="D133" s="98"/>
      <c r="E133" s="108"/>
      <c r="F133" s="98"/>
      <c r="G133" s="110"/>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c r="DU133" s="99"/>
      <c r="DV133" s="99"/>
      <c r="DW133" s="99"/>
      <c r="DX133" s="99"/>
      <c r="DY133" s="99"/>
      <c r="DZ133" s="99"/>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4"/>
      <c r="GS133" s="94"/>
      <c r="GT133" s="94"/>
      <c r="GU133" s="94"/>
      <c r="GV133" s="94"/>
    </row>
    <row r="134" spans="1:204">
      <c r="A134" s="98"/>
      <c r="B134" s="98"/>
      <c r="C134" s="98"/>
      <c r="D134" s="98"/>
      <c r="E134" s="108"/>
      <c r="F134" s="98"/>
      <c r="G134" s="110"/>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c r="DU134" s="99"/>
      <c r="DV134" s="99"/>
      <c r="DW134" s="99"/>
      <c r="DX134" s="99"/>
      <c r="DY134" s="99"/>
      <c r="DZ134" s="99"/>
      <c r="EA134" s="99"/>
      <c r="EB134" s="99"/>
      <c r="EC134" s="99"/>
      <c r="ED134" s="99"/>
      <c r="EE134" s="99"/>
      <c r="EF134" s="99"/>
      <c r="EG134" s="99"/>
      <c r="EH134" s="99"/>
      <c r="EI134" s="99"/>
      <c r="EJ134" s="99"/>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c r="FJ134" s="99"/>
      <c r="FK134" s="99"/>
      <c r="FL134" s="99"/>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c r="GM134" s="99"/>
      <c r="GN134" s="99"/>
      <c r="GO134" s="99"/>
      <c r="GP134" s="99"/>
      <c r="GQ134" s="99"/>
      <c r="GR134" s="94"/>
      <c r="GS134" s="94"/>
      <c r="GT134" s="94"/>
      <c r="GU134" s="94"/>
      <c r="GV134" s="94"/>
    </row>
    <row r="135" spans="1:204">
      <c r="A135" s="98"/>
      <c r="B135" s="98"/>
      <c r="C135" s="98"/>
      <c r="D135" s="98"/>
      <c r="E135" s="108"/>
      <c r="F135" s="98"/>
      <c r="G135" s="110"/>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99"/>
      <c r="DD135" s="99"/>
      <c r="DE135" s="99"/>
      <c r="DF135" s="99"/>
      <c r="DG135" s="99"/>
      <c r="DH135" s="99"/>
      <c r="DI135" s="99"/>
      <c r="DJ135" s="99"/>
      <c r="DK135" s="99"/>
      <c r="DL135" s="99"/>
      <c r="DM135" s="99"/>
      <c r="DN135" s="99"/>
      <c r="DO135" s="99"/>
      <c r="DP135" s="99"/>
      <c r="DQ135" s="99"/>
      <c r="DR135" s="99"/>
      <c r="DS135" s="99"/>
      <c r="DT135" s="99"/>
      <c r="DU135" s="99"/>
      <c r="DV135" s="99"/>
      <c r="DW135" s="99"/>
      <c r="DX135" s="99"/>
      <c r="DY135" s="99"/>
      <c r="DZ135" s="99"/>
      <c r="EA135" s="99"/>
      <c r="EB135" s="99"/>
      <c r="EC135" s="99"/>
      <c r="ED135" s="99"/>
      <c r="EE135" s="99"/>
      <c r="EF135" s="99"/>
      <c r="EG135" s="99"/>
      <c r="EH135" s="99"/>
      <c r="EI135" s="99"/>
      <c r="EJ135" s="99"/>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c r="FV135" s="99"/>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4"/>
      <c r="GS135" s="94"/>
      <c r="GT135" s="94"/>
      <c r="GU135" s="94"/>
      <c r="GV135" s="94"/>
    </row>
    <row r="136" spans="1:204">
      <c r="A136" s="98"/>
      <c r="B136" s="98"/>
      <c r="C136" s="98"/>
      <c r="D136" s="98"/>
      <c r="E136" s="108"/>
      <c r="F136" s="98"/>
      <c r="G136" s="110"/>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99"/>
      <c r="DD136" s="99"/>
      <c r="DE136" s="99"/>
      <c r="DF136" s="99"/>
      <c r="DG136" s="99"/>
      <c r="DH136" s="99"/>
      <c r="DI136" s="99"/>
      <c r="DJ136" s="99"/>
      <c r="DK136" s="99"/>
      <c r="DL136" s="99"/>
      <c r="DM136" s="99"/>
      <c r="DN136" s="99"/>
      <c r="DO136" s="99"/>
      <c r="DP136" s="99"/>
      <c r="DQ136" s="99"/>
      <c r="DR136" s="99"/>
      <c r="DS136" s="99"/>
      <c r="DT136" s="99"/>
      <c r="DU136" s="99"/>
      <c r="DV136" s="99"/>
      <c r="DW136" s="99"/>
      <c r="DX136" s="99"/>
      <c r="DY136" s="99"/>
      <c r="DZ136" s="99"/>
      <c r="EA136" s="99"/>
      <c r="EB136" s="99"/>
      <c r="EC136" s="99"/>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4"/>
      <c r="GS136" s="94"/>
      <c r="GT136" s="94"/>
      <c r="GU136" s="94"/>
      <c r="GV136" s="94"/>
    </row>
    <row r="137" spans="1:204">
      <c r="A137" s="98"/>
      <c r="B137" s="98"/>
      <c r="C137" s="98"/>
      <c r="D137" s="98"/>
      <c r="E137" s="108"/>
      <c r="F137" s="98"/>
      <c r="G137" s="110"/>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c r="BQ137" s="99"/>
      <c r="BR137" s="99"/>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c r="DR137" s="99"/>
      <c r="DS137" s="99"/>
      <c r="DT137" s="99"/>
      <c r="DU137" s="99"/>
      <c r="DV137" s="99"/>
      <c r="DW137" s="99"/>
      <c r="DX137" s="99"/>
      <c r="DY137" s="99"/>
      <c r="DZ137" s="99"/>
      <c r="EA137" s="99"/>
      <c r="EB137" s="99"/>
      <c r="EC137" s="99"/>
      <c r="ED137" s="99"/>
      <c r="EE137" s="99"/>
      <c r="EF137" s="99"/>
      <c r="EG137" s="99"/>
      <c r="EH137" s="99"/>
      <c r="EI137" s="99"/>
      <c r="EJ137" s="99"/>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c r="FJ137" s="99"/>
      <c r="FK137" s="99"/>
      <c r="FL137" s="99"/>
      <c r="FM137" s="99"/>
      <c r="FN137" s="99"/>
      <c r="FO137" s="99"/>
      <c r="FP137" s="99"/>
      <c r="FQ137" s="99"/>
      <c r="FR137" s="99"/>
      <c r="FS137" s="99"/>
      <c r="FT137" s="99"/>
      <c r="FU137" s="99"/>
      <c r="FV137" s="99"/>
      <c r="FW137" s="99"/>
      <c r="FX137" s="99"/>
      <c r="FY137" s="99"/>
      <c r="FZ137" s="99"/>
      <c r="GA137" s="99"/>
      <c r="GB137" s="99"/>
      <c r="GC137" s="99"/>
      <c r="GD137" s="99"/>
      <c r="GE137" s="99"/>
      <c r="GF137" s="99"/>
      <c r="GG137" s="99"/>
      <c r="GH137" s="99"/>
      <c r="GI137" s="99"/>
      <c r="GJ137" s="99"/>
      <c r="GK137" s="99"/>
      <c r="GL137" s="99"/>
      <c r="GM137" s="99"/>
      <c r="GN137" s="99"/>
      <c r="GO137" s="99"/>
      <c r="GP137" s="99"/>
      <c r="GQ137" s="99"/>
      <c r="GR137" s="94"/>
      <c r="GS137" s="94"/>
      <c r="GT137" s="94"/>
      <c r="GU137" s="94"/>
      <c r="GV137" s="94"/>
    </row>
    <row r="138" spans="1:204">
      <c r="A138" s="98"/>
      <c r="B138" s="98"/>
      <c r="C138" s="98"/>
      <c r="D138" s="98"/>
      <c r="E138" s="108"/>
      <c r="F138" s="98"/>
      <c r="G138" s="110"/>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c r="AJ138" s="99"/>
      <c r="AK138" s="99"/>
      <c r="AL138" s="99"/>
      <c r="AM138" s="99"/>
      <c r="AN138" s="99"/>
      <c r="AO138" s="99"/>
      <c r="AP138" s="99"/>
      <c r="AQ138" s="99"/>
      <c r="AR138" s="99"/>
      <c r="AS138" s="99"/>
      <c r="AT138" s="99"/>
      <c r="AU138" s="99"/>
      <c r="AV138" s="99"/>
      <c r="AW138" s="99"/>
      <c r="AX138" s="99"/>
      <c r="AY138" s="99"/>
      <c r="AZ138" s="99"/>
      <c r="BA138" s="99"/>
      <c r="BB138" s="99"/>
      <c r="BC138" s="99"/>
      <c r="BD138" s="99"/>
      <c r="BE138" s="99"/>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c r="DL138" s="99"/>
      <c r="DM138" s="99"/>
      <c r="DN138" s="99"/>
      <c r="DO138" s="99"/>
      <c r="DP138" s="99"/>
      <c r="DQ138" s="99"/>
      <c r="DR138" s="99"/>
      <c r="DS138" s="99"/>
      <c r="DT138" s="99"/>
      <c r="DU138" s="99"/>
      <c r="DV138" s="99"/>
      <c r="DW138" s="99"/>
      <c r="DX138" s="99"/>
      <c r="DY138" s="99"/>
      <c r="DZ138" s="99"/>
      <c r="EA138" s="99"/>
      <c r="EB138" s="99"/>
      <c r="EC138" s="99"/>
      <c r="ED138" s="99"/>
      <c r="EE138" s="99"/>
      <c r="EF138" s="99"/>
      <c r="EG138" s="99"/>
      <c r="EH138" s="99"/>
      <c r="EI138" s="99"/>
      <c r="EJ138" s="99"/>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c r="FJ138" s="99"/>
      <c r="FK138" s="99"/>
      <c r="FL138" s="99"/>
      <c r="FM138" s="99"/>
      <c r="FN138" s="99"/>
      <c r="FO138" s="99"/>
      <c r="FP138" s="99"/>
      <c r="FQ138" s="99"/>
      <c r="FR138" s="99"/>
      <c r="FS138" s="99"/>
      <c r="FT138" s="99"/>
      <c r="FU138" s="99"/>
      <c r="FV138" s="99"/>
      <c r="FW138" s="99"/>
      <c r="FX138" s="99"/>
      <c r="FY138" s="99"/>
      <c r="FZ138" s="99"/>
      <c r="GA138" s="99"/>
      <c r="GB138" s="99"/>
      <c r="GC138" s="99"/>
      <c r="GD138" s="99"/>
      <c r="GE138" s="99"/>
      <c r="GF138" s="99"/>
      <c r="GG138" s="99"/>
      <c r="GH138" s="99"/>
      <c r="GI138" s="99"/>
      <c r="GJ138" s="99"/>
      <c r="GK138" s="99"/>
      <c r="GL138" s="99"/>
      <c r="GM138" s="99"/>
      <c r="GN138" s="99"/>
      <c r="GO138" s="99"/>
      <c r="GP138" s="99"/>
      <c r="GQ138" s="99"/>
      <c r="GR138" s="94"/>
      <c r="GS138" s="94"/>
      <c r="GT138" s="94"/>
      <c r="GU138" s="94"/>
      <c r="GV138" s="94"/>
    </row>
    <row r="139" spans="1:204">
      <c r="A139" s="98"/>
      <c r="B139" s="98"/>
      <c r="C139" s="98"/>
      <c r="D139" s="98"/>
      <c r="E139" s="108"/>
      <c r="F139" s="98"/>
      <c r="G139" s="110"/>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c r="AI139" s="99"/>
      <c r="AJ139" s="99"/>
      <c r="AK139" s="99"/>
      <c r="AL139" s="99"/>
      <c r="AM139" s="99"/>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4"/>
      <c r="GS139" s="94"/>
      <c r="GT139" s="94"/>
      <c r="GU139" s="94"/>
      <c r="GV139" s="94"/>
    </row>
    <row r="140" spans="1:204">
      <c r="A140" s="98"/>
      <c r="B140" s="98"/>
      <c r="C140" s="98"/>
      <c r="D140" s="98"/>
      <c r="E140" s="108"/>
      <c r="F140" s="98"/>
      <c r="G140" s="110"/>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c r="EH140" s="99"/>
      <c r="EI140" s="99"/>
      <c r="EJ140" s="99"/>
      <c r="EK140" s="99"/>
      <c r="EL140" s="99"/>
      <c r="EM140" s="99"/>
      <c r="EN140" s="99"/>
      <c r="EO140" s="99"/>
      <c r="EP140" s="99"/>
      <c r="EQ140" s="99"/>
      <c r="ER140" s="99"/>
      <c r="ES140" s="99"/>
      <c r="ET140" s="99"/>
      <c r="EU140" s="99"/>
      <c r="EV140" s="99"/>
      <c r="EW140" s="99"/>
      <c r="EX140" s="99"/>
      <c r="EY140" s="99"/>
      <c r="EZ140" s="99"/>
      <c r="FA140" s="99"/>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4"/>
      <c r="GS140" s="94"/>
      <c r="GT140" s="94"/>
      <c r="GU140" s="94"/>
      <c r="GV140" s="94"/>
    </row>
    <row r="141" spans="1:204">
      <c r="A141" s="98"/>
      <c r="B141" s="98"/>
      <c r="C141" s="98"/>
      <c r="D141" s="98"/>
      <c r="E141" s="108"/>
      <c r="F141" s="98"/>
      <c r="G141" s="110"/>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c r="EI141" s="99"/>
      <c r="EJ141" s="99"/>
      <c r="EK141" s="99"/>
      <c r="EL141" s="99"/>
      <c r="EM141" s="99"/>
      <c r="EN141" s="99"/>
      <c r="EO141" s="99"/>
      <c r="EP141" s="99"/>
      <c r="EQ141" s="99"/>
      <c r="ER141" s="99"/>
      <c r="ES141" s="99"/>
      <c r="ET141" s="99"/>
      <c r="EU141" s="99"/>
      <c r="EV141" s="99"/>
      <c r="EW141" s="99"/>
      <c r="EX141" s="99"/>
      <c r="EY141" s="99"/>
      <c r="EZ141" s="99"/>
      <c r="FA141" s="99"/>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4"/>
      <c r="GS141" s="94"/>
      <c r="GT141" s="94"/>
      <c r="GU141" s="94"/>
      <c r="GV141" s="94"/>
    </row>
    <row r="142" spans="1:204">
      <c r="A142" s="98"/>
      <c r="B142" s="98"/>
      <c r="C142" s="98"/>
      <c r="D142" s="98"/>
      <c r="E142" s="108"/>
      <c r="F142" s="98"/>
      <c r="G142" s="110"/>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4"/>
      <c r="GS142" s="94"/>
      <c r="GT142" s="94"/>
      <c r="GU142" s="94"/>
      <c r="GV142" s="94"/>
    </row>
    <row r="143" spans="1:204">
      <c r="A143" s="98"/>
      <c r="B143" s="98"/>
      <c r="C143" s="98"/>
      <c r="D143" s="98"/>
      <c r="E143" s="108"/>
      <c r="F143" s="98"/>
      <c r="G143" s="108"/>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94"/>
      <c r="DD143" s="94"/>
      <c r="DE143" s="94"/>
      <c r="DF143" s="94"/>
      <c r="DG143" s="94"/>
      <c r="DH143" s="94"/>
      <c r="DI143" s="94"/>
      <c r="DJ143" s="94"/>
      <c r="DK143" s="94"/>
      <c r="DL143" s="94"/>
      <c r="DM143" s="94"/>
      <c r="DN143" s="94"/>
      <c r="DO143" s="94"/>
      <c r="DP143" s="94"/>
      <c r="DQ143" s="94"/>
      <c r="DR143" s="94"/>
      <c r="DS143" s="94"/>
      <c r="DT143" s="94"/>
      <c r="DU143" s="94"/>
      <c r="DV143" s="94"/>
      <c r="DW143" s="94"/>
      <c r="DX143" s="94"/>
      <c r="DY143" s="94"/>
      <c r="DZ143" s="94"/>
      <c r="EA143" s="94"/>
      <c r="EB143" s="94"/>
      <c r="EC143" s="94"/>
      <c r="ED143" s="94"/>
      <c r="EE143" s="94"/>
      <c r="EF143" s="94"/>
      <c r="EG143" s="94"/>
      <c r="EH143" s="94"/>
      <c r="EI143" s="94"/>
      <c r="EJ143" s="94"/>
      <c r="EK143" s="94"/>
      <c r="EL143" s="94"/>
      <c r="EM143" s="94"/>
      <c r="EN143" s="94"/>
      <c r="EO143" s="94"/>
      <c r="EP143" s="94"/>
      <c r="EQ143" s="94"/>
      <c r="ER143" s="94"/>
      <c r="ES143" s="94"/>
      <c r="ET143" s="94"/>
      <c r="EU143" s="94"/>
      <c r="EV143" s="94"/>
      <c r="EW143" s="94"/>
      <c r="EX143" s="94"/>
      <c r="EY143" s="94"/>
      <c r="EZ143" s="94"/>
      <c r="FA143" s="94"/>
      <c r="FB143" s="94"/>
      <c r="FC143" s="94"/>
      <c r="FD143" s="94"/>
      <c r="FE143" s="94"/>
      <c r="FF143" s="94"/>
      <c r="FG143" s="94"/>
      <c r="FH143" s="94"/>
      <c r="FI143" s="94"/>
      <c r="FJ143" s="94"/>
      <c r="FK143" s="94"/>
      <c r="FL143" s="94"/>
      <c r="FM143" s="94"/>
      <c r="FN143" s="94"/>
      <c r="FO143" s="94"/>
      <c r="FP143" s="94"/>
      <c r="FQ143" s="94"/>
      <c r="FR143" s="94"/>
      <c r="FS143" s="94"/>
      <c r="FT143" s="94"/>
      <c r="FU143" s="94"/>
      <c r="FV143" s="94"/>
      <c r="FW143" s="94"/>
      <c r="FX143" s="94"/>
      <c r="FY143" s="94"/>
      <c r="FZ143" s="94"/>
      <c r="GA143" s="94"/>
      <c r="GB143" s="94"/>
      <c r="GC143" s="94"/>
      <c r="GD143" s="94"/>
      <c r="GE143" s="94"/>
      <c r="GF143" s="94"/>
      <c r="GG143" s="94"/>
      <c r="GH143" s="94"/>
      <c r="GI143" s="94"/>
      <c r="GJ143" s="94"/>
      <c r="GK143" s="94"/>
      <c r="GL143" s="94"/>
      <c r="GM143" s="94"/>
      <c r="GN143" s="94"/>
      <c r="GO143" s="94"/>
      <c r="GP143" s="94"/>
      <c r="GQ143" s="94"/>
      <c r="GR143" s="94"/>
      <c r="GS143" s="94"/>
      <c r="GT143" s="94"/>
      <c r="GU143" s="94"/>
      <c r="GV143" s="94"/>
    </row>
    <row r="144" spans="1:204">
      <c r="A144" s="98"/>
      <c r="B144" s="98"/>
      <c r="C144" s="98"/>
      <c r="D144" s="98"/>
      <c r="E144" s="108"/>
      <c r="F144" s="98"/>
      <c r="G144" s="108"/>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94"/>
      <c r="DD144" s="94"/>
      <c r="DE144" s="94"/>
      <c r="DF144" s="94"/>
      <c r="DG144" s="94"/>
      <c r="DH144" s="94"/>
      <c r="DI144" s="94"/>
      <c r="DJ144" s="94"/>
      <c r="DK144" s="94"/>
      <c r="DL144" s="94"/>
      <c r="DM144" s="94"/>
      <c r="DN144" s="94"/>
      <c r="DO144" s="94"/>
      <c r="DP144" s="94"/>
      <c r="DQ144" s="94"/>
      <c r="DR144" s="94"/>
      <c r="DS144" s="94"/>
      <c r="DT144" s="94"/>
      <c r="DU144" s="94"/>
      <c r="DV144" s="94"/>
      <c r="DW144" s="94"/>
      <c r="DX144" s="94"/>
      <c r="DY144" s="94"/>
      <c r="DZ144" s="94"/>
      <c r="EA144" s="94"/>
      <c r="EB144" s="94"/>
      <c r="EC144" s="94"/>
      <c r="ED144" s="94"/>
      <c r="EE144" s="94"/>
      <c r="EF144" s="94"/>
      <c r="EG144" s="94"/>
      <c r="EH144" s="94"/>
      <c r="EI144" s="94"/>
      <c r="EJ144" s="94"/>
      <c r="EK144" s="94"/>
      <c r="EL144" s="94"/>
      <c r="EM144" s="94"/>
      <c r="EN144" s="94"/>
      <c r="EO144" s="94"/>
      <c r="EP144" s="94"/>
      <c r="EQ144" s="94"/>
      <c r="ER144" s="94"/>
      <c r="ES144" s="94"/>
      <c r="ET144" s="94"/>
      <c r="EU144" s="94"/>
      <c r="EV144" s="94"/>
      <c r="EW144" s="94"/>
      <c r="EX144" s="94"/>
      <c r="EY144" s="94"/>
      <c r="EZ144" s="94"/>
      <c r="FA144" s="94"/>
      <c r="FB144" s="94"/>
      <c r="FC144" s="94"/>
      <c r="FD144" s="94"/>
      <c r="FE144" s="94"/>
      <c r="FF144" s="94"/>
      <c r="FG144" s="94"/>
      <c r="FH144" s="94"/>
      <c r="FI144" s="94"/>
      <c r="FJ144" s="94"/>
      <c r="FK144" s="94"/>
      <c r="FL144" s="94"/>
      <c r="FM144" s="94"/>
      <c r="FN144" s="94"/>
      <c r="FO144" s="94"/>
      <c r="FP144" s="94"/>
      <c r="FQ144" s="94"/>
      <c r="FR144" s="94"/>
      <c r="FS144" s="94"/>
      <c r="FT144" s="94"/>
      <c r="FU144" s="94"/>
      <c r="FV144" s="94"/>
      <c r="FW144" s="94"/>
      <c r="FX144" s="94"/>
      <c r="FY144" s="94"/>
      <c r="FZ144" s="94"/>
      <c r="GA144" s="94"/>
      <c r="GB144" s="94"/>
      <c r="GC144" s="94"/>
      <c r="GD144" s="94"/>
      <c r="GE144" s="94"/>
      <c r="GF144" s="94"/>
      <c r="GG144" s="94"/>
      <c r="GH144" s="94"/>
      <c r="GI144" s="94"/>
      <c r="GJ144" s="94"/>
      <c r="GK144" s="94"/>
      <c r="GL144" s="94"/>
      <c r="GM144" s="94"/>
      <c r="GN144" s="94"/>
      <c r="GO144" s="94"/>
      <c r="GP144" s="94"/>
      <c r="GQ144" s="94"/>
      <c r="GR144" s="94"/>
      <c r="GS144" s="94"/>
      <c r="GT144" s="94"/>
      <c r="GU144" s="94"/>
      <c r="GV144" s="94"/>
    </row>
    <row r="145" spans="1:204">
      <c r="A145" s="98"/>
      <c r="B145" s="98"/>
      <c r="C145" s="98"/>
      <c r="D145" s="98"/>
      <c r="E145" s="108"/>
      <c r="F145" s="98"/>
      <c r="G145" s="108"/>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94"/>
      <c r="DD145" s="94"/>
      <c r="DE145" s="94"/>
      <c r="DF145" s="94"/>
      <c r="DG145" s="94"/>
      <c r="DH145" s="94"/>
      <c r="DI145" s="94"/>
      <c r="DJ145" s="94"/>
      <c r="DK145" s="94"/>
      <c r="DL145" s="94"/>
      <c r="DM145" s="94"/>
      <c r="DN145" s="94"/>
      <c r="DO145" s="94"/>
      <c r="DP145" s="94"/>
      <c r="DQ145" s="94"/>
      <c r="DR145" s="94"/>
      <c r="DS145" s="94"/>
      <c r="DT145" s="94"/>
      <c r="DU145" s="94"/>
      <c r="DV145" s="94"/>
      <c r="DW145" s="94"/>
      <c r="DX145" s="94"/>
      <c r="DY145" s="94"/>
      <c r="DZ145" s="94"/>
      <c r="EA145" s="94"/>
      <c r="EB145" s="94"/>
      <c r="EC145" s="94"/>
      <c r="ED145" s="94"/>
      <c r="EE145" s="94"/>
      <c r="EF145" s="94"/>
      <c r="EG145" s="94"/>
      <c r="EH145" s="94"/>
      <c r="EI145" s="94"/>
      <c r="EJ145" s="94"/>
      <c r="EK145" s="94"/>
      <c r="EL145" s="94"/>
      <c r="EM145" s="94"/>
      <c r="EN145" s="94"/>
      <c r="EO145" s="94"/>
      <c r="EP145" s="94"/>
      <c r="EQ145" s="94"/>
      <c r="ER145" s="94"/>
      <c r="ES145" s="94"/>
      <c r="ET145" s="94"/>
      <c r="EU145" s="94"/>
      <c r="EV145" s="94"/>
      <c r="EW145" s="94"/>
      <c r="EX145" s="94"/>
      <c r="EY145" s="94"/>
      <c r="EZ145" s="94"/>
      <c r="FA145" s="94"/>
      <c r="FB145" s="94"/>
      <c r="FC145" s="94"/>
      <c r="FD145" s="94"/>
      <c r="FE145" s="94"/>
      <c r="FF145" s="94"/>
      <c r="FG145" s="94"/>
      <c r="FH145" s="94"/>
      <c r="FI145" s="94"/>
      <c r="FJ145" s="94"/>
      <c r="FK145" s="94"/>
      <c r="FL145" s="94"/>
      <c r="FM145" s="94"/>
      <c r="FN145" s="94"/>
      <c r="FO145" s="94"/>
      <c r="FP145" s="94"/>
      <c r="FQ145" s="94"/>
      <c r="FR145" s="94"/>
      <c r="FS145" s="94"/>
      <c r="FT145" s="94"/>
      <c r="FU145" s="94"/>
      <c r="FV145" s="94"/>
      <c r="FW145" s="94"/>
      <c r="FX145" s="94"/>
      <c r="FY145" s="94"/>
      <c r="FZ145" s="94"/>
      <c r="GA145" s="94"/>
      <c r="GB145" s="94"/>
      <c r="GC145" s="94"/>
      <c r="GD145" s="94"/>
      <c r="GE145" s="94"/>
      <c r="GF145" s="94"/>
      <c r="GG145" s="94"/>
      <c r="GH145" s="94"/>
      <c r="GI145" s="94"/>
      <c r="GJ145" s="94"/>
      <c r="GK145" s="94"/>
      <c r="GL145" s="94"/>
      <c r="GM145" s="94"/>
      <c r="GN145" s="94"/>
      <c r="GO145" s="94"/>
      <c r="GP145" s="94"/>
      <c r="GQ145" s="94"/>
      <c r="GR145" s="94"/>
      <c r="GS145" s="94"/>
      <c r="GT145" s="94"/>
      <c r="GU145" s="94"/>
      <c r="GV145" s="94"/>
    </row>
    <row r="146" spans="1:204">
      <c r="A146" s="98"/>
      <c r="B146" s="98"/>
      <c r="C146" s="98"/>
      <c r="D146" s="98"/>
      <c r="E146" s="108"/>
      <c r="F146" s="98"/>
      <c r="G146" s="108"/>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94"/>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94"/>
      <c r="GH146" s="94"/>
      <c r="GI146" s="94"/>
      <c r="GJ146" s="94"/>
      <c r="GK146" s="94"/>
      <c r="GL146" s="94"/>
      <c r="GM146" s="94"/>
      <c r="GN146" s="94"/>
      <c r="GO146" s="94"/>
      <c r="GP146" s="94"/>
      <c r="GQ146" s="94"/>
      <c r="GR146" s="94"/>
      <c r="GS146" s="94"/>
      <c r="GT146" s="94"/>
      <c r="GU146" s="94"/>
      <c r="GV146" s="94"/>
    </row>
    <row r="147" spans="1:204">
      <c r="A147" s="98"/>
      <c r="B147" s="98"/>
      <c r="C147" s="98"/>
      <c r="D147" s="98"/>
      <c r="E147" s="108"/>
      <c r="F147" s="98"/>
      <c r="G147" s="108"/>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c r="EE147" s="94"/>
      <c r="EF147" s="94"/>
      <c r="EG147" s="94"/>
      <c r="EH147" s="94"/>
      <c r="EI147" s="94"/>
      <c r="EJ147" s="94"/>
      <c r="EK147" s="94"/>
      <c r="EL147" s="94"/>
      <c r="EM147" s="94"/>
      <c r="EN147" s="94"/>
      <c r="EO147" s="94"/>
      <c r="EP147" s="94"/>
      <c r="EQ147" s="94"/>
      <c r="ER147" s="94"/>
      <c r="ES147" s="94"/>
      <c r="ET147" s="94"/>
      <c r="EU147" s="94"/>
      <c r="EV147" s="94"/>
      <c r="EW147" s="94"/>
      <c r="EX147" s="94"/>
      <c r="EY147" s="94"/>
      <c r="EZ147" s="94"/>
      <c r="FA147" s="94"/>
      <c r="FB147" s="94"/>
      <c r="FC147" s="94"/>
      <c r="FD147" s="94"/>
      <c r="FE147" s="94"/>
      <c r="FF147" s="94"/>
      <c r="FG147" s="94"/>
      <c r="FH147" s="94"/>
      <c r="FI147" s="94"/>
      <c r="FJ147" s="94"/>
      <c r="FK147" s="94"/>
      <c r="FL147" s="94"/>
      <c r="FM147" s="94"/>
      <c r="FN147" s="94"/>
      <c r="FO147" s="94"/>
      <c r="FP147" s="94"/>
      <c r="FQ147" s="94"/>
      <c r="FR147" s="94"/>
      <c r="FS147" s="94"/>
      <c r="FT147" s="94"/>
      <c r="FU147" s="94"/>
      <c r="FV147" s="94"/>
      <c r="FW147" s="94"/>
      <c r="FX147" s="94"/>
      <c r="FY147" s="94"/>
      <c r="FZ147" s="94"/>
      <c r="GA147" s="94"/>
      <c r="GB147" s="94"/>
      <c r="GC147" s="94"/>
      <c r="GD147" s="94"/>
      <c r="GE147" s="94"/>
      <c r="GF147" s="94"/>
      <c r="GG147" s="94"/>
      <c r="GH147" s="94"/>
      <c r="GI147" s="94"/>
      <c r="GJ147" s="94"/>
      <c r="GK147" s="94"/>
      <c r="GL147" s="94"/>
      <c r="GM147" s="94"/>
      <c r="GN147" s="94"/>
      <c r="GO147" s="94"/>
      <c r="GP147" s="94"/>
      <c r="GQ147" s="94"/>
      <c r="GR147" s="94"/>
      <c r="GS147" s="94"/>
      <c r="GT147" s="94"/>
      <c r="GU147" s="94"/>
      <c r="GV147" s="94"/>
    </row>
    <row r="148" spans="1:204">
      <c r="A148" s="98"/>
      <c r="B148" s="98"/>
      <c r="C148" s="98"/>
      <c r="D148" s="98"/>
      <c r="E148" s="108"/>
      <c r="F148" s="98"/>
      <c r="G148" s="108"/>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94"/>
      <c r="DD148" s="94"/>
      <c r="DE148" s="94"/>
      <c r="DF148" s="94"/>
      <c r="DG148" s="94"/>
      <c r="DH148" s="94"/>
      <c r="DI148" s="94"/>
      <c r="DJ148" s="94"/>
      <c r="DK148" s="94"/>
      <c r="DL148" s="94"/>
      <c r="DM148" s="94"/>
      <c r="DN148" s="94"/>
      <c r="DO148" s="94"/>
      <c r="DP148" s="94"/>
      <c r="DQ148" s="94"/>
      <c r="DR148" s="94"/>
      <c r="DS148" s="94"/>
      <c r="DT148" s="94"/>
      <c r="DU148" s="94"/>
      <c r="DV148" s="94"/>
      <c r="DW148" s="94"/>
      <c r="DX148" s="94"/>
      <c r="DY148" s="94"/>
      <c r="DZ148" s="94"/>
      <c r="EA148" s="94"/>
      <c r="EB148" s="94"/>
      <c r="EC148" s="94"/>
      <c r="ED148" s="94"/>
      <c r="EE148" s="94"/>
      <c r="EF148" s="94"/>
      <c r="EG148" s="94"/>
      <c r="EH148" s="94"/>
      <c r="EI148" s="94"/>
      <c r="EJ148" s="94"/>
      <c r="EK148" s="94"/>
      <c r="EL148" s="94"/>
      <c r="EM148" s="94"/>
      <c r="EN148" s="94"/>
      <c r="EO148" s="94"/>
      <c r="EP148" s="94"/>
      <c r="EQ148" s="94"/>
      <c r="ER148" s="94"/>
      <c r="ES148" s="94"/>
      <c r="ET148" s="94"/>
      <c r="EU148" s="94"/>
      <c r="EV148" s="94"/>
      <c r="EW148" s="94"/>
      <c r="EX148" s="94"/>
      <c r="EY148" s="94"/>
      <c r="EZ148" s="94"/>
      <c r="FA148" s="94"/>
      <c r="FB148" s="94"/>
      <c r="FC148" s="94"/>
      <c r="FD148" s="94"/>
      <c r="FE148" s="94"/>
      <c r="FF148" s="94"/>
      <c r="FG148" s="94"/>
      <c r="FH148" s="94"/>
      <c r="FI148" s="94"/>
      <c r="FJ148" s="94"/>
      <c r="FK148" s="94"/>
      <c r="FL148" s="94"/>
      <c r="FM148" s="94"/>
      <c r="FN148" s="94"/>
      <c r="FO148" s="94"/>
      <c r="FP148" s="94"/>
      <c r="FQ148" s="94"/>
      <c r="FR148" s="94"/>
      <c r="FS148" s="94"/>
      <c r="FT148" s="94"/>
      <c r="FU148" s="94"/>
      <c r="FV148" s="94"/>
      <c r="FW148" s="94"/>
      <c r="FX148" s="94"/>
      <c r="FY148" s="94"/>
      <c r="FZ148" s="94"/>
      <c r="GA148" s="94"/>
      <c r="GB148" s="94"/>
      <c r="GC148" s="94"/>
      <c r="GD148" s="94"/>
      <c r="GE148" s="94"/>
      <c r="GF148" s="94"/>
      <c r="GG148" s="94"/>
      <c r="GH148" s="94"/>
      <c r="GI148" s="94"/>
      <c r="GJ148" s="94"/>
      <c r="GK148" s="94"/>
      <c r="GL148" s="94"/>
      <c r="GM148" s="94"/>
      <c r="GN148" s="94"/>
      <c r="GO148" s="94"/>
      <c r="GP148" s="94"/>
      <c r="GQ148" s="94"/>
      <c r="GR148" s="94"/>
      <c r="GS148" s="94"/>
      <c r="GT148" s="94"/>
      <c r="GU148" s="94"/>
      <c r="GV148" s="94"/>
    </row>
    <row r="149" spans="1:204">
      <c r="A149" s="98"/>
      <c r="B149" s="98"/>
      <c r="C149" s="98"/>
      <c r="D149" s="98"/>
      <c r="E149" s="108"/>
      <c r="F149" s="98"/>
      <c r="G149" s="108"/>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94"/>
      <c r="DD149" s="94"/>
      <c r="DE149" s="94"/>
      <c r="DF149" s="94"/>
      <c r="DG149" s="94"/>
      <c r="DH149" s="94"/>
      <c r="DI149" s="94"/>
      <c r="DJ149" s="94"/>
      <c r="DK149" s="94"/>
      <c r="DL149" s="94"/>
      <c r="DM149" s="94"/>
      <c r="DN149" s="94"/>
      <c r="DO149" s="94"/>
      <c r="DP149" s="94"/>
      <c r="DQ149" s="94"/>
      <c r="DR149" s="94"/>
      <c r="DS149" s="94"/>
      <c r="DT149" s="94"/>
      <c r="DU149" s="94"/>
      <c r="DV149" s="94"/>
      <c r="DW149" s="94"/>
      <c r="DX149" s="94"/>
      <c r="DY149" s="94"/>
      <c r="DZ149" s="94"/>
      <c r="EA149" s="94"/>
      <c r="EB149" s="94"/>
      <c r="EC149" s="94"/>
      <c r="ED149" s="94"/>
      <c r="EE149" s="94"/>
      <c r="EF149" s="94"/>
      <c r="EG149" s="94"/>
      <c r="EH149" s="94"/>
      <c r="EI149" s="94"/>
      <c r="EJ149" s="94"/>
      <c r="EK149" s="94"/>
      <c r="EL149" s="94"/>
      <c r="EM149" s="94"/>
      <c r="EN149" s="94"/>
      <c r="EO149" s="94"/>
      <c r="EP149" s="94"/>
      <c r="EQ149" s="94"/>
      <c r="ER149" s="94"/>
      <c r="ES149" s="94"/>
      <c r="ET149" s="94"/>
      <c r="EU149" s="94"/>
      <c r="EV149" s="94"/>
      <c r="EW149" s="94"/>
      <c r="EX149" s="94"/>
      <c r="EY149" s="94"/>
      <c r="EZ149" s="94"/>
      <c r="FA149" s="94"/>
      <c r="FB149" s="94"/>
      <c r="FC149" s="94"/>
      <c r="FD149" s="94"/>
      <c r="FE149" s="94"/>
      <c r="FF149" s="94"/>
      <c r="FG149" s="94"/>
      <c r="FH149" s="94"/>
      <c r="FI149" s="94"/>
      <c r="FJ149" s="94"/>
      <c r="FK149" s="94"/>
      <c r="FL149" s="94"/>
      <c r="FM149" s="94"/>
      <c r="FN149" s="94"/>
      <c r="FO149" s="94"/>
      <c r="FP149" s="94"/>
      <c r="FQ149" s="94"/>
      <c r="FR149" s="94"/>
      <c r="FS149" s="94"/>
      <c r="FT149" s="94"/>
      <c r="FU149" s="94"/>
      <c r="FV149" s="94"/>
      <c r="FW149" s="94"/>
      <c r="FX149" s="94"/>
      <c r="FY149" s="94"/>
      <c r="FZ149" s="94"/>
      <c r="GA149" s="94"/>
      <c r="GB149" s="94"/>
      <c r="GC149" s="94"/>
      <c r="GD149" s="94"/>
      <c r="GE149" s="94"/>
      <c r="GF149" s="94"/>
      <c r="GG149" s="94"/>
      <c r="GH149" s="94"/>
      <c r="GI149" s="94"/>
      <c r="GJ149" s="94"/>
      <c r="GK149" s="94"/>
      <c r="GL149" s="94"/>
      <c r="GM149" s="94"/>
      <c r="GN149" s="94"/>
      <c r="GO149" s="94"/>
      <c r="GP149" s="94"/>
      <c r="GQ149" s="94"/>
      <c r="GR149" s="94"/>
      <c r="GS149" s="94"/>
      <c r="GT149" s="94"/>
      <c r="GU149" s="94"/>
      <c r="GV149" s="94"/>
    </row>
    <row r="150" spans="1:204">
      <c r="A150" s="98"/>
      <c r="B150" s="98"/>
      <c r="C150" s="98"/>
      <c r="D150" s="98"/>
      <c r="E150" s="108"/>
      <c r="F150" s="98"/>
      <c r="G150" s="108"/>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4"/>
      <c r="DD150" s="94"/>
      <c r="DE150" s="94"/>
      <c r="DF150" s="94"/>
      <c r="DG150" s="94"/>
      <c r="DH150" s="94"/>
      <c r="DI150" s="94"/>
      <c r="DJ150" s="94"/>
      <c r="DK150" s="94"/>
      <c r="DL150" s="94"/>
      <c r="DM150" s="94"/>
      <c r="DN150" s="94"/>
      <c r="DO150" s="94"/>
      <c r="DP150" s="94"/>
      <c r="DQ150" s="94"/>
      <c r="DR150" s="94"/>
      <c r="DS150" s="94"/>
      <c r="DT150" s="94"/>
      <c r="DU150" s="94"/>
      <c r="DV150" s="94"/>
      <c r="DW150" s="94"/>
      <c r="DX150" s="94"/>
      <c r="DY150" s="94"/>
      <c r="DZ150" s="94"/>
      <c r="EA150" s="94"/>
      <c r="EB150" s="94"/>
      <c r="EC150" s="94"/>
      <c r="ED150" s="94"/>
      <c r="EE150" s="94"/>
      <c r="EF150" s="94"/>
      <c r="EG150" s="94"/>
      <c r="EH150" s="94"/>
      <c r="EI150" s="94"/>
      <c r="EJ150" s="94"/>
      <c r="EK150" s="94"/>
      <c r="EL150" s="94"/>
      <c r="EM150" s="94"/>
      <c r="EN150" s="94"/>
      <c r="EO150" s="94"/>
      <c r="EP150" s="94"/>
      <c r="EQ150" s="94"/>
      <c r="ER150" s="94"/>
      <c r="ES150" s="94"/>
      <c r="ET150" s="94"/>
      <c r="EU150" s="94"/>
      <c r="EV150" s="94"/>
      <c r="EW150" s="94"/>
      <c r="EX150" s="94"/>
      <c r="EY150" s="94"/>
      <c r="EZ150" s="94"/>
      <c r="FA150" s="94"/>
      <c r="FB150" s="94"/>
      <c r="FC150" s="94"/>
      <c r="FD150" s="94"/>
      <c r="FE150" s="94"/>
      <c r="FF150" s="94"/>
      <c r="FG150" s="94"/>
      <c r="FH150" s="94"/>
      <c r="FI150" s="94"/>
      <c r="FJ150" s="94"/>
      <c r="FK150" s="94"/>
      <c r="FL150" s="94"/>
      <c r="FM150" s="94"/>
      <c r="FN150" s="94"/>
      <c r="FO150" s="94"/>
      <c r="FP150" s="94"/>
      <c r="FQ150" s="94"/>
      <c r="FR150" s="94"/>
      <c r="FS150" s="94"/>
      <c r="FT150" s="94"/>
      <c r="FU150" s="94"/>
      <c r="FV150" s="94"/>
      <c r="FW150" s="94"/>
      <c r="FX150" s="94"/>
      <c r="FY150" s="94"/>
      <c r="FZ150" s="94"/>
      <c r="GA150" s="94"/>
      <c r="GB150" s="94"/>
      <c r="GC150" s="94"/>
      <c r="GD150" s="94"/>
      <c r="GE150" s="94"/>
      <c r="GF150" s="94"/>
      <c r="GG150" s="94"/>
      <c r="GH150" s="94"/>
      <c r="GI150" s="94"/>
      <c r="GJ150" s="94"/>
      <c r="GK150" s="94"/>
      <c r="GL150" s="94"/>
      <c r="GM150" s="94"/>
      <c r="GN150" s="94"/>
      <c r="GO150" s="94"/>
      <c r="GP150" s="94"/>
      <c r="GQ150" s="94"/>
      <c r="GR150" s="94"/>
      <c r="GS150" s="94"/>
      <c r="GT150" s="94"/>
      <c r="GU150" s="94"/>
      <c r="GV150" s="94"/>
    </row>
    <row r="151" spans="1:204">
      <c r="A151" s="98"/>
      <c r="B151" s="98"/>
      <c r="C151" s="98"/>
      <c r="D151" s="98"/>
      <c r="E151" s="108"/>
      <c r="F151" s="98"/>
      <c r="G151" s="108"/>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4"/>
      <c r="DD151" s="94"/>
      <c r="DE151" s="94"/>
      <c r="DF151" s="94"/>
      <c r="DG151" s="94"/>
      <c r="DH151" s="94"/>
      <c r="DI151" s="94"/>
      <c r="DJ151" s="94"/>
      <c r="DK151" s="94"/>
      <c r="DL151" s="94"/>
      <c r="DM151" s="94"/>
      <c r="DN151" s="94"/>
      <c r="DO151" s="94"/>
      <c r="DP151" s="94"/>
      <c r="DQ151" s="94"/>
      <c r="DR151" s="94"/>
      <c r="DS151" s="94"/>
      <c r="DT151" s="94"/>
      <c r="DU151" s="94"/>
      <c r="DV151" s="94"/>
      <c r="DW151" s="94"/>
      <c r="DX151" s="94"/>
      <c r="DY151" s="94"/>
      <c r="DZ151" s="94"/>
      <c r="EA151" s="94"/>
      <c r="EB151" s="94"/>
      <c r="EC151" s="94"/>
      <c r="ED151" s="94"/>
      <c r="EE151" s="94"/>
      <c r="EF151" s="94"/>
      <c r="EG151" s="94"/>
      <c r="EH151" s="94"/>
      <c r="EI151" s="94"/>
      <c r="EJ151" s="94"/>
      <c r="EK151" s="94"/>
      <c r="EL151" s="94"/>
      <c r="EM151" s="94"/>
      <c r="EN151" s="94"/>
      <c r="EO151" s="94"/>
      <c r="EP151" s="94"/>
      <c r="EQ151" s="94"/>
      <c r="ER151" s="94"/>
      <c r="ES151" s="94"/>
      <c r="ET151" s="94"/>
      <c r="EU151" s="94"/>
      <c r="EV151" s="94"/>
      <c r="EW151" s="94"/>
      <c r="EX151" s="94"/>
      <c r="EY151" s="94"/>
      <c r="EZ151" s="94"/>
      <c r="FA151" s="94"/>
      <c r="FB151" s="94"/>
      <c r="FC151" s="94"/>
      <c r="FD151" s="94"/>
      <c r="FE151" s="94"/>
      <c r="FF151" s="94"/>
      <c r="FG151" s="94"/>
      <c r="FH151" s="94"/>
      <c r="FI151" s="94"/>
      <c r="FJ151" s="94"/>
      <c r="FK151" s="94"/>
      <c r="FL151" s="94"/>
      <c r="FM151" s="94"/>
      <c r="FN151" s="94"/>
      <c r="FO151" s="94"/>
      <c r="FP151" s="94"/>
      <c r="FQ151" s="94"/>
      <c r="FR151" s="94"/>
      <c r="FS151" s="94"/>
      <c r="FT151" s="94"/>
      <c r="FU151" s="94"/>
      <c r="FV151" s="94"/>
      <c r="FW151" s="94"/>
      <c r="FX151" s="94"/>
      <c r="FY151" s="94"/>
      <c r="FZ151" s="94"/>
      <c r="GA151" s="94"/>
      <c r="GB151" s="94"/>
      <c r="GC151" s="94"/>
      <c r="GD151" s="94"/>
      <c r="GE151" s="94"/>
      <c r="GF151" s="94"/>
      <c r="GG151" s="94"/>
      <c r="GH151" s="94"/>
      <c r="GI151" s="94"/>
      <c r="GJ151" s="94"/>
      <c r="GK151" s="94"/>
      <c r="GL151" s="94"/>
      <c r="GM151" s="94"/>
      <c r="GN151" s="94"/>
      <c r="GO151" s="94"/>
      <c r="GP151" s="94"/>
      <c r="GQ151" s="94"/>
      <c r="GR151" s="94"/>
      <c r="GS151" s="94"/>
      <c r="GT151" s="94"/>
      <c r="GU151" s="94"/>
      <c r="GV151" s="94"/>
    </row>
    <row r="152" spans="1:204">
      <c r="A152" s="98"/>
      <c r="B152" s="98"/>
      <c r="C152" s="98"/>
      <c r="D152" s="98"/>
      <c r="E152" s="108"/>
      <c r="F152" s="98"/>
      <c r="G152" s="108"/>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4"/>
      <c r="DD152" s="94"/>
      <c r="DE152" s="94"/>
      <c r="DF152" s="94"/>
      <c r="DG152" s="94"/>
      <c r="DH152" s="94"/>
      <c r="DI152" s="94"/>
      <c r="DJ152" s="94"/>
      <c r="DK152" s="94"/>
      <c r="DL152" s="94"/>
      <c r="DM152" s="94"/>
      <c r="DN152" s="94"/>
      <c r="DO152" s="94"/>
      <c r="DP152" s="94"/>
      <c r="DQ152" s="94"/>
      <c r="DR152" s="94"/>
      <c r="DS152" s="94"/>
      <c r="DT152" s="94"/>
      <c r="DU152" s="94"/>
      <c r="DV152" s="94"/>
      <c r="DW152" s="94"/>
      <c r="DX152" s="94"/>
      <c r="DY152" s="94"/>
      <c r="DZ152" s="94"/>
      <c r="EA152" s="94"/>
      <c r="EB152" s="94"/>
      <c r="EC152" s="94"/>
      <c r="ED152" s="94"/>
      <c r="EE152" s="94"/>
      <c r="EF152" s="94"/>
      <c r="EG152" s="94"/>
      <c r="EH152" s="94"/>
      <c r="EI152" s="94"/>
      <c r="EJ152" s="94"/>
      <c r="EK152" s="94"/>
      <c r="EL152" s="94"/>
      <c r="EM152" s="94"/>
      <c r="EN152" s="94"/>
      <c r="EO152" s="94"/>
      <c r="EP152" s="94"/>
      <c r="EQ152" s="94"/>
      <c r="ER152" s="94"/>
      <c r="ES152" s="94"/>
      <c r="ET152" s="94"/>
      <c r="EU152" s="94"/>
      <c r="EV152" s="94"/>
      <c r="EW152" s="94"/>
      <c r="EX152" s="94"/>
      <c r="EY152" s="94"/>
      <c r="EZ152" s="94"/>
      <c r="FA152" s="94"/>
      <c r="FB152" s="94"/>
      <c r="FC152" s="94"/>
      <c r="FD152" s="94"/>
      <c r="FE152" s="94"/>
      <c r="FF152" s="94"/>
      <c r="FG152" s="94"/>
      <c r="FH152" s="94"/>
      <c r="FI152" s="94"/>
      <c r="FJ152" s="94"/>
      <c r="FK152" s="94"/>
      <c r="FL152" s="94"/>
      <c r="FM152" s="94"/>
      <c r="FN152" s="94"/>
      <c r="FO152" s="94"/>
      <c r="FP152" s="94"/>
      <c r="FQ152" s="94"/>
      <c r="FR152" s="94"/>
      <c r="FS152" s="94"/>
      <c r="FT152" s="94"/>
      <c r="FU152" s="94"/>
      <c r="FV152" s="94"/>
      <c r="FW152" s="94"/>
      <c r="FX152" s="94"/>
      <c r="FY152" s="94"/>
      <c r="FZ152" s="94"/>
      <c r="GA152" s="94"/>
      <c r="GB152" s="94"/>
      <c r="GC152" s="94"/>
      <c r="GD152" s="94"/>
      <c r="GE152" s="94"/>
      <c r="GF152" s="94"/>
      <c r="GG152" s="94"/>
      <c r="GH152" s="94"/>
      <c r="GI152" s="94"/>
      <c r="GJ152" s="94"/>
      <c r="GK152" s="94"/>
      <c r="GL152" s="94"/>
      <c r="GM152" s="94"/>
      <c r="GN152" s="94"/>
      <c r="GO152" s="94"/>
      <c r="GP152" s="94"/>
      <c r="GQ152" s="94"/>
      <c r="GR152" s="94"/>
      <c r="GS152" s="94"/>
      <c r="GT152" s="94"/>
      <c r="GU152" s="94"/>
      <c r="GV152" s="94"/>
    </row>
    <row r="153" spans="1:204">
      <c r="A153" s="98"/>
      <c r="B153" s="98"/>
      <c r="C153" s="98"/>
      <c r="D153" s="98"/>
      <c r="E153" s="108"/>
      <c r="F153" s="98"/>
      <c r="G153" s="108"/>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4"/>
      <c r="DD153" s="94"/>
      <c r="DE153" s="94"/>
      <c r="DF153" s="94"/>
      <c r="DG153" s="94"/>
      <c r="DH153" s="94"/>
      <c r="DI153" s="94"/>
      <c r="DJ153" s="94"/>
      <c r="DK153" s="94"/>
      <c r="DL153" s="94"/>
      <c r="DM153" s="94"/>
      <c r="DN153" s="94"/>
      <c r="DO153" s="94"/>
      <c r="DP153" s="94"/>
      <c r="DQ153" s="94"/>
      <c r="DR153" s="94"/>
      <c r="DS153" s="94"/>
      <c r="DT153" s="94"/>
      <c r="DU153" s="94"/>
      <c r="DV153" s="94"/>
      <c r="DW153" s="94"/>
      <c r="DX153" s="94"/>
      <c r="DY153" s="94"/>
      <c r="DZ153" s="94"/>
      <c r="EA153" s="94"/>
      <c r="EB153" s="94"/>
      <c r="EC153" s="94"/>
      <c r="ED153" s="94"/>
      <c r="EE153" s="94"/>
      <c r="EF153" s="94"/>
      <c r="EG153" s="94"/>
      <c r="EH153" s="94"/>
      <c r="EI153" s="94"/>
      <c r="EJ153" s="94"/>
      <c r="EK153" s="94"/>
      <c r="EL153" s="94"/>
      <c r="EM153" s="94"/>
      <c r="EN153" s="94"/>
      <c r="EO153" s="94"/>
      <c r="EP153" s="94"/>
      <c r="EQ153" s="94"/>
      <c r="ER153" s="94"/>
      <c r="ES153" s="94"/>
      <c r="ET153" s="94"/>
      <c r="EU153" s="94"/>
      <c r="EV153" s="94"/>
      <c r="EW153" s="94"/>
      <c r="EX153" s="94"/>
      <c r="EY153" s="94"/>
      <c r="EZ153" s="94"/>
      <c r="FA153" s="94"/>
      <c r="FB153" s="94"/>
      <c r="FC153" s="94"/>
      <c r="FD153" s="94"/>
      <c r="FE153" s="94"/>
      <c r="FF153" s="94"/>
      <c r="FG153" s="94"/>
      <c r="FH153" s="94"/>
      <c r="FI153" s="94"/>
      <c r="FJ153" s="94"/>
      <c r="FK153" s="94"/>
      <c r="FL153" s="94"/>
      <c r="FM153" s="94"/>
      <c r="FN153" s="94"/>
      <c r="FO153" s="94"/>
      <c r="FP153" s="94"/>
      <c r="FQ153" s="94"/>
      <c r="FR153" s="94"/>
      <c r="FS153" s="94"/>
      <c r="FT153" s="94"/>
      <c r="FU153" s="94"/>
      <c r="FV153" s="94"/>
      <c r="FW153" s="94"/>
      <c r="FX153" s="94"/>
      <c r="FY153" s="94"/>
      <c r="FZ153" s="94"/>
      <c r="GA153" s="94"/>
      <c r="GB153" s="94"/>
      <c r="GC153" s="94"/>
      <c r="GD153" s="94"/>
      <c r="GE153" s="94"/>
      <c r="GF153" s="94"/>
      <c r="GG153" s="94"/>
      <c r="GH153" s="94"/>
      <c r="GI153" s="94"/>
      <c r="GJ153" s="94"/>
      <c r="GK153" s="94"/>
      <c r="GL153" s="94"/>
      <c r="GM153" s="94"/>
      <c r="GN153" s="94"/>
      <c r="GO153" s="94"/>
      <c r="GP153" s="94"/>
      <c r="GQ153" s="94"/>
      <c r="GR153" s="94"/>
      <c r="GS153" s="94"/>
      <c r="GT153" s="94"/>
      <c r="GU153" s="94"/>
      <c r="GV153" s="94"/>
    </row>
    <row r="154" spans="1:204">
      <c r="A154" s="98"/>
      <c r="B154" s="98"/>
      <c r="C154" s="98"/>
      <c r="D154" s="98"/>
      <c r="E154" s="108"/>
      <c r="F154" s="98"/>
      <c r="G154" s="108"/>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94"/>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94"/>
      <c r="GH154" s="94"/>
      <c r="GI154" s="94"/>
      <c r="GJ154" s="94"/>
      <c r="GK154" s="94"/>
      <c r="GL154" s="94"/>
      <c r="GM154" s="94"/>
      <c r="GN154" s="94"/>
      <c r="GO154" s="94"/>
      <c r="GP154" s="94"/>
      <c r="GQ154" s="94"/>
      <c r="GR154" s="94"/>
      <c r="GS154" s="94"/>
      <c r="GT154" s="94"/>
      <c r="GU154" s="94"/>
      <c r="GV154" s="94"/>
    </row>
    <row r="155" spans="1:204">
      <c r="A155" s="98"/>
      <c r="B155" s="98"/>
      <c r="C155" s="98"/>
      <c r="D155" s="98"/>
      <c r="E155" s="108"/>
      <c r="F155" s="98"/>
      <c r="G155" s="108"/>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94"/>
      <c r="DD155" s="94"/>
      <c r="DE155" s="94"/>
      <c r="DF155" s="94"/>
      <c r="DG155" s="94"/>
      <c r="DH155" s="94"/>
      <c r="DI155" s="94"/>
      <c r="DJ155" s="94"/>
      <c r="DK155" s="94"/>
      <c r="DL155" s="94"/>
      <c r="DM155" s="94"/>
      <c r="DN155" s="94"/>
      <c r="DO155" s="94"/>
      <c r="DP155" s="94"/>
      <c r="DQ155" s="94"/>
      <c r="DR155" s="94"/>
      <c r="DS155" s="94"/>
      <c r="DT155" s="94"/>
      <c r="DU155" s="94"/>
      <c r="DV155" s="94"/>
      <c r="DW155" s="94"/>
      <c r="DX155" s="94"/>
      <c r="DY155" s="94"/>
      <c r="DZ155" s="94"/>
      <c r="EA155" s="94"/>
      <c r="EB155" s="94"/>
      <c r="EC155" s="94"/>
      <c r="ED155" s="94"/>
      <c r="EE155" s="94"/>
      <c r="EF155" s="94"/>
      <c r="EG155" s="94"/>
      <c r="EH155" s="94"/>
      <c r="EI155" s="94"/>
      <c r="EJ155" s="94"/>
      <c r="EK155" s="94"/>
      <c r="EL155" s="94"/>
      <c r="EM155" s="94"/>
      <c r="EN155" s="94"/>
      <c r="EO155" s="94"/>
      <c r="EP155" s="94"/>
      <c r="EQ155" s="94"/>
      <c r="ER155" s="94"/>
      <c r="ES155" s="94"/>
      <c r="ET155" s="94"/>
      <c r="EU155" s="94"/>
      <c r="EV155" s="94"/>
      <c r="EW155" s="94"/>
      <c r="EX155" s="94"/>
      <c r="EY155" s="94"/>
      <c r="EZ155" s="94"/>
      <c r="FA155" s="94"/>
      <c r="FB155" s="94"/>
      <c r="FC155" s="94"/>
      <c r="FD155" s="94"/>
      <c r="FE155" s="94"/>
      <c r="FF155" s="94"/>
      <c r="FG155" s="94"/>
      <c r="FH155" s="94"/>
      <c r="FI155" s="94"/>
      <c r="FJ155" s="94"/>
      <c r="FK155" s="94"/>
      <c r="FL155" s="94"/>
      <c r="FM155" s="94"/>
      <c r="FN155" s="94"/>
      <c r="FO155" s="94"/>
      <c r="FP155" s="94"/>
      <c r="FQ155" s="94"/>
      <c r="FR155" s="94"/>
      <c r="FS155" s="94"/>
      <c r="FT155" s="94"/>
      <c r="FU155" s="94"/>
      <c r="FV155" s="94"/>
      <c r="FW155" s="94"/>
      <c r="FX155" s="94"/>
      <c r="FY155" s="94"/>
      <c r="FZ155" s="94"/>
      <c r="GA155" s="94"/>
      <c r="GB155" s="94"/>
      <c r="GC155" s="94"/>
      <c r="GD155" s="94"/>
      <c r="GE155" s="94"/>
      <c r="GF155" s="94"/>
      <c r="GG155" s="94"/>
      <c r="GH155" s="94"/>
      <c r="GI155" s="94"/>
      <c r="GJ155" s="94"/>
      <c r="GK155" s="94"/>
      <c r="GL155" s="94"/>
      <c r="GM155" s="94"/>
      <c r="GN155" s="94"/>
      <c r="GO155" s="94"/>
      <c r="GP155" s="94"/>
      <c r="GQ155" s="94"/>
      <c r="GR155" s="94"/>
      <c r="GS155" s="94"/>
      <c r="GT155" s="94"/>
      <c r="GU155" s="94"/>
      <c r="GV155" s="94"/>
    </row>
    <row r="156" spans="1:204">
      <c r="A156" s="98"/>
      <c r="B156" s="98"/>
      <c r="C156" s="98"/>
      <c r="D156" s="98"/>
      <c r="E156" s="108"/>
      <c r="F156" s="98"/>
      <c r="G156" s="108"/>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94"/>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94"/>
      <c r="GH156" s="94"/>
      <c r="GI156" s="94"/>
      <c r="GJ156" s="94"/>
      <c r="GK156" s="94"/>
      <c r="GL156" s="94"/>
      <c r="GM156" s="94"/>
      <c r="GN156" s="94"/>
      <c r="GO156" s="94"/>
      <c r="GP156" s="94"/>
      <c r="GQ156" s="94"/>
      <c r="GR156" s="94"/>
      <c r="GS156" s="94"/>
      <c r="GT156" s="94"/>
      <c r="GU156" s="94"/>
      <c r="GV156" s="94"/>
    </row>
    <row r="157" spans="1:204">
      <c r="A157" s="98"/>
      <c r="B157" s="98"/>
      <c r="C157" s="98"/>
      <c r="D157" s="98"/>
      <c r="E157" s="108"/>
      <c r="F157" s="98"/>
      <c r="G157" s="108"/>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4"/>
      <c r="DD157" s="94"/>
      <c r="DE157" s="94"/>
      <c r="DF157" s="94"/>
      <c r="DG157" s="94"/>
      <c r="DH157" s="94"/>
      <c r="DI157" s="94"/>
      <c r="DJ157" s="94"/>
      <c r="DK157" s="94"/>
      <c r="DL157" s="94"/>
      <c r="DM157" s="94"/>
      <c r="DN157" s="94"/>
      <c r="DO157" s="94"/>
      <c r="DP157" s="94"/>
      <c r="DQ157" s="94"/>
      <c r="DR157" s="94"/>
      <c r="DS157" s="94"/>
      <c r="DT157" s="94"/>
      <c r="DU157" s="94"/>
      <c r="DV157" s="94"/>
      <c r="DW157" s="94"/>
      <c r="DX157" s="94"/>
      <c r="DY157" s="94"/>
      <c r="DZ157" s="94"/>
      <c r="EA157" s="94"/>
      <c r="EB157" s="94"/>
      <c r="EC157" s="94"/>
      <c r="ED157" s="94"/>
      <c r="EE157" s="94"/>
      <c r="EF157" s="94"/>
      <c r="EG157" s="94"/>
      <c r="EH157" s="94"/>
      <c r="EI157" s="94"/>
      <c r="EJ157" s="94"/>
      <c r="EK157" s="94"/>
      <c r="EL157" s="94"/>
      <c r="EM157" s="94"/>
      <c r="EN157" s="94"/>
      <c r="EO157" s="94"/>
      <c r="EP157" s="94"/>
      <c r="EQ157" s="94"/>
      <c r="ER157" s="94"/>
      <c r="ES157" s="94"/>
      <c r="ET157" s="94"/>
      <c r="EU157" s="94"/>
      <c r="EV157" s="94"/>
      <c r="EW157" s="94"/>
      <c r="EX157" s="94"/>
      <c r="EY157" s="94"/>
      <c r="EZ157" s="94"/>
      <c r="FA157" s="94"/>
      <c r="FB157" s="94"/>
      <c r="FC157" s="94"/>
      <c r="FD157" s="94"/>
      <c r="FE157" s="94"/>
      <c r="FF157" s="94"/>
      <c r="FG157" s="94"/>
      <c r="FH157" s="94"/>
      <c r="FI157" s="94"/>
      <c r="FJ157" s="94"/>
      <c r="FK157" s="94"/>
      <c r="FL157" s="94"/>
      <c r="FM157" s="94"/>
      <c r="FN157" s="94"/>
      <c r="FO157" s="94"/>
      <c r="FP157" s="94"/>
      <c r="FQ157" s="94"/>
      <c r="FR157" s="94"/>
      <c r="FS157" s="94"/>
      <c r="FT157" s="94"/>
      <c r="FU157" s="94"/>
      <c r="FV157" s="94"/>
      <c r="FW157" s="94"/>
      <c r="FX157" s="94"/>
      <c r="FY157" s="94"/>
      <c r="FZ157" s="94"/>
      <c r="GA157" s="94"/>
      <c r="GB157" s="94"/>
      <c r="GC157" s="94"/>
      <c r="GD157" s="94"/>
      <c r="GE157" s="94"/>
      <c r="GF157" s="94"/>
      <c r="GG157" s="94"/>
      <c r="GH157" s="94"/>
      <c r="GI157" s="94"/>
      <c r="GJ157" s="94"/>
      <c r="GK157" s="94"/>
      <c r="GL157" s="94"/>
      <c r="GM157" s="94"/>
      <c r="GN157" s="94"/>
      <c r="GO157" s="94"/>
      <c r="GP157" s="94"/>
      <c r="GQ157" s="94"/>
      <c r="GR157" s="94"/>
      <c r="GS157" s="94"/>
      <c r="GT157" s="94"/>
      <c r="GU157" s="94"/>
      <c r="GV157" s="94"/>
    </row>
    <row r="158" spans="1:204">
      <c r="A158" s="98"/>
      <c r="B158" s="98"/>
      <c r="C158" s="98"/>
      <c r="D158" s="98"/>
      <c r="E158" s="108"/>
      <c r="F158" s="98"/>
      <c r="G158" s="108"/>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94"/>
      <c r="DD158" s="94"/>
      <c r="DE158" s="94"/>
      <c r="DF158" s="94"/>
      <c r="DG158" s="94"/>
      <c r="DH158" s="94"/>
      <c r="DI158" s="94"/>
      <c r="DJ158" s="94"/>
      <c r="DK158" s="94"/>
      <c r="DL158" s="94"/>
      <c r="DM158" s="94"/>
      <c r="DN158" s="94"/>
      <c r="DO158" s="94"/>
      <c r="DP158" s="94"/>
      <c r="DQ158" s="94"/>
      <c r="DR158" s="94"/>
      <c r="DS158" s="94"/>
      <c r="DT158" s="94"/>
      <c r="DU158" s="94"/>
      <c r="DV158" s="94"/>
      <c r="DW158" s="94"/>
      <c r="DX158" s="94"/>
      <c r="DY158" s="94"/>
      <c r="DZ158" s="94"/>
      <c r="EA158" s="94"/>
      <c r="EB158" s="94"/>
      <c r="EC158" s="94"/>
      <c r="ED158" s="94"/>
      <c r="EE158" s="94"/>
      <c r="EF158" s="94"/>
      <c r="EG158" s="94"/>
      <c r="EH158" s="94"/>
      <c r="EI158" s="94"/>
      <c r="EJ158" s="94"/>
      <c r="EK158" s="94"/>
      <c r="EL158" s="94"/>
      <c r="EM158" s="94"/>
      <c r="EN158" s="94"/>
      <c r="EO158" s="94"/>
      <c r="EP158" s="94"/>
      <c r="EQ158" s="94"/>
      <c r="ER158" s="94"/>
      <c r="ES158" s="94"/>
      <c r="ET158" s="94"/>
      <c r="EU158" s="94"/>
      <c r="EV158" s="94"/>
      <c r="EW158" s="94"/>
      <c r="EX158" s="94"/>
      <c r="EY158" s="94"/>
      <c r="EZ158" s="94"/>
      <c r="FA158" s="94"/>
      <c r="FB158" s="94"/>
      <c r="FC158" s="94"/>
      <c r="FD158" s="94"/>
      <c r="FE158" s="94"/>
      <c r="FF158" s="94"/>
      <c r="FG158" s="94"/>
      <c r="FH158" s="94"/>
      <c r="FI158" s="94"/>
      <c r="FJ158" s="94"/>
      <c r="FK158" s="94"/>
      <c r="FL158" s="94"/>
      <c r="FM158" s="94"/>
      <c r="FN158" s="94"/>
      <c r="FO158" s="94"/>
      <c r="FP158" s="94"/>
      <c r="FQ158" s="94"/>
      <c r="FR158" s="94"/>
      <c r="FS158" s="94"/>
      <c r="FT158" s="94"/>
      <c r="FU158" s="94"/>
      <c r="FV158" s="94"/>
      <c r="FW158" s="94"/>
      <c r="FX158" s="94"/>
      <c r="FY158" s="94"/>
      <c r="FZ158" s="94"/>
      <c r="GA158" s="94"/>
      <c r="GB158" s="94"/>
      <c r="GC158" s="94"/>
      <c r="GD158" s="94"/>
      <c r="GE158" s="94"/>
      <c r="GF158" s="94"/>
      <c r="GG158" s="94"/>
      <c r="GH158" s="94"/>
      <c r="GI158" s="94"/>
      <c r="GJ158" s="94"/>
      <c r="GK158" s="94"/>
      <c r="GL158" s="94"/>
      <c r="GM158" s="94"/>
      <c r="GN158" s="94"/>
      <c r="GO158" s="94"/>
      <c r="GP158" s="94"/>
      <c r="GQ158" s="94"/>
      <c r="GR158" s="94"/>
      <c r="GS158" s="94"/>
      <c r="GT158" s="94"/>
      <c r="GU158" s="94"/>
      <c r="GV158" s="94"/>
    </row>
    <row r="159" spans="1:204">
      <c r="A159" s="98"/>
      <c r="B159" s="98"/>
      <c r="C159" s="98"/>
      <c r="D159" s="98"/>
      <c r="E159" s="108"/>
      <c r="F159" s="98"/>
      <c r="G159" s="108"/>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94"/>
      <c r="DD159" s="94"/>
      <c r="DE159" s="94"/>
      <c r="DF159" s="94"/>
      <c r="DG159" s="94"/>
      <c r="DH159" s="94"/>
      <c r="DI159" s="94"/>
      <c r="DJ159" s="94"/>
      <c r="DK159" s="94"/>
      <c r="DL159" s="94"/>
      <c r="DM159" s="94"/>
      <c r="DN159" s="94"/>
      <c r="DO159" s="94"/>
      <c r="DP159" s="94"/>
      <c r="DQ159" s="94"/>
      <c r="DR159" s="94"/>
      <c r="DS159" s="94"/>
      <c r="DT159" s="94"/>
      <c r="DU159" s="94"/>
      <c r="DV159" s="94"/>
      <c r="DW159" s="94"/>
      <c r="DX159" s="94"/>
      <c r="DY159" s="94"/>
      <c r="DZ159" s="94"/>
      <c r="EA159" s="94"/>
      <c r="EB159" s="94"/>
      <c r="EC159" s="94"/>
      <c r="ED159" s="94"/>
      <c r="EE159" s="94"/>
      <c r="EF159" s="94"/>
      <c r="EG159" s="94"/>
      <c r="EH159" s="94"/>
      <c r="EI159" s="94"/>
      <c r="EJ159" s="94"/>
      <c r="EK159" s="94"/>
      <c r="EL159" s="94"/>
      <c r="EM159" s="94"/>
      <c r="EN159" s="94"/>
      <c r="EO159" s="94"/>
      <c r="EP159" s="94"/>
      <c r="EQ159" s="94"/>
      <c r="ER159" s="94"/>
      <c r="ES159" s="94"/>
      <c r="ET159" s="94"/>
      <c r="EU159" s="94"/>
      <c r="EV159" s="94"/>
      <c r="EW159" s="94"/>
      <c r="EX159" s="94"/>
      <c r="EY159" s="94"/>
      <c r="EZ159" s="94"/>
      <c r="FA159" s="94"/>
      <c r="FB159" s="94"/>
      <c r="FC159" s="94"/>
      <c r="FD159" s="94"/>
      <c r="FE159" s="94"/>
      <c r="FF159" s="94"/>
      <c r="FG159" s="94"/>
      <c r="FH159" s="94"/>
      <c r="FI159" s="94"/>
      <c r="FJ159" s="94"/>
      <c r="FK159" s="94"/>
      <c r="FL159" s="94"/>
      <c r="FM159" s="94"/>
      <c r="FN159" s="94"/>
      <c r="FO159" s="94"/>
      <c r="FP159" s="94"/>
      <c r="FQ159" s="94"/>
      <c r="FR159" s="94"/>
      <c r="FS159" s="94"/>
      <c r="FT159" s="94"/>
      <c r="FU159" s="94"/>
      <c r="FV159" s="94"/>
      <c r="FW159" s="94"/>
      <c r="FX159" s="94"/>
      <c r="FY159" s="94"/>
      <c r="FZ159" s="94"/>
      <c r="GA159" s="94"/>
      <c r="GB159" s="94"/>
      <c r="GC159" s="94"/>
      <c r="GD159" s="94"/>
      <c r="GE159" s="94"/>
      <c r="GF159" s="94"/>
      <c r="GG159" s="94"/>
      <c r="GH159" s="94"/>
      <c r="GI159" s="94"/>
      <c r="GJ159" s="94"/>
      <c r="GK159" s="94"/>
      <c r="GL159" s="94"/>
      <c r="GM159" s="94"/>
      <c r="GN159" s="94"/>
      <c r="GO159" s="94"/>
      <c r="GP159" s="94"/>
      <c r="GQ159" s="94"/>
      <c r="GR159" s="94"/>
      <c r="GS159" s="94"/>
      <c r="GT159" s="94"/>
      <c r="GU159" s="94"/>
      <c r="GV159" s="94"/>
    </row>
    <row r="160" spans="1:204">
      <c r="A160" s="98"/>
      <c r="B160" s="98"/>
      <c r="C160" s="98"/>
      <c r="D160" s="98"/>
      <c r="E160" s="108"/>
      <c r="F160" s="98"/>
      <c r="G160" s="108"/>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4"/>
      <c r="DD160" s="94"/>
      <c r="DE160" s="94"/>
      <c r="DF160" s="94"/>
      <c r="DG160" s="94"/>
      <c r="DH160" s="94"/>
      <c r="DI160" s="94"/>
      <c r="DJ160" s="94"/>
      <c r="DK160" s="94"/>
      <c r="DL160" s="94"/>
      <c r="DM160" s="94"/>
      <c r="DN160" s="94"/>
      <c r="DO160" s="94"/>
      <c r="DP160" s="94"/>
      <c r="DQ160" s="94"/>
      <c r="DR160" s="94"/>
      <c r="DS160" s="94"/>
      <c r="DT160" s="94"/>
      <c r="DU160" s="94"/>
      <c r="DV160" s="94"/>
      <c r="DW160" s="94"/>
      <c r="DX160" s="94"/>
      <c r="DY160" s="94"/>
      <c r="DZ160" s="94"/>
      <c r="EA160" s="94"/>
      <c r="EB160" s="94"/>
      <c r="EC160" s="94"/>
      <c r="ED160" s="94"/>
      <c r="EE160" s="94"/>
      <c r="EF160" s="94"/>
      <c r="EG160" s="94"/>
      <c r="EH160" s="94"/>
      <c r="EI160" s="94"/>
      <c r="EJ160" s="94"/>
      <c r="EK160" s="94"/>
      <c r="EL160" s="94"/>
      <c r="EM160" s="94"/>
      <c r="EN160" s="94"/>
      <c r="EO160" s="94"/>
      <c r="EP160" s="94"/>
      <c r="EQ160" s="94"/>
      <c r="ER160" s="94"/>
      <c r="ES160" s="94"/>
      <c r="ET160" s="94"/>
      <c r="EU160" s="94"/>
      <c r="EV160" s="94"/>
      <c r="EW160" s="94"/>
      <c r="EX160" s="94"/>
      <c r="EY160" s="94"/>
      <c r="EZ160" s="94"/>
      <c r="FA160" s="94"/>
      <c r="FB160" s="94"/>
      <c r="FC160" s="94"/>
      <c r="FD160" s="94"/>
      <c r="FE160" s="94"/>
      <c r="FF160" s="94"/>
      <c r="FG160" s="94"/>
      <c r="FH160" s="94"/>
      <c r="FI160" s="94"/>
      <c r="FJ160" s="94"/>
      <c r="FK160" s="94"/>
      <c r="FL160" s="94"/>
      <c r="FM160" s="94"/>
      <c r="FN160" s="94"/>
      <c r="FO160" s="94"/>
      <c r="FP160" s="94"/>
      <c r="FQ160" s="94"/>
      <c r="FR160" s="94"/>
      <c r="FS160" s="94"/>
      <c r="FT160" s="94"/>
      <c r="FU160" s="94"/>
      <c r="FV160" s="94"/>
      <c r="FW160" s="94"/>
      <c r="FX160" s="94"/>
      <c r="FY160" s="94"/>
      <c r="FZ160" s="94"/>
      <c r="GA160" s="94"/>
      <c r="GB160" s="94"/>
      <c r="GC160" s="94"/>
      <c r="GD160" s="94"/>
      <c r="GE160" s="94"/>
      <c r="GF160" s="94"/>
      <c r="GG160" s="94"/>
      <c r="GH160" s="94"/>
      <c r="GI160" s="94"/>
      <c r="GJ160" s="94"/>
      <c r="GK160" s="94"/>
      <c r="GL160" s="94"/>
      <c r="GM160" s="94"/>
      <c r="GN160" s="94"/>
      <c r="GO160" s="94"/>
      <c r="GP160" s="94"/>
      <c r="GQ160" s="94"/>
      <c r="GR160" s="94"/>
      <c r="GS160" s="94"/>
      <c r="GT160" s="94"/>
      <c r="GU160" s="94"/>
      <c r="GV160" s="94"/>
    </row>
    <row r="161" spans="1:204">
      <c r="A161" s="98"/>
      <c r="B161" s="98"/>
      <c r="C161" s="98"/>
      <c r="D161" s="98"/>
      <c r="E161" s="108"/>
      <c r="F161" s="98"/>
      <c r="G161" s="108"/>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4"/>
      <c r="DD161" s="94"/>
      <c r="DE161" s="94"/>
      <c r="DF161" s="94"/>
      <c r="DG161" s="94"/>
      <c r="DH161" s="94"/>
      <c r="DI161" s="94"/>
      <c r="DJ161" s="94"/>
      <c r="DK161" s="94"/>
      <c r="DL161" s="94"/>
      <c r="DM161" s="94"/>
      <c r="DN161" s="94"/>
      <c r="DO161" s="94"/>
      <c r="DP161" s="94"/>
      <c r="DQ161" s="94"/>
      <c r="DR161" s="94"/>
      <c r="DS161" s="94"/>
      <c r="DT161" s="94"/>
      <c r="DU161" s="94"/>
      <c r="DV161" s="94"/>
      <c r="DW161" s="94"/>
      <c r="DX161" s="94"/>
      <c r="DY161" s="94"/>
      <c r="DZ161" s="94"/>
      <c r="EA161" s="94"/>
      <c r="EB161" s="94"/>
      <c r="EC161" s="94"/>
      <c r="ED161" s="94"/>
      <c r="EE161" s="94"/>
      <c r="EF161" s="94"/>
      <c r="EG161" s="94"/>
      <c r="EH161" s="94"/>
      <c r="EI161" s="94"/>
      <c r="EJ161" s="94"/>
      <c r="EK161" s="94"/>
      <c r="EL161" s="94"/>
      <c r="EM161" s="94"/>
      <c r="EN161" s="94"/>
      <c r="EO161" s="94"/>
      <c r="EP161" s="94"/>
      <c r="EQ161" s="94"/>
      <c r="ER161" s="94"/>
      <c r="ES161" s="94"/>
      <c r="ET161" s="94"/>
      <c r="EU161" s="94"/>
      <c r="EV161" s="94"/>
      <c r="EW161" s="94"/>
      <c r="EX161" s="94"/>
      <c r="EY161" s="94"/>
      <c r="EZ161" s="94"/>
      <c r="FA161" s="94"/>
      <c r="FB161" s="94"/>
      <c r="FC161" s="94"/>
      <c r="FD161" s="94"/>
      <c r="FE161" s="94"/>
      <c r="FF161" s="94"/>
      <c r="FG161" s="94"/>
      <c r="FH161" s="94"/>
      <c r="FI161" s="94"/>
      <c r="FJ161" s="94"/>
      <c r="FK161" s="94"/>
      <c r="FL161" s="94"/>
      <c r="FM161" s="94"/>
      <c r="FN161" s="94"/>
      <c r="FO161" s="94"/>
      <c r="FP161" s="94"/>
      <c r="FQ161" s="94"/>
      <c r="FR161" s="94"/>
      <c r="FS161" s="94"/>
      <c r="FT161" s="94"/>
      <c r="FU161" s="94"/>
      <c r="FV161" s="94"/>
      <c r="FW161" s="94"/>
      <c r="FX161" s="94"/>
      <c r="FY161" s="94"/>
      <c r="FZ161" s="94"/>
      <c r="GA161" s="94"/>
      <c r="GB161" s="94"/>
      <c r="GC161" s="94"/>
      <c r="GD161" s="94"/>
      <c r="GE161" s="94"/>
      <c r="GF161" s="94"/>
      <c r="GG161" s="94"/>
      <c r="GH161" s="94"/>
      <c r="GI161" s="94"/>
      <c r="GJ161" s="94"/>
      <c r="GK161" s="94"/>
      <c r="GL161" s="94"/>
      <c r="GM161" s="94"/>
      <c r="GN161" s="94"/>
      <c r="GO161" s="94"/>
      <c r="GP161" s="94"/>
      <c r="GQ161" s="94"/>
      <c r="GR161" s="94"/>
      <c r="GS161" s="94"/>
      <c r="GT161" s="94"/>
      <c r="GU161" s="94"/>
      <c r="GV161" s="94"/>
    </row>
    <row r="162" spans="1:204">
      <c r="A162" s="98"/>
      <c r="B162" s="98"/>
      <c r="C162" s="98"/>
      <c r="D162" s="98"/>
      <c r="E162" s="108"/>
      <c r="F162" s="98"/>
      <c r="G162" s="108"/>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94"/>
      <c r="DD162" s="94"/>
      <c r="DE162" s="94"/>
      <c r="DF162" s="94"/>
      <c r="DG162" s="94"/>
      <c r="DH162" s="94"/>
      <c r="DI162" s="94"/>
      <c r="DJ162" s="94"/>
      <c r="DK162" s="94"/>
      <c r="DL162" s="94"/>
      <c r="DM162" s="94"/>
      <c r="DN162" s="94"/>
      <c r="DO162" s="94"/>
      <c r="DP162" s="94"/>
      <c r="DQ162" s="94"/>
      <c r="DR162" s="94"/>
      <c r="DS162" s="94"/>
      <c r="DT162" s="94"/>
      <c r="DU162" s="94"/>
      <c r="DV162" s="94"/>
      <c r="DW162" s="94"/>
      <c r="DX162" s="94"/>
      <c r="DY162" s="94"/>
      <c r="DZ162" s="94"/>
      <c r="EA162" s="94"/>
      <c r="EB162" s="94"/>
      <c r="EC162" s="94"/>
      <c r="ED162" s="94"/>
      <c r="EE162" s="94"/>
      <c r="EF162" s="94"/>
      <c r="EG162" s="94"/>
      <c r="EH162" s="94"/>
      <c r="EI162" s="94"/>
      <c r="EJ162" s="94"/>
      <c r="EK162" s="94"/>
      <c r="EL162" s="94"/>
      <c r="EM162" s="94"/>
      <c r="EN162" s="94"/>
      <c r="EO162" s="94"/>
      <c r="EP162" s="94"/>
      <c r="EQ162" s="94"/>
      <c r="ER162" s="94"/>
      <c r="ES162" s="94"/>
      <c r="ET162" s="94"/>
      <c r="EU162" s="94"/>
      <c r="EV162" s="94"/>
      <c r="EW162" s="94"/>
      <c r="EX162" s="94"/>
      <c r="EY162" s="94"/>
      <c r="EZ162" s="94"/>
      <c r="FA162" s="94"/>
      <c r="FB162" s="94"/>
      <c r="FC162" s="94"/>
      <c r="FD162" s="94"/>
      <c r="FE162" s="94"/>
      <c r="FF162" s="94"/>
      <c r="FG162" s="94"/>
      <c r="FH162" s="94"/>
      <c r="FI162" s="94"/>
      <c r="FJ162" s="94"/>
      <c r="FK162" s="94"/>
      <c r="FL162" s="94"/>
      <c r="FM162" s="94"/>
      <c r="FN162" s="94"/>
      <c r="FO162" s="94"/>
      <c r="FP162" s="94"/>
      <c r="FQ162" s="94"/>
      <c r="FR162" s="94"/>
      <c r="FS162" s="94"/>
      <c r="FT162" s="94"/>
      <c r="FU162" s="94"/>
      <c r="FV162" s="94"/>
      <c r="FW162" s="94"/>
      <c r="FX162" s="94"/>
      <c r="FY162" s="94"/>
      <c r="FZ162" s="94"/>
      <c r="GA162" s="94"/>
      <c r="GB162" s="94"/>
      <c r="GC162" s="94"/>
      <c r="GD162" s="94"/>
      <c r="GE162" s="94"/>
      <c r="GF162" s="94"/>
      <c r="GG162" s="94"/>
      <c r="GH162" s="94"/>
      <c r="GI162" s="94"/>
      <c r="GJ162" s="94"/>
      <c r="GK162" s="94"/>
      <c r="GL162" s="94"/>
      <c r="GM162" s="94"/>
      <c r="GN162" s="94"/>
      <c r="GO162" s="94"/>
      <c r="GP162" s="94"/>
      <c r="GQ162" s="94"/>
      <c r="GR162" s="94"/>
      <c r="GS162" s="94"/>
      <c r="GT162" s="94"/>
      <c r="GU162" s="94"/>
      <c r="GV162" s="94"/>
    </row>
    <row r="163" spans="1:204">
      <c r="A163" s="98"/>
      <c r="B163" s="98"/>
      <c r="C163" s="98"/>
      <c r="D163" s="98"/>
      <c r="E163" s="108"/>
      <c r="F163" s="98"/>
      <c r="G163" s="108"/>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4"/>
      <c r="DD163" s="94"/>
      <c r="DE163" s="94"/>
      <c r="DF163" s="94"/>
      <c r="DG163" s="94"/>
      <c r="DH163" s="94"/>
      <c r="DI163" s="94"/>
      <c r="DJ163" s="94"/>
      <c r="DK163" s="94"/>
      <c r="DL163" s="94"/>
      <c r="DM163" s="94"/>
      <c r="DN163" s="94"/>
      <c r="DO163" s="94"/>
      <c r="DP163" s="94"/>
      <c r="DQ163" s="94"/>
      <c r="DR163" s="94"/>
      <c r="DS163" s="94"/>
      <c r="DT163" s="94"/>
      <c r="DU163" s="94"/>
      <c r="DV163" s="94"/>
      <c r="DW163" s="94"/>
      <c r="DX163" s="94"/>
      <c r="DY163" s="94"/>
      <c r="DZ163" s="94"/>
      <c r="EA163" s="94"/>
      <c r="EB163" s="94"/>
      <c r="EC163" s="94"/>
      <c r="ED163" s="94"/>
      <c r="EE163" s="94"/>
      <c r="EF163" s="94"/>
      <c r="EG163" s="94"/>
      <c r="EH163" s="94"/>
      <c r="EI163" s="94"/>
      <c r="EJ163" s="94"/>
      <c r="EK163" s="94"/>
      <c r="EL163" s="94"/>
      <c r="EM163" s="94"/>
      <c r="EN163" s="94"/>
      <c r="EO163" s="94"/>
      <c r="EP163" s="94"/>
      <c r="EQ163" s="94"/>
      <c r="ER163" s="94"/>
      <c r="ES163" s="94"/>
      <c r="ET163" s="94"/>
      <c r="EU163" s="94"/>
      <c r="EV163" s="94"/>
      <c r="EW163" s="94"/>
      <c r="EX163" s="94"/>
      <c r="EY163" s="94"/>
      <c r="EZ163" s="94"/>
      <c r="FA163" s="94"/>
      <c r="FB163" s="94"/>
      <c r="FC163" s="94"/>
      <c r="FD163" s="94"/>
      <c r="FE163" s="94"/>
      <c r="FF163" s="94"/>
      <c r="FG163" s="94"/>
      <c r="FH163" s="94"/>
      <c r="FI163" s="94"/>
      <c r="FJ163" s="94"/>
      <c r="FK163" s="94"/>
      <c r="FL163" s="94"/>
      <c r="FM163" s="94"/>
      <c r="FN163" s="94"/>
      <c r="FO163" s="94"/>
      <c r="FP163" s="94"/>
      <c r="FQ163" s="94"/>
      <c r="FR163" s="94"/>
      <c r="FS163" s="94"/>
      <c r="FT163" s="94"/>
      <c r="FU163" s="94"/>
      <c r="FV163" s="94"/>
      <c r="FW163" s="94"/>
      <c r="FX163" s="94"/>
      <c r="FY163" s="94"/>
      <c r="FZ163" s="94"/>
      <c r="GA163" s="94"/>
      <c r="GB163" s="94"/>
      <c r="GC163" s="94"/>
      <c r="GD163" s="94"/>
      <c r="GE163" s="94"/>
      <c r="GF163" s="94"/>
      <c r="GG163" s="94"/>
      <c r="GH163" s="94"/>
      <c r="GI163" s="94"/>
      <c r="GJ163" s="94"/>
      <c r="GK163" s="94"/>
      <c r="GL163" s="94"/>
      <c r="GM163" s="94"/>
      <c r="GN163" s="94"/>
      <c r="GO163" s="94"/>
      <c r="GP163" s="94"/>
      <c r="GQ163" s="94"/>
      <c r="GR163" s="94"/>
      <c r="GS163" s="94"/>
      <c r="GT163" s="94"/>
      <c r="GU163" s="94"/>
      <c r="GV163" s="94"/>
    </row>
    <row r="164" spans="1:204">
      <c r="A164" s="98"/>
      <c r="B164" s="98"/>
      <c r="C164" s="98"/>
      <c r="D164" s="98"/>
      <c r="E164" s="108"/>
      <c r="F164" s="98"/>
      <c r="G164" s="108"/>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94"/>
      <c r="DD164" s="94"/>
      <c r="DE164" s="94"/>
      <c r="DF164" s="94"/>
      <c r="DG164" s="94"/>
      <c r="DH164" s="94"/>
      <c r="DI164" s="94"/>
      <c r="DJ164" s="94"/>
      <c r="DK164" s="94"/>
      <c r="DL164" s="94"/>
      <c r="DM164" s="94"/>
      <c r="DN164" s="94"/>
      <c r="DO164" s="94"/>
      <c r="DP164" s="94"/>
      <c r="DQ164" s="94"/>
      <c r="DR164" s="94"/>
      <c r="DS164" s="94"/>
      <c r="DT164" s="94"/>
      <c r="DU164" s="94"/>
      <c r="DV164" s="94"/>
      <c r="DW164" s="94"/>
      <c r="DX164" s="94"/>
      <c r="DY164" s="94"/>
      <c r="DZ164" s="94"/>
      <c r="EA164" s="94"/>
      <c r="EB164" s="94"/>
      <c r="EC164" s="94"/>
      <c r="ED164" s="94"/>
      <c r="EE164" s="94"/>
      <c r="EF164" s="94"/>
      <c r="EG164" s="94"/>
      <c r="EH164" s="94"/>
      <c r="EI164" s="94"/>
      <c r="EJ164" s="94"/>
      <c r="EK164" s="94"/>
      <c r="EL164" s="94"/>
      <c r="EM164" s="94"/>
      <c r="EN164" s="94"/>
      <c r="EO164" s="94"/>
      <c r="EP164" s="94"/>
      <c r="EQ164" s="94"/>
      <c r="ER164" s="94"/>
      <c r="ES164" s="94"/>
      <c r="ET164" s="94"/>
      <c r="EU164" s="94"/>
      <c r="EV164" s="94"/>
      <c r="EW164" s="94"/>
      <c r="EX164" s="94"/>
      <c r="EY164" s="94"/>
      <c r="EZ164" s="94"/>
      <c r="FA164" s="94"/>
      <c r="FB164" s="94"/>
      <c r="FC164" s="94"/>
      <c r="FD164" s="94"/>
      <c r="FE164" s="94"/>
      <c r="FF164" s="94"/>
      <c r="FG164" s="94"/>
      <c r="FH164" s="94"/>
      <c r="FI164" s="94"/>
      <c r="FJ164" s="94"/>
      <c r="FK164" s="94"/>
      <c r="FL164" s="94"/>
      <c r="FM164" s="94"/>
      <c r="FN164" s="94"/>
      <c r="FO164" s="94"/>
      <c r="FP164" s="94"/>
      <c r="FQ164" s="94"/>
      <c r="FR164" s="94"/>
      <c r="FS164" s="94"/>
      <c r="FT164" s="94"/>
      <c r="FU164" s="94"/>
      <c r="FV164" s="94"/>
      <c r="FW164" s="94"/>
      <c r="FX164" s="94"/>
      <c r="FY164" s="94"/>
      <c r="FZ164" s="94"/>
      <c r="GA164" s="94"/>
      <c r="GB164" s="94"/>
      <c r="GC164" s="94"/>
      <c r="GD164" s="94"/>
      <c r="GE164" s="94"/>
      <c r="GF164" s="94"/>
      <c r="GG164" s="94"/>
      <c r="GH164" s="94"/>
      <c r="GI164" s="94"/>
      <c r="GJ164" s="94"/>
      <c r="GK164" s="94"/>
      <c r="GL164" s="94"/>
      <c r="GM164" s="94"/>
      <c r="GN164" s="94"/>
      <c r="GO164" s="94"/>
      <c r="GP164" s="94"/>
      <c r="GQ164" s="94"/>
      <c r="GR164" s="94"/>
      <c r="GS164" s="94"/>
      <c r="GT164" s="94"/>
      <c r="GU164" s="94"/>
      <c r="GV164" s="94"/>
    </row>
    <row r="165" spans="1:204">
      <c r="A165" s="98"/>
      <c r="B165" s="98"/>
      <c r="C165" s="98"/>
      <c r="D165" s="98"/>
      <c r="E165" s="108"/>
      <c r="F165" s="98"/>
      <c r="G165" s="108"/>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94"/>
      <c r="DD165" s="94"/>
      <c r="DE165" s="94"/>
      <c r="DF165" s="94"/>
      <c r="DG165" s="94"/>
      <c r="DH165" s="94"/>
      <c r="DI165" s="94"/>
      <c r="DJ165" s="94"/>
      <c r="DK165" s="94"/>
      <c r="DL165" s="94"/>
      <c r="DM165" s="94"/>
      <c r="DN165" s="94"/>
      <c r="DO165" s="94"/>
      <c r="DP165" s="94"/>
      <c r="DQ165" s="94"/>
      <c r="DR165" s="94"/>
      <c r="DS165" s="94"/>
      <c r="DT165" s="94"/>
      <c r="DU165" s="94"/>
      <c r="DV165" s="94"/>
      <c r="DW165" s="94"/>
      <c r="DX165" s="94"/>
      <c r="DY165" s="94"/>
      <c r="DZ165" s="94"/>
      <c r="EA165" s="94"/>
      <c r="EB165" s="94"/>
      <c r="EC165" s="94"/>
      <c r="ED165" s="94"/>
      <c r="EE165" s="94"/>
      <c r="EF165" s="94"/>
      <c r="EG165" s="94"/>
      <c r="EH165" s="94"/>
      <c r="EI165" s="94"/>
      <c r="EJ165" s="94"/>
      <c r="EK165" s="94"/>
      <c r="EL165" s="94"/>
      <c r="EM165" s="94"/>
      <c r="EN165" s="94"/>
      <c r="EO165" s="94"/>
      <c r="EP165" s="94"/>
      <c r="EQ165" s="94"/>
      <c r="ER165" s="94"/>
      <c r="ES165" s="94"/>
      <c r="ET165" s="94"/>
      <c r="EU165" s="94"/>
      <c r="EV165" s="94"/>
      <c r="EW165" s="94"/>
      <c r="EX165" s="94"/>
      <c r="EY165" s="94"/>
      <c r="EZ165" s="94"/>
      <c r="FA165" s="94"/>
      <c r="FB165" s="94"/>
      <c r="FC165" s="94"/>
      <c r="FD165" s="94"/>
      <c r="FE165" s="94"/>
      <c r="FF165" s="94"/>
      <c r="FG165" s="94"/>
      <c r="FH165" s="94"/>
      <c r="FI165" s="94"/>
      <c r="FJ165" s="94"/>
      <c r="FK165" s="94"/>
      <c r="FL165" s="94"/>
      <c r="FM165" s="94"/>
      <c r="FN165" s="94"/>
      <c r="FO165" s="94"/>
      <c r="FP165" s="94"/>
      <c r="FQ165" s="94"/>
      <c r="FR165" s="94"/>
      <c r="FS165" s="94"/>
      <c r="FT165" s="94"/>
      <c r="FU165" s="94"/>
      <c r="FV165" s="94"/>
      <c r="FW165" s="94"/>
      <c r="FX165" s="94"/>
      <c r="FY165" s="94"/>
      <c r="FZ165" s="94"/>
      <c r="GA165" s="94"/>
      <c r="GB165" s="94"/>
      <c r="GC165" s="94"/>
      <c r="GD165" s="94"/>
      <c r="GE165" s="94"/>
      <c r="GF165" s="94"/>
      <c r="GG165" s="94"/>
      <c r="GH165" s="94"/>
      <c r="GI165" s="94"/>
      <c r="GJ165" s="94"/>
      <c r="GK165" s="94"/>
      <c r="GL165" s="94"/>
      <c r="GM165" s="94"/>
      <c r="GN165" s="94"/>
      <c r="GO165" s="94"/>
      <c r="GP165" s="94"/>
      <c r="GQ165" s="94"/>
      <c r="GR165" s="94"/>
      <c r="GS165" s="94"/>
      <c r="GT165" s="94"/>
      <c r="GU165" s="94"/>
      <c r="GV165" s="94"/>
    </row>
    <row r="166" spans="1:204">
      <c r="A166" s="98"/>
      <c r="B166" s="98"/>
      <c r="C166" s="98"/>
      <c r="D166" s="98"/>
      <c r="E166" s="108"/>
      <c r="F166" s="98"/>
      <c r="G166" s="108"/>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94"/>
      <c r="DD166" s="94"/>
      <c r="DE166" s="94"/>
      <c r="DF166" s="94"/>
      <c r="DG166" s="94"/>
      <c r="DH166" s="94"/>
      <c r="DI166" s="94"/>
      <c r="DJ166" s="94"/>
      <c r="DK166" s="94"/>
      <c r="DL166" s="94"/>
      <c r="DM166" s="94"/>
      <c r="DN166" s="94"/>
      <c r="DO166" s="94"/>
      <c r="DP166" s="94"/>
      <c r="DQ166" s="94"/>
      <c r="DR166" s="94"/>
      <c r="DS166" s="94"/>
      <c r="DT166" s="94"/>
      <c r="DU166" s="94"/>
      <c r="DV166" s="94"/>
      <c r="DW166" s="94"/>
      <c r="DX166" s="94"/>
      <c r="DY166" s="94"/>
      <c r="DZ166" s="94"/>
      <c r="EA166" s="94"/>
      <c r="EB166" s="94"/>
      <c r="EC166" s="94"/>
      <c r="ED166" s="94"/>
      <c r="EE166" s="94"/>
      <c r="EF166" s="94"/>
      <c r="EG166" s="94"/>
      <c r="EH166" s="94"/>
      <c r="EI166" s="94"/>
      <c r="EJ166" s="94"/>
      <c r="EK166" s="94"/>
      <c r="EL166" s="94"/>
      <c r="EM166" s="94"/>
      <c r="EN166" s="94"/>
      <c r="EO166" s="94"/>
      <c r="EP166" s="94"/>
      <c r="EQ166" s="94"/>
      <c r="ER166" s="94"/>
      <c r="ES166" s="94"/>
      <c r="ET166" s="94"/>
      <c r="EU166" s="94"/>
      <c r="EV166" s="94"/>
      <c r="EW166" s="94"/>
      <c r="EX166" s="94"/>
      <c r="EY166" s="94"/>
      <c r="EZ166" s="94"/>
      <c r="FA166" s="94"/>
      <c r="FB166" s="94"/>
      <c r="FC166" s="94"/>
      <c r="FD166" s="94"/>
      <c r="FE166" s="94"/>
      <c r="FF166" s="94"/>
      <c r="FG166" s="94"/>
      <c r="FH166" s="94"/>
      <c r="FI166" s="94"/>
      <c r="FJ166" s="94"/>
      <c r="FK166" s="94"/>
      <c r="FL166" s="94"/>
      <c r="FM166" s="94"/>
      <c r="FN166" s="94"/>
      <c r="FO166" s="94"/>
      <c r="FP166" s="94"/>
      <c r="FQ166" s="94"/>
      <c r="FR166" s="94"/>
      <c r="FS166" s="94"/>
      <c r="FT166" s="94"/>
      <c r="FU166" s="94"/>
      <c r="FV166" s="94"/>
      <c r="FW166" s="94"/>
      <c r="FX166" s="94"/>
      <c r="FY166" s="94"/>
      <c r="FZ166" s="94"/>
      <c r="GA166" s="94"/>
      <c r="GB166" s="94"/>
      <c r="GC166" s="94"/>
      <c r="GD166" s="94"/>
      <c r="GE166" s="94"/>
      <c r="GF166" s="94"/>
      <c r="GG166" s="94"/>
      <c r="GH166" s="94"/>
      <c r="GI166" s="94"/>
      <c r="GJ166" s="94"/>
      <c r="GK166" s="94"/>
      <c r="GL166" s="94"/>
      <c r="GM166" s="94"/>
      <c r="GN166" s="94"/>
      <c r="GO166" s="94"/>
      <c r="GP166" s="94"/>
      <c r="GQ166" s="94"/>
      <c r="GR166" s="94"/>
      <c r="GS166" s="94"/>
      <c r="GT166" s="94"/>
      <c r="GU166" s="94"/>
      <c r="GV166" s="94"/>
    </row>
    <row r="167" spans="1:204">
      <c r="A167" s="98"/>
      <c r="B167" s="98"/>
      <c r="C167" s="98"/>
      <c r="D167" s="98"/>
      <c r="E167" s="108"/>
      <c r="F167" s="98"/>
      <c r="G167" s="108"/>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94"/>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94"/>
      <c r="GH167" s="94"/>
      <c r="GI167" s="94"/>
      <c r="GJ167" s="94"/>
      <c r="GK167" s="94"/>
      <c r="GL167" s="94"/>
      <c r="GM167" s="94"/>
      <c r="GN167" s="94"/>
      <c r="GO167" s="94"/>
      <c r="GP167" s="94"/>
      <c r="GQ167" s="94"/>
      <c r="GR167" s="94"/>
      <c r="GS167" s="94"/>
      <c r="GT167" s="94"/>
      <c r="GU167" s="94"/>
      <c r="GV167" s="94"/>
    </row>
    <row r="168" spans="1:204">
      <c r="A168" s="98"/>
      <c r="B168" s="98"/>
      <c r="C168" s="98"/>
      <c r="D168" s="98"/>
      <c r="E168" s="108"/>
      <c r="F168" s="98"/>
      <c r="G168" s="108"/>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94"/>
      <c r="DD168" s="94"/>
      <c r="DE168" s="94"/>
      <c r="DF168" s="94"/>
      <c r="DG168" s="94"/>
      <c r="DH168" s="94"/>
      <c r="DI168" s="94"/>
      <c r="DJ168" s="94"/>
      <c r="DK168" s="94"/>
      <c r="DL168" s="94"/>
      <c r="DM168" s="94"/>
      <c r="DN168" s="94"/>
      <c r="DO168" s="94"/>
      <c r="DP168" s="94"/>
      <c r="DQ168" s="94"/>
      <c r="DR168" s="94"/>
      <c r="DS168" s="94"/>
      <c r="DT168" s="94"/>
      <c r="DU168" s="94"/>
      <c r="DV168" s="94"/>
      <c r="DW168" s="94"/>
      <c r="DX168" s="94"/>
      <c r="DY168" s="94"/>
      <c r="DZ168" s="94"/>
      <c r="EA168" s="94"/>
      <c r="EB168" s="94"/>
      <c r="EC168" s="94"/>
      <c r="ED168" s="94"/>
      <c r="EE168" s="94"/>
      <c r="EF168" s="94"/>
      <c r="EG168" s="94"/>
      <c r="EH168" s="94"/>
      <c r="EI168" s="94"/>
      <c r="EJ168" s="94"/>
      <c r="EK168" s="94"/>
      <c r="EL168" s="94"/>
      <c r="EM168" s="94"/>
      <c r="EN168" s="94"/>
      <c r="EO168" s="94"/>
      <c r="EP168" s="94"/>
      <c r="EQ168" s="94"/>
      <c r="ER168" s="94"/>
      <c r="ES168" s="94"/>
      <c r="ET168" s="94"/>
      <c r="EU168" s="94"/>
      <c r="EV168" s="94"/>
      <c r="EW168" s="94"/>
      <c r="EX168" s="94"/>
      <c r="EY168" s="94"/>
      <c r="EZ168" s="94"/>
      <c r="FA168" s="94"/>
      <c r="FB168" s="94"/>
      <c r="FC168" s="94"/>
      <c r="FD168" s="94"/>
      <c r="FE168" s="94"/>
      <c r="FF168" s="94"/>
      <c r="FG168" s="94"/>
      <c r="FH168" s="94"/>
      <c r="FI168" s="94"/>
      <c r="FJ168" s="94"/>
      <c r="FK168" s="94"/>
      <c r="FL168" s="94"/>
      <c r="FM168" s="94"/>
      <c r="FN168" s="94"/>
      <c r="FO168" s="94"/>
      <c r="FP168" s="94"/>
      <c r="FQ168" s="94"/>
      <c r="FR168" s="94"/>
      <c r="FS168" s="94"/>
      <c r="FT168" s="94"/>
      <c r="FU168" s="94"/>
      <c r="FV168" s="94"/>
      <c r="FW168" s="94"/>
      <c r="FX168" s="94"/>
      <c r="FY168" s="94"/>
      <c r="FZ168" s="94"/>
      <c r="GA168" s="94"/>
      <c r="GB168" s="94"/>
      <c r="GC168" s="94"/>
      <c r="GD168" s="94"/>
      <c r="GE168" s="94"/>
      <c r="GF168" s="94"/>
      <c r="GG168" s="94"/>
      <c r="GH168" s="94"/>
      <c r="GI168" s="94"/>
      <c r="GJ168" s="94"/>
      <c r="GK168" s="94"/>
      <c r="GL168" s="94"/>
      <c r="GM168" s="94"/>
      <c r="GN168" s="94"/>
      <c r="GO168" s="94"/>
      <c r="GP168" s="94"/>
      <c r="GQ168" s="94"/>
      <c r="GR168" s="94"/>
      <c r="GS168" s="94"/>
      <c r="GT168" s="94"/>
      <c r="GU168" s="94"/>
      <c r="GV168" s="94"/>
    </row>
    <row r="169" spans="1:204">
      <c r="A169" s="98"/>
      <c r="B169" s="98"/>
      <c r="C169" s="98"/>
      <c r="D169" s="98"/>
      <c r="E169" s="108"/>
      <c r="F169" s="98"/>
      <c r="G169" s="108"/>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94"/>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94"/>
      <c r="GH169" s="94"/>
      <c r="GI169" s="94"/>
      <c r="GJ169" s="94"/>
      <c r="GK169" s="94"/>
      <c r="GL169" s="94"/>
      <c r="GM169" s="94"/>
      <c r="GN169" s="94"/>
      <c r="GO169" s="94"/>
      <c r="GP169" s="94"/>
      <c r="GQ169" s="94"/>
      <c r="GR169" s="94"/>
      <c r="GS169" s="94"/>
      <c r="GT169" s="94"/>
      <c r="GU169" s="94"/>
      <c r="GV169" s="94"/>
    </row>
    <row r="170" spans="1:204">
      <c r="A170" s="98"/>
      <c r="B170" s="98"/>
      <c r="C170" s="98"/>
      <c r="D170" s="98"/>
      <c r="E170" s="108"/>
      <c r="F170" s="98"/>
      <c r="G170" s="108"/>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94"/>
      <c r="DD170" s="94"/>
      <c r="DE170" s="94"/>
      <c r="DF170" s="94"/>
      <c r="DG170" s="94"/>
      <c r="DH170" s="94"/>
      <c r="DI170" s="94"/>
      <c r="DJ170" s="94"/>
      <c r="DK170" s="94"/>
      <c r="DL170" s="94"/>
      <c r="DM170" s="94"/>
      <c r="DN170" s="94"/>
      <c r="DO170" s="94"/>
      <c r="DP170" s="94"/>
      <c r="DQ170" s="94"/>
      <c r="DR170" s="94"/>
      <c r="DS170" s="94"/>
      <c r="DT170" s="94"/>
      <c r="DU170" s="94"/>
      <c r="DV170" s="94"/>
      <c r="DW170" s="94"/>
      <c r="DX170" s="94"/>
      <c r="DY170" s="94"/>
      <c r="DZ170" s="94"/>
      <c r="EA170" s="94"/>
      <c r="EB170" s="94"/>
      <c r="EC170" s="94"/>
      <c r="ED170" s="94"/>
      <c r="EE170" s="94"/>
      <c r="EF170" s="94"/>
      <c r="EG170" s="94"/>
      <c r="EH170" s="94"/>
      <c r="EI170" s="94"/>
      <c r="EJ170" s="94"/>
      <c r="EK170" s="94"/>
      <c r="EL170" s="94"/>
      <c r="EM170" s="94"/>
      <c r="EN170" s="94"/>
      <c r="EO170" s="94"/>
      <c r="EP170" s="94"/>
      <c r="EQ170" s="94"/>
      <c r="ER170" s="94"/>
      <c r="ES170" s="94"/>
      <c r="ET170" s="94"/>
      <c r="EU170" s="94"/>
      <c r="EV170" s="94"/>
      <c r="EW170" s="94"/>
      <c r="EX170" s="94"/>
      <c r="EY170" s="94"/>
      <c r="EZ170" s="94"/>
      <c r="FA170" s="94"/>
      <c r="FB170" s="94"/>
      <c r="FC170" s="94"/>
      <c r="FD170" s="94"/>
      <c r="FE170" s="94"/>
      <c r="FF170" s="94"/>
      <c r="FG170" s="94"/>
      <c r="FH170" s="94"/>
      <c r="FI170" s="94"/>
      <c r="FJ170" s="94"/>
      <c r="FK170" s="94"/>
      <c r="FL170" s="94"/>
      <c r="FM170" s="94"/>
      <c r="FN170" s="94"/>
      <c r="FO170" s="94"/>
      <c r="FP170" s="94"/>
      <c r="FQ170" s="94"/>
      <c r="FR170" s="94"/>
      <c r="FS170" s="94"/>
      <c r="FT170" s="94"/>
      <c r="FU170" s="94"/>
      <c r="FV170" s="94"/>
      <c r="FW170" s="94"/>
      <c r="FX170" s="94"/>
      <c r="FY170" s="94"/>
      <c r="FZ170" s="94"/>
      <c r="GA170" s="94"/>
      <c r="GB170" s="94"/>
      <c r="GC170" s="94"/>
      <c r="GD170" s="94"/>
      <c r="GE170" s="94"/>
      <c r="GF170" s="94"/>
      <c r="GG170" s="94"/>
      <c r="GH170" s="94"/>
      <c r="GI170" s="94"/>
      <c r="GJ170" s="94"/>
      <c r="GK170" s="94"/>
      <c r="GL170" s="94"/>
      <c r="GM170" s="94"/>
      <c r="GN170" s="94"/>
      <c r="GO170" s="94"/>
      <c r="GP170" s="94"/>
      <c r="GQ170" s="94"/>
      <c r="GR170" s="94"/>
      <c r="GS170" s="94"/>
      <c r="GT170" s="94"/>
      <c r="GU170" s="94"/>
      <c r="GV170" s="94"/>
    </row>
    <row r="171" spans="1:204">
      <c r="A171" s="97"/>
      <c r="B171" s="97"/>
      <c r="C171" s="97"/>
      <c r="D171" s="98"/>
      <c r="E171" s="108"/>
      <c r="F171" s="97"/>
      <c r="G171" s="111"/>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94"/>
      <c r="DD171" s="94"/>
      <c r="DE171" s="94"/>
      <c r="DF171" s="94"/>
      <c r="DG171" s="94"/>
      <c r="DH171" s="94"/>
      <c r="DI171" s="94"/>
      <c r="DJ171" s="94"/>
      <c r="DK171" s="94"/>
      <c r="DL171" s="94"/>
      <c r="DM171" s="94"/>
      <c r="DN171" s="94"/>
      <c r="DO171" s="94"/>
      <c r="DP171" s="94"/>
      <c r="DQ171" s="94"/>
      <c r="DR171" s="94"/>
      <c r="DS171" s="94"/>
      <c r="DT171" s="94"/>
      <c r="DU171" s="94"/>
      <c r="DV171" s="94"/>
      <c r="DW171" s="94"/>
      <c r="DX171" s="94"/>
      <c r="DY171" s="94"/>
      <c r="DZ171" s="94"/>
      <c r="EA171" s="94"/>
      <c r="EB171" s="94"/>
      <c r="EC171" s="94"/>
      <c r="ED171" s="94"/>
      <c r="EE171" s="94"/>
      <c r="EF171" s="94"/>
      <c r="EG171" s="94"/>
      <c r="EH171" s="94"/>
      <c r="EI171" s="94"/>
      <c r="EJ171" s="94"/>
      <c r="EK171" s="94"/>
      <c r="EL171" s="94"/>
      <c r="EM171" s="94"/>
      <c r="EN171" s="94"/>
      <c r="EO171" s="94"/>
      <c r="EP171" s="94"/>
      <c r="EQ171" s="94"/>
      <c r="ER171" s="94"/>
      <c r="ES171" s="94"/>
      <c r="ET171" s="94"/>
      <c r="EU171" s="94"/>
      <c r="EV171" s="94"/>
      <c r="EW171" s="94"/>
      <c r="EX171" s="94"/>
      <c r="EY171" s="94"/>
      <c r="EZ171" s="94"/>
      <c r="FA171" s="94"/>
      <c r="FB171" s="94"/>
      <c r="FC171" s="94"/>
      <c r="FD171" s="94"/>
      <c r="FE171" s="94"/>
      <c r="FF171" s="94"/>
      <c r="FG171" s="94"/>
      <c r="FH171" s="94"/>
      <c r="FI171" s="94"/>
      <c r="FJ171" s="94"/>
      <c r="FK171" s="94"/>
      <c r="FL171" s="94"/>
      <c r="FM171" s="94"/>
      <c r="FN171" s="94"/>
      <c r="FO171" s="94"/>
      <c r="FP171" s="94"/>
      <c r="FQ171" s="94"/>
      <c r="FR171" s="94"/>
      <c r="FS171" s="94"/>
      <c r="FT171" s="94"/>
      <c r="FU171" s="94"/>
      <c r="FV171" s="94"/>
      <c r="FW171" s="94"/>
      <c r="FX171" s="94"/>
      <c r="FY171" s="94"/>
      <c r="FZ171" s="94"/>
      <c r="GA171" s="94"/>
      <c r="GB171" s="94"/>
      <c r="GC171" s="94"/>
      <c r="GD171" s="94"/>
      <c r="GE171" s="94"/>
      <c r="GF171" s="94"/>
      <c r="GG171" s="94"/>
      <c r="GH171" s="94"/>
      <c r="GI171" s="94"/>
      <c r="GJ171" s="94"/>
      <c r="GK171" s="94"/>
      <c r="GL171" s="94"/>
      <c r="GM171" s="94"/>
      <c r="GN171" s="94"/>
      <c r="GO171" s="94"/>
      <c r="GP171" s="94"/>
      <c r="GQ171" s="94"/>
      <c r="GR171" s="94"/>
      <c r="GS171" s="94"/>
      <c r="GT171" s="94"/>
      <c r="GU171" s="94"/>
      <c r="GV171" s="94"/>
    </row>
    <row r="172" spans="1:204">
      <c r="A172" s="97"/>
      <c r="B172" s="97"/>
      <c r="C172" s="97"/>
      <c r="D172" s="98"/>
      <c r="E172" s="108"/>
      <c r="F172" s="97"/>
      <c r="G172" s="111"/>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94"/>
      <c r="DD172" s="94"/>
      <c r="DE172" s="94"/>
      <c r="DF172" s="94"/>
      <c r="DG172" s="94"/>
      <c r="DH172" s="94"/>
      <c r="DI172" s="94"/>
      <c r="DJ172" s="94"/>
      <c r="DK172" s="94"/>
      <c r="DL172" s="94"/>
      <c r="DM172" s="94"/>
      <c r="DN172" s="94"/>
      <c r="DO172" s="94"/>
      <c r="DP172" s="94"/>
      <c r="DQ172" s="94"/>
      <c r="DR172" s="94"/>
      <c r="DS172" s="94"/>
      <c r="DT172" s="94"/>
      <c r="DU172" s="94"/>
      <c r="DV172" s="94"/>
      <c r="DW172" s="94"/>
      <c r="DX172" s="94"/>
      <c r="DY172" s="94"/>
      <c r="DZ172" s="94"/>
      <c r="EA172" s="94"/>
      <c r="EB172" s="94"/>
      <c r="EC172" s="94"/>
      <c r="ED172" s="94"/>
      <c r="EE172" s="94"/>
      <c r="EF172" s="94"/>
      <c r="EG172" s="94"/>
      <c r="EH172" s="94"/>
      <c r="EI172" s="94"/>
      <c r="EJ172" s="94"/>
      <c r="EK172" s="94"/>
      <c r="EL172" s="94"/>
      <c r="EM172" s="94"/>
      <c r="EN172" s="94"/>
      <c r="EO172" s="94"/>
      <c r="EP172" s="94"/>
      <c r="EQ172" s="94"/>
      <c r="ER172" s="94"/>
      <c r="ES172" s="94"/>
      <c r="ET172" s="94"/>
      <c r="EU172" s="94"/>
      <c r="EV172" s="94"/>
      <c r="EW172" s="94"/>
      <c r="EX172" s="94"/>
      <c r="EY172" s="94"/>
      <c r="EZ172" s="94"/>
      <c r="FA172" s="94"/>
      <c r="FB172" s="94"/>
      <c r="FC172" s="94"/>
      <c r="FD172" s="94"/>
      <c r="FE172" s="94"/>
      <c r="FF172" s="94"/>
      <c r="FG172" s="94"/>
      <c r="FH172" s="94"/>
      <c r="FI172" s="94"/>
      <c r="FJ172" s="94"/>
      <c r="FK172" s="94"/>
      <c r="FL172" s="94"/>
      <c r="FM172" s="94"/>
      <c r="FN172" s="94"/>
      <c r="FO172" s="94"/>
      <c r="FP172" s="94"/>
      <c r="FQ172" s="94"/>
      <c r="FR172" s="94"/>
      <c r="FS172" s="94"/>
      <c r="FT172" s="94"/>
      <c r="FU172" s="94"/>
      <c r="FV172" s="94"/>
      <c r="FW172" s="94"/>
      <c r="FX172" s="94"/>
      <c r="FY172" s="94"/>
      <c r="FZ172" s="94"/>
      <c r="GA172" s="94"/>
      <c r="GB172" s="94"/>
      <c r="GC172" s="94"/>
      <c r="GD172" s="94"/>
      <c r="GE172" s="94"/>
      <c r="GF172" s="94"/>
      <c r="GG172" s="94"/>
      <c r="GH172" s="94"/>
      <c r="GI172" s="94"/>
      <c r="GJ172" s="94"/>
      <c r="GK172" s="94"/>
      <c r="GL172" s="94"/>
      <c r="GM172" s="94"/>
      <c r="GN172" s="94"/>
      <c r="GO172" s="94"/>
      <c r="GP172" s="94"/>
      <c r="GQ172" s="94"/>
      <c r="GR172" s="94"/>
      <c r="GS172" s="94"/>
      <c r="GT172" s="94"/>
      <c r="GU172" s="94"/>
      <c r="GV172" s="94"/>
    </row>
    <row r="173" spans="1:204">
      <c r="A173" s="97"/>
      <c r="B173" s="97"/>
      <c r="C173" s="97"/>
      <c r="D173" s="98"/>
      <c r="E173" s="108"/>
      <c r="F173" s="97"/>
      <c r="G173" s="111"/>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94"/>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94"/>
      <c r="GH173" s="94"/>
      <c r="GI173" s="94"/>
      <c r="GJ173" s="94"/>
      <c r="GK173" s="94"/>
      <c r="GL173" s="94"/>
      <c r="GM173" s="94"/>
      <c r="GN173" s="94"/>
      <c r="GO173" s="94"/>
      <c r="GP173" s="94"/>
      <c r="GQ173" s="94"/>
      <c r="GR173" s="94"/>
      <c r="GS173" s="94"/>
      <c r="GT173" s="94"/>
      <c r="GU173" s="94"/>
      <c r="GV173" s="94"/>
    </row>
    <row r="174" spans="1:204">
      <c r="A174" s="97"/>
      <c r="B174" s="97"/>
      <c r="C174" s="97"/>
      <c r="D174" s="98"/>
      <c r="E174" s="108"/>
      <c r="F174" s="97"/>
      <c r="G174" s="111"/>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94"/>
      <c r="DD174" s="94"/>
      <c r="DE174" s="94"/>
      <c r="DF174" s="94"/>
      <c r="DG174" s="94"/>
      <c r="DH174" s="94"/>
      <c r="DI174" s="94"/>
      <c r="DJ174" s="94"/>
      <c r="DK174" s="94"/>
      <c r="DL174" s="94"/>
      <c r="DM174" s="94"/>
      <c r="DN174" s="94"/>
      <c r="DO174" s="94"/>
      <c r="DP174" s="94"/>
      <c r="DQ174" s="94"/>
      <c r="DR174" s="94"/>
      <c r="DS174" s="94"/>
      <c r="DT174" s="94"/>
      <c r="DU174" s="94"/>
      <c r="DV174" s="94"/>
      <c r="DW174" s="94"/>
      <c r="DX174" s="94"/>
      <c r="DY174" s="94"/>
      <c r="DZ174" s="94"/>
      <c r="EA174" s="94"/>
      <c r="EB174" s="94"/>
      <c r="EC174" s="94"/>
      <c r="ED174" s="94"/>
      <c r="EE174" s="94"/>
      <c r="EF174" s="94"/>
      <c r="EG174" s="94"/>
      <c r="EH174" s="94"/>
      <c r="EI174" s="94"/>
      <c r="EJ174" s="94"/>
      <c r="EK174" s="94"/>
      <c r="EL174" s="94"/>
      <c r="EM174" s="94"/>
      <c r="EN174" s="94"/>
      <c r="EO174" s="94"/>
      <c r="EP174" s="94"/>
      <c r="EQ174" s="94"/>
      <c r="ER174" s="94"/>
      <c r="ES174" s="94"/>
      <c r="ET174" s="94"/>
      <c r="EU174" s="94"/>
      <c r="EV174" s="94"/>
      <c r="EW174" s="94"/>
      <c r="EX174" s="94"/>
      <c r="EY174" s="94"/>
      <c r="EZ174" s="94"/>
      <c r="FA174" s="94"/>
      <c r="FB174" s="94"/>
      <c r="FC174" s="94"/>
      <c r="FD174" s="94"/>
      <c r="FE174" s="94"/>
      <c r="FF174" s="94"/>
      <c r="FG174" s="94"/>
      <c r="FH174" s="94"/>
      <c r="FI174" s="94"/>
      <c r="FJ174" s="94"/>
      <c r="FK174" s="94"/>
      <c r="FL174" s="94"/>
      <c r="FM174" s="94"/>
      <c r="FN174" s="94"/>
      <c r="FO174" s="94"/>
      <c r="FP174" s="94"/>
      <c r="FQ174" s="94"/>
      <c r="FR174" s="94"/>
      <c r="FS174" s="94"/>
      <c r="FT174" s="94"/>
      <c r="FU174" s="94"/>
      <c r="FV174" s="94"/>
      <c r="FW174" s="94"/>
      <c r="FX174" s="94"/>
      <c r="FY174" s="94"/>
      <c r="FZ174" s="94"/>
      <c r="GA174" s="94"/>
      <c r="GB174" s="94"/>
      <c r="GC174" s="94"/>
      <c r="GD174" s="94"/>
      <c r="GE174" s="94"/>
      <c r="GF174" s="94"/>
      <c r="GG174" s="94"/>
      <c r="GH174" s="94"/>
      <c r="GI174" s="94"/>
      <c r="GJ174" s="94"/>
      <c r="GK174" s="94"/>
      <c r="GL174" s="94"/>
      <c r="GM174" s="94"/>
      <c r="GN174" s="94"/>
      <c r="GO174" s="94"/>
      <c r="GP174" s="94"/>
      <c r="GQ174" s="94"/>
      <c r="GR174" s="94"/>
      <c r="GS174" s="94"/>
      <c r="GT174" s="94"/>
      <c r="GU174" s="94"/>
      <c r="GV174" s="94"/>
    </row>
    <row r="175" spans="1:204">
      <c r="A175" s="97"/>
      <c r="B175" s="97"/>
      <c r="C175" s="97"/>
      <c r="D175" s="98"/>
      <c r="E175" s="108"/>
      <c r="F175" s="97"/>
      <c r="G175" s="111"/>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c r="EX175" s="94"/>
      <c r="EY175" s="94"/>
      <c r="EZ175" s="94"/>
      <c r="FA175" s="94"/>
      <c r="FB175" s="94"/>
      <c r="FC175" s="94"/>
      <c r="FD175" s="94"/>
      <c r="FE175" s="94"/>
      <c r="FF175" s="94"/>
      <c r="FG175" s="94"/>
      <c r="FH175" s="94"/>
      <c r="FI175" s="94"/>
      <c r="FJ175" s="94"/>
      <c r="FK175" s="94"/>
      <c r="FL175" s="94"/>
      <c r="FM175" s="94"/>
      <c r="FN175" s="94"/>
      <c r="FO175" s="94"/>
      <c r="FP175" s="94"/>
      <c r="FQ175" s="94"/>
      <c r="FR175" s="94"/>
      <c r="FS175" s="94"/>
      <c r="FT175" s="94"/>
      <c r="FU175" s="94"/>
      <c r="FV175" s="94"/>
      <c r="FW175" s="94"/>
      <c r="FX175" s="94"/>
      <c r="FY175" s="94"/>
      <c r="FZ175" s="94"/>
      <c r="GA175" s="94"/>
      <c r="GB175" s="94"/>
      <c r="GC175" s="94"/>
      <c r="GD175" s="94"/>
      <c r="GE175" s="94"/>
      <c r="GF175" s="94"/>
      <c r="GG175" s="94"/>
      <c r="GH175" s="94"/>
      <c r="GI175" s="94"/>
      <c r="GJ175" s="94"/>
      <c r="GK175" s="94"/>
      <c r="GL175" s="94"/>
      <c r="GM175" s="94"/>
      <c r="GN175" s="94"/>
      <c r="GO175" s="94"/>
      <c r="GP175" s="94"/>
      <c r="GQ175" s="94"/>
      <c r="GR175" s="94"/>
      <c r="GS175" s="94"/>
      <c r="GT175" s="94"/>
      <c r="GU175" s="94"/>
      <c r="GV175" s="94"/>
    </row>
    <row r="176" spans="1:204">
      <c r="A176" s="97"/>
      <c r="B176" s="97"/>
      <c r="C176" s="97"/>
      <c r="D176" s="98"/>
      <c r="E176" s="108"/>
      <c r="F176" s="97"/>
      <c r="G176" s="111"/>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94"/>
      <c r="DD176" s="94"/>
      <c r="DE176" s="94"/>
      <c r="DF176" s="94"/>
      <c r="DG176" s="94"/>
      <c r="DH176" s="94"/>
      <c r="DI176" s="94"/>
      <c r="DJ176" s="94"/>
      <c r="DK176" s="94"/>
      <c r="DL176" s="94"/>
      <c r="DM176" s="94"/>
      <c r="DN176" s="94"/>
      <c r="DO176" s="94"/>
      <c r="DP176" s="94"/>
      <c r="DQ176" s="94"/>
      <c r="DR176" s="94"/>
      <c r="DS176" s="94"/>
      <c r="DT176" s="94"/>
      <c r="DU176" s="94"/>
      <c r="DV176" s="94"/>
      <c r="DW176" s="94"/>
      <c r="DX176" s="94"/>
      <c r="DY176" s="94"/>
      <c r="DZ176" s="94"/>
      <c r="EA176" s="94"/>
      <c r="EB176" s="94"/>
      <c r="EC176" s="94"/>
      <c r="ED176" s="94"/>
      <c r="EE176" s="94"/>
      <c r="EF176" s="94"/>
      <c r="EG176" s="94"/>
      <c r="EH176" s="94"/>
      <c r="EI176" s="94"/>
      <c r="EJ176" s="94"/>
      <c r="EK176" s="94"/>
      <c r="EL176" s="94"/>
      <c r="EM176" s="94"/>
      <c r="EN176" s="94"/>
      <c r="EO176" s="94"/>
      <c r="EP176" s="94"/>
      <c r="EQ176" s="94"/>
      <c r="ER176" s="94"/>
      <c r="ES176" s="94"/>
      <c r="ET176" s="94"/>
      <c r="EU176" s="94"/>
      <c r="EV176" s="94"/>
      <c r="EW176" s="94"/>
      <c r="EX176" s="94"/>
      <c r="EY176" s="94"/>
      <c r="EZ176" s="94"/>
      <c r="FA176" s="94"/>
      <c r="FB176" s="94"/>
      <c r="FC176" s="94"/>
      <c r="FD176" s="94"/>
      <c r="FE176" s="94"/>
      <c r="FF176" s="94"/>
      <c r="FG176" s="94"/>
      <c r="FH176" s="94"/>
      <c r="FI176" s="94"/>
      <c r="FJ176" s="94"/>
      <c r="FK176" s="94"/>
      <c r="FL176" s="94"/>
      <c r="FM176" s="94"/>
      <c r="FN176" s="94"/>
      <c r="FO176" s="94"/>
      <c r="FP176" s="94"/>
      <c r="FQ176" s="94"/>
      <c r="FR176" s="94"/>
      <c r="FS176" s="94"/>
      <c r="FT176" s="94"/>
      <c r="FU176" s="94"/>
      <c r="FV176" s="94"/>
      <c r="FW176" s="94"/>
      <c r="FX176" s="94"/>
      <c r="FY176" s="94"/>
      <c r="FZ176" s="94"/>
      <c r="GA176" s="94"/>
      <c r="GB176" s="94"/>
      <c r="GC176" s="94"/>
      <c r="GD176" s="94"/>
      <c r="GE176" s="94"/>
      <c r="GF176" s="94"/>
      <c r="GG176" s="94"/>
      <c r="GH176" s="94"/>
      <c r="GI176" s="94"/>
      <c r="GJ176" s="94"/>
      <c r="GK176" s="94"/>
      <c r="GL176" s="94"/>
      <c r="GM176" s="94"/>
      <c r="GN176" s="94"/>
      <c r="GO176" s="94"/>
      <c r="GP176" s="94"/>
      <c r="GQ176" s="94"/>
      <c r="GR176" s="94"/>
      <c r="GS176" s="94"/>
      <c r="GT176" s="94"/>
      <c r="GU176" s="94"/>
      <c r="GV176" s="94"/>
    </row>
    <row r="177" spans="1:204">
      <c r="A177" s="97"/>
      <c r="B177" s="97"/>
      <c r="C177" s="97"/>
      <c r="D177" s="98"/>
      <c r="E177" s="108"/>
      <c r="F177" s="97"/>
      <c r="G177" s="111"/>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94"/>
      <c r="DD177" s="94"/>
      <c r="DE177" s="94"/>
      <c r="DF177" s="94"/>
      <c r="DG177" s="94"/>
      <c r="DH177" s="94"/>
      <c r="DI177" s="94"/>
      <c r="DJ177" s="94"/>
      <c r="DK177" s="94"/>
      <c r="DL177" s="94"/>
      <c r="DM177" s="94"/>
      <c r="DN177" s="94"/>
      <c r="DO177" s="94"/>
      <c r="DP177" s="94"/>
      <c r="DQ177" s="94"/>
      <c r="DR177" s="94"/>
      <c r="DS177" s="94"/>
      <c r="DT177" s="94"/>
      <c r="DU177" s="94"/>
      <c r="DV177" s="94"/>
      <c r="DW177" s="94"/>
      <c r="DX177" s="94"/>
      <c r="DY177" s="94"/>
      <c r="DZ177" s="94"/>
      <c r="EA177" s="94"/>
      <c r="EB177" s="94"/>
      <c r="EC177" s="94"/>
      <c r="ED177" s="94"/>
      <c r="EE177" s="94"/>
      <c r="EF177" s="94"/>
      <c r="EG177" s="94"/>
      <c r="EH177" s="94"/>
      <c r="EI177" s="94"/>
      <c r="EJ177" s="94"/>
      <c r="EK177" s="94"/>
      <c r="EL177" s="94"/>
      <c r="EM177" s="94"/>
      <c r="EN177" s="94"/>
      <c r="EO177" s="94"/>
      <c r="EP177" s="94"/>
      <c r="EQ177" s="94"/>
      <c r="ER177" s="94"/>
      <c r="ES177" s="94"/>
      <c r="ET177" s="94"/>
      <c r="EU177" s="94"/>
      <c r="EV177" s="94"/>
      <c r="EW177" s="94"/>
      <c r="EX177" s="94"/>
      <c r="EY177" s="94"/>
      <c r="EZ177" s="94"/>
      <c r="FA177" s="94"/>
      <c r="FB177" s="94"/>
      <c r="FC177" s="94"/>
      <c r="FD177" s="94"/>
      <c r="FE177" s="94"/>
      <c r="FF177" s="94"/>
      <c r="FG177" s="94"/>
      <c r="FH177" s="94"/>
      <c r="FI177" s="94"/>
      <c r="FJ177" s="94"/>
      <c r="FK177" s="94"/>
      <c r="FL177" s="94"/>
      <c r="FM177" s="94"/>
      <c r="FN177" s="94"/>
      <c r="FO177" s="94"/>
      <c r="FP177" s="94"/>
      <c r="FQ177" s="94"/>
      <c r="FR177" s="94"/>
      <c r="FS177" s="94"/>
      <c r="FT177" s="94"/>
      <c r="FU177" s="94"/>
      <c r="FV177" s="94"/>
      <c r="FW177" s="94"/>
      <c r="FX177" s="94"/>
      <c r="FY177" s="94"/>
      <c r="FZ177" s="94"/>
      <c r="GA177" s="94"/>
      <c r="GB177" s="94"/>
      <c r="GC177" s="94"/>
      <c r="GD177" s="94"/>
      <c r="GE177" s="94"/>
      <c r="GF177" s="94"/>
      <c r="GG177" s="94"/>
      <c r="GH177" s="94"/>
      <c r="GI177" s="94"/>
      <c r="GJ177" s="94"/>
      <c r="GK177" s="94"/>
      <c r="GL177" s="94"/>
      <c r="GM177" s="94"/>
      <c r="GN177" s="94"/>
      <c r="GO177" s="94"/>
      <c r="GP177" s="94"/>
      <c r="GQ177" s="94"/>
      <c r="GR177" s="94"/>
      <c r="GS177" s="94"/>
      <c r="GT177" s="94"/>
      <c r="GU177" s="94"/>
      <c r="GV177" s="94"/>
    </row>
    <row r="178" spans="1:204">
      <c r="A178" s="97"/>
      <c r="B178" s="97"/>
      <c r="C178" s="97"/>
      <c r="D178" s="98"/>
      <c r="E178" s="108"/>
      <c r="F178" s="97"/>
      <c r="G178" s="111"/>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94"/>
      <c r="DD178" s="94"/>
      <c r="DE178" s="94"/>
      <c r="DF178" s="94"/>
      <c r="DG178" s="94"/>
      <c r="DH178" s="94"/>
      <c r="DI178" s="94"/>
      <c r="DJ178" s="94"/>
      <c r="DK178" s="94"/>
      <c r="DL178" s="94"/>
      <c r="DM178" s="94"/>
      <c r="DN178" s="94"/>
      <c r="DO178" s="94"/>
      <c r="DP178" s="94"/>
      <c r="DQ178" s="94"/>
      <c r="DR178" s="94"/>
      <c r="DS178" s="94"/>
      <c r="DT178" s="94"/>
      <c r="DU178" s="94"/>
      <c r="DV178" s="94"/>
      <c r="DW178" s="94"/>
      <c r="DX178" s="94"/>
      <c r="DY178" s="94"/>
      <c r="DZ178" s="94"/>
      <c r="EA178" s="94"/>
      <c r="EB178" s="94"/>
      <c r="EC178" s="94"/>
      <c r="ED178" s="94"/>
      <c r="EE178" s="94"/>
      <c r="EF178" s="94"/>
      <c r="EG178" s="94"/>
      <c r="EH178" s="94"/>
      <c r="EI178" s="94"/>
      <c r="EJ178" s="94"/>
      <c r="EK178" s="94"/>
      <c r="EL178" s="94"/>
      <c r="EM178" s="94"/>
      <c r="EN178" s="94"/>
      <c r="EO178" s="94"/>
      <c r="EP178" s="94"/>
      <c r="EQ178" s="94"/>
      <c r="ER178" s="94"/>
      <c r="ES178" s="94"/>
      <c r="ET178" s="94"/>
      <c r="EU178" s="94"/>
      <c r="EV178" s="94"/>
      <c r="EW178" s="94"/>
      <c r="EX178" s="94"/>
      <c r="EY178" s="94"/>
      <c r="EZ178" s="94"/>
      <c r="FA178" s="94"/>
      <c r="FB178" s="94"/>
      <c r="FC178" s="94"/>
      <c r="FD178" s="94"/>
      <c r="FE178" s="94"/>
      <c r="FF178" s="94"/>
      <c r="FG178" s="94"/>
      <c r="FH178" s="94"/>
      <c r="FI178" s="94"/>
      <c r="FJ178" s="94"/>
      <c r="FK178" s="94"/>
      <c r="FL178" s="94"/>
      <c r="FM178" s="94"/>
      <c r="FN178" s="94"/>
      <c r="FO178" s="94"/>
      <c r="FP178" s="94"/>
      <c r="FQ178" s="94"/>
      <c r="FR178" s="94"/>
      <c r="FS178" s="94"/>
      <c r="FT178" s="94"/>
      <c r="FU178" s="94"/>
      <c r="FV178" s="94"/>
      <c r="FW178" s="94"/>
      <c r="FX178" s="94"/>
      <c r="FY178" s="94"/>
      <c r="FZ178" s="94"/>
      <c r="GA178" s="94"/>
      <c r="GB178" s="94"/>
      <c r="GC178" s="94"/>
      <c r="GD178" s="94"/>
      <c r="GE178" s="94"/>
      <c r="GF178" s="94"/>
      <c r="GG178" s="94"/>
      <c r="GH178" s="94"/>
      <c r="GI178" s="94"/>
      <c r="GJ178" s="94"/>
      <c r="GK178" s="94"/>
      <c r="GL178" s="94"/>
      <c r="GM178" s="94"/>
      <c r="GN178" s="94"/>
      <c r="GO178" s="94"/>
      <c r="GP178" s="94"/>
      <c r="GQ178" s="94"/>
      <c r="GR178" s="94"/>
      <c r="GS178" s="94"/>
      <c r="GT178" s="94"/>
      <c r="GU178" s="94"/>
      <c r="GV178" s="94"/>
    </row>
    <row r="179" spans="1:204">
      <c r="A179" s="97"/>
      <c r="B179" s="97"/>
      <c r="C179" s="97"/>
      <c r="D179" s="98"/>
      <c r="E179" s="108"/>
      <c r="F179" s="97"/>
      <c r="G179" s="111"/>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94"/>
      <c r="DD179" s="94"/>
      <c r="DE179" s="94"/>
      <c r="DF179" s="94"/>
      <c r="DG179" s="94"/>
      <c r="DH179" s="94"/>
      <c r="DI179" s="94"/>
      <c r="DJ179" s="94"/>
      <c r="DK179" s="94"/>
      <c r="DL179" s="94"/>
      <c r="DM179" s="94"/>
      <c r="DN179" s="94"/>
      <c r="DO179" s="94"/>
      <c r="DP179" s="94"/>
      <c r="DQ179" s="94"/>
      <c r="DR179" s="94"/>
      <c r="DS179" s="94"/>
      <c r="DT179" s="94"/>
      <c r="DU179" s="94"/>
      <c r="DV179" s="94"/>
      <c r="DW179" s="94"/>
      <c r="DX179" s="94"/>
      <c r="DY179" s="94"/>
      <c r="DZ179" s="94"/>
      <c r="EA179" s="94"/>
      <c r="EB179" s="94"/>
      <c r="EC179" s="94"/>
      <c r="ED179" s="94"/>
      <c r="EE179" s="94"/>
      <c r="EF179" s="94"/>
      <c r="EG179" s="94"/>
      <c r="EH179" s="94"/>
      <c r="EI179" s="94"/>
      <c r="EJ179" s="94"/>
      <c r="EK179" s="94"/>
      <c r="EL179" s="94"/>
      <c r="EM179" s="94"/>
      <c r="EN179" s="94"/>
      <c r="EO179" s="94"/>
      <c r="EP179" s="94"/>
      <c r="EQ179" s="94"/>
      <c r="ER179" s="94"/>
      <c r="ES179" s="94"/>
      <c r="ET179" s="94"/>
      <c r="EU179" s="94"/>
      <c r="EV179" s="94"/>
      <c r="EW179" s="94"/>
      <c r="EX179" s="94"/>
      <c r="EY179" s="94"/>
      <c r="EZ179" s="94"/>
      <c r="FA179" s="94"/>
      <c r="FB179" s="94"/>
      <c r="FC179" s="94"/>
      <c r="FD179" s="94"/>
      <c r="FE179" s="94"/>
      <c r="FF179" s="94"/>
      <c r="FG179" s="94"/>
      <c r="FH179" s="94"/>
      <c r="FI179" s="94"/>
      <c r="FJ179" s="94"/>
      <c r="FK179" s="94"/>
      <c r="FL179" s="94"/>
      <c r="FM179" s="94"/>
      <c r="FN179" s="94"/>
      <c r="FO179" s="94"/>
      <c r="FP179" s="94"/>
      <c r="FQ179" s="94"/>
      <c r="FR179" s="94"/>
      <c r="FS179" s="94"/>
      <c r="FT179" s="94"/>
      <c r="FU179" s="94"/>
      <c r="FV179" s="94"/>
      <c r="FW179" s="94"/>
      <c r="FX179" s="94"/>
      <c r="FY179" s="94"/>
      <c r="FZ179" s="94"/>
      <c r="GA179" s="94"/>
      <c r="GB179" s="94"/>
      <c r="GC179" s="94"/>
      <c r="GD179" s="94"/>
      <c r="GE179" s="94"/>
      <c r="GF179" s="94"/>
      <c r="GG179" s="94"/>
      <c r="GH179" s="94"/>
      <c r="GI179" s="94"/>
      <c r="GJ179" s="94"/>
      <c r="GK179" s="94"/>
      <c r="GL179" s="94"/>
      <c r="GM179" s="94"/>
      <c r="GN179" s="94"/>
      <c r="GO179" s="94"/>
      <c r="GP179" s="94"/>
      <c r="GQ179" s="94"/>
      <c r="GR179" s="94"/>
      <c r="GS179" s="94"/>
      <c r="GT179" s="94"/>
      <c r="GU179" s="94"/>
      <c r="GV179" s="94"/>
    </row>
    <row r="180" spans="1:204">
      <c r="A180" s="97"/>
      <c r="B180" s="97"/>
      <c r="C180" s="97"/>
      <c r="D180" s="98"/>
      <c r="E180" s="108"/>
      <c r="F180" s="97"/>
      <c r="G180" s="111"/>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94"/>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94"/>
      <c r="GH180" s="94"/>
      <c r="GI180" s="94"/>
      <c r="GJ180" s="94"/>
      <c r="GK180" s="94"/>
      <c r="GL180" s="94"/>
      <c r="GM180" s="94"/>
      <c r="GN180" s="94"/>
      <c r="GO180" s="94"/>
      <c r="GP180" s="94"/>
      <c r="GQ180" s="94"/>
      <c r="GR180" s="94"/>
      <c r="GS180" s="94"/>
      <c r="GT180" s="94"/>
      <c r="GU180" s="94"/>
      <c r="GV180" s="94"/>
    </row>
    <row r="181" spans="1:204">
      <c r="A181" s="97"/>
      <c r="B181" s="97"/>
      <c r="C181" s="97"/>
      <c r="D181" s="98"/>
      <c r="E181" s="108"/>
      <c r="F181" s="97"/>
      <c r="G181" s="111"/>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94"/>
      <c r="DD181" s="94"/>
      <c r="DE181" s="94"/>
      <c r="DF181" s="94"/>
      <c r="DG181" s="94"/>
      <c r="DH181" s="94"/>
      <c r="DI181" s="94"/>
      <c r="DJ181" s="94"/>
      <c r="DK181" s="94"/>
      <c r="DL181" s="94"/>
      <c r="DM181" s="94"/>
      <c r="DN181" s="94"/>
      <c r="DO181" s="94"/>
      <c r="DP181" s="94"/>
      <c r="DQ181" s="94"/>
      <c r="DR181" s="94"/>
      <c r="DS181" s="94"/>
      <c r="DT181" s="94"/>
      <c r="DU181" s="94"/>
      <c r="DV181" s="94"/>
      <c r="DW181" s="94"/>
      <c r="DX181" s="94"/>
      <c r="DY181" s="94"/>
      <c r="DZ181" s="94"/>
      <c r="EA181" s="94"/>
      <c r="EB181" s="94"/>
      <c r="EC181" s="94"/>
      <c r="ED181" s="94"/>
      <c r="EE181" s="94"/>
      <c r="EF181" s="94"/>
      <c r="EG181" s="94"/>
      <c r="EH181" s="94"/>
      <c r="EI181" s="94"/>
      <c r="EJ181" s="94"/>
      <c r="EK181" s="94"/>
      <c r="EL181" s="94"/>
      <c r="EM181" s="94"/>
      <c r="EN181" s="94"/>
      <c r="EO181" s="94"/>
      <c r="EP181" s="94"/>
      <c r="EQ181" s="94"/>
      <c r="ER181" s="94"/>
      <c r="ES181" s="94"/>
      <c r="ET181" s="94"/>
      <c r="EU181" s="94"/>
      <c r="EV181" s="94"/>
      <c r="EW181" s="94"/>
      <c r="EX181" s="94"/>
      <c r="EY181" s="94"/>
      <c r="EZ181" s="94"/>
      <c r="FA181" s="94"/>
      <c r="FB181" s="94"/>
      <c r="FC181" s="94"/>
      <c r="FD181" s="94"/>
      <c r="FE181" s="94"/>
      <c r="FF181" s="94"/>
      <c r="FG181" s="94"/>
      <c r="FH181" s="94"/>
      <c r="FI181" s="94"/>
      <c r="FJ181" s="94"/>
      <c r="FK181" s="94"/>
      <c r="FL181" s="94"/>
      <c r="FM181" s="94"/>
      <c r="FN181" s="94"/>
      <c r="FO181" s="94"/>
      <c r="FP181" s="94"/>
      <c r="FQ181" s="94"/>
      <c r="FR181" s="94"/>
      <c r="FS181" s="94"/>
      <c r="FT181" s="94"/>
      <c r="FU181" s="94"/>
      <c r="FV181" s="94"/>
      <c r="FW181" s="94"/>
      <c r="FX181" s="94"/>
      <c r="FY181" s="94"/>
      <c r="FZ181" s="94"/>
      <c r="GA181" s="94"/>
      <c r="GB181" s="94"/>
      <c r="GC181" s="94"/>
      <c r="GD181" s="94"/>
      <c r="GE181" s="94"/>
      <c r="GF181" s="94"/>
      <c r="GG181" s="94"/>
      <c r="GH181" s="94"/>
      <c r="GI181" s="94"/>
      <c r="GJ181" s="94"/>
      <c r="GK181" s="94"/>
      <c r="GL181" s="94"/>
      <c r="GM181" s="94"/>
      <c r="GN181" s="94"/>
      <c r="GO181" s="94"/>
      <c r="GP181" s="94"/>
      <c r="GQ181" s="94"/>
      <c r="GR181" s="94"/>
      <c r="GS181" s="94"/>
      <c r="GT181" s="94"/>
      <c r="GU181" s="94"/>
      <c r="GV181" s="94"/>
    </row>
    <row r="182" spans="1:204">
      <c r="A182" s="97"/>
      <c r="B182" s="97"/>
      <c r="C182" s="97"/>
      <c r="D182" s="98"/>
      <c r="E182" s="108"/>
      <c r="F182" s="97"/>
      <c r="G182" s="111"/>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94"/>
      <c r="DD182" s="94"/>
      <c r="DE182" s="94"/>
      <c r="DF182" s="94"/>
      <c r="DG182" s="94"/>
      <c r="DH182" s="94"/>
      <c r="DI182" s="94"/>
      <c r="DJ182" s="94"/>
      <c r="DK182" s="94"/>
      <c r="DL182" s="94"/>
      <c r="DM182" s="94"/>
      <c r="DN182" s="94"/>
      <c r="DO182" s="94"/>
      <c r="DP182" s="94"/>
      <c r="DQ182" s="94"/>
      <c r="DR182" s="94"/>
      <c r="DS182" s="94"/>
      <c r="DT182" s="94"/>
      <c r="DU182" s="94"/>
      <c r="DV182" s="94"/>
      <c r="DW182" s="94"/>
      <c r="DX182" s="94"/>
      <c r="DY182" s="94"/>
      <c r="DZ182" s="94"/>
      <c r="EA182" s="94"/>
      <c r="EB182" s="94"/>
      <c r="EC182" s="94"/>
      <c r="ED182" s="94"/>
      <c r="EE182" s="94"/>
      <c r="EF182" s="94"/>
      <c r="EG182" s="94"/>
      <c r="EH182" s="94"/>
      <c r="EI182" s="94"/>
      <c r="EJ182" s="94"/>
      <c r="EK182" s="94"/>
      <c r="EL182" s="94"/>
      <c r="EM182" s="94"/>
      <c r="EN182" s="94"/>
      <c r="EO182" s="94"/>
      <c r="EP182" s="94"/>
      <c r="EQ182" s="94"/>
      <c r="ER182" s="94"/>
      <c r="ES182" s="94"/>
      <c r="ET182" s="94"/>
      <c r="EU182" s="94"/>
      <c r="EV182" s="94"/>
      <c r="EW182" s="94"/>
      <c r="EX182" s="94"/>
      <c r="EY182" s="94"/>
      <c r="EZ182" s="94"/>
      <c r="FA182" s="94"/>
      <c r="FB182" s="94"/>
      <c r="FC182" s="94"/>
      <c r="FD182" s="94"/>
      <c r="FE182" s="94"/>
      <c r="FF182" s="94"/>
      <c r="FG182" s="94"/>
      <c r="FH182" s="94"/>
      <c r="FI182" s="94"/>
      <c r="FJ182" s="94"/>
      <c r="FK182" s="94"/>
      <c r="FL182" s="94"/>
      <c r="FM182" s="94"/>
      <c r="FN182" s="94"/>
      <c r="FO182" s="94"/>
      <c r="FP182" s="94"/>
      <c r="FQ182" s="94"/>
      <c r="FR182" s="94"/>
      <c r="FS182" s="94"/>
      <c r="FT182" s="94"/>
      <c r="FU182" s="94"/>
      <c r="FV182" s="94"/>
      <c r="FW182" s="94"/>
      <c r="FX182" s="94"/>
      <c r="FY182" s="94"/>
      <c r="FZ182" s="94"/>
      <c r="GA182" s="94"/>
      <c r="GB182" s="94"/>
      <c r="GC182" s="94"/>
      <c r="GD182" s="94"/>
      <c r="GE182" s="94"/>
      <c r="GF182" s="94"/>
      <c r="GG182" s="94"/>
      <c r="GH182" s="94"/>
      <c r="GI182" s="94"/>
      <c r="GJ182" s="94"/>
      <c r="GK182" s="94"/>
      <c r="GL182" s="94"/>
      <c r="GM182" s="94"/>
      <c r="GN182" s="94"/>
      <c r="GO182" s="94"/>
      <c r="GP182" s="94"/>
      <c r="GQ182" s="94"/>
      <c r="GR182" s="94"/>
      <c r="GS182" s="94"/>
      <c r="GT182" s="94"/>
      <c r="GU182" s="94"/>
      <c r="GV182" s="94"/>
    </row>
    <row r="183" spans="1:204">
      <c r="A183" s="97"/>
      <c r="B183" s="97"/>
      <c r="C183" s="97"/>
      <c r="D183" s="98"/>
      <c r="E183" s="108"/>
      <c r="F183" s="97"/>
      <c r="G183" s="111"/>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94"/>
      <c r="DD183" s="94"/>
      <c r="DE183" s="94"/>
      <c r="DF183" s="94"/>
      <c r="DG183" s="94"/>
      <c r="DH183" s="94"/>
      <c r="DI183" s="94"/>
      <c r="DJ183" s="94"/>
      <c r="DK183" s="94"/>
      <c r="DL183" s="94"/>
      <c r="DM183" s="94"/>
      <c r="DN183" s="94"/>
      <c r="DO183" s="94"/>
      <c r="DP183" s="94"/>
      <c r="DQ183" s="94"/>
      <c r="DR183" s="94"/>
      <c r="DS183" s="94"/>
      <c r="DT183" s="94"/>
      <c r="DU183" s="94"/>
      <c r="DV183" s="94"/>
      <c r="DW183" s="94"/>
      <c r="DX183" s="94"/>
      <c r="DY183" s="94"/>
      <c r="DZ183" s="94"/>
      <c r="EA183" s="94"/>
      <c r="EB183" s="94"/>
      <c r="EC183" s="94"/>
      <c r="ED183" s="94"/>
      <c r="EE183" s="94"/>
      <c r="EF183" s="94"/>
      <c r="EG183" s="94"/>
      <c r="EH183" s="94"/>
      <c r="EI183" s="94"/>
      <c r="EJ183" s="94"/>
      <c r="EK183" s="94"/>
      <c r="EL183" s="94"/>
      <c r="EM183" s="94"/>
      <c r="EN183" s="94"/>
      <c r="EO183" s="94"/>
      <c r="EP183" s="94"/>
      <c r="EQ183" s="94"/>
      <c r="ER183" s="94"/>
      <c r="ES183" s="94"/>
      <c r="ET183" s="94"/>
      <c r="EU183" s="94"/>
      <c r="EV183" s="94"/>
      <c r="EW183" s="94"/>
      <c r="EX183" s="94"/>
      <c r="EY183" s="94"/>
      <c r="EZ183" s="94"/>
      <c r="FA183" s="94"/>
      <c r="FB183" s="94"/>
      <c r="FC183" s="94"/>
      <c r="FD183" s="94"/>
      <c r="FE183" s="94"/>
      <c r="FF183" s="94"/>
      <c r="FG183" s="94"/>
      <c r="FH183" s="94"/>
      <c r="FI183" s="94"/>
      <c r="FJ183" s="94"/>
      <c r="FK183" s="94"/>
      <c r="FL183" s="94"/>
      <c r="FM183" s="94"/>
      <c r="FN183" s="94"/>
      <c r="FO183" s="94"/>
      <c r="FP183" s="94"/>
      <c r="FQ183" s="94"/>
      <c r="FR183" s="94"/>
      <c r="FS183" s="94"/>
      <c r="FT183" s="94"/>
      <c r="FU183" s="94"/>
      <c r="FV183" s="94"/>
      <c r="FW183" s="94"/>
      <c r="FX183" s="94"/>
      <c r="FY183" s="94"/>
      <c r="FZ183" s="94"/>
      <c r="GA183" s="94"/>
      <c r="GB183" s="94"/>
      <c r="GC183" s="94"/>
      <c r="GD183" s="94"/>
      <c r="GE183" s="94"/>
      <c r="GF183" s="94"/>
      <c r="GG183" s="94"/>
      <c r="GH183" s="94"/>
      <c r="GI183" s="94"/>
      <c r="GJ183" s="94"/>
      <c r="GK183" s="94"/>
      <c r="GL183" s="94"/>
      <c r="GM183" s="94"/>
      <c r="GN183" s="94"/>
      <c r="GO183" s="94"/>
      <c r="GP183" s="94"/>
      <c r="GQ183" s="94"/>
      <c r="GR183" s="94"/>
      <c r="GS183" s="94"/>
      <c r="GT183" s="94"/>
      <c r="GU183" s="94"/>
      <c r="GV183" s="94"/>
    </row>
    <row r="184" spans="1:204">
      <c r="A184" s="97"/>
      <c r="B184" s="97"/>
      <c r="C184" s="97"/>
      <c r="D184" s="98"/>
      <c r="E184" s="108"/>
      <c r="F184" s="97"/>
      <c r="G184" s="111"/>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94"/>
      <c r="DD184" s="94"/>
      <c r="DE184" s="94"/>
      <c r="DF184" s="94"/>
      <c r="DG184" s="94"/>
      <c r="DH184" s="94"/>
      <c r="DI184" s="94"/>
      <c r="DJ184" s="94"/>
      <c r="DK184" s="94"/>
      <c r="DL184" s="94"/>
      <c r="DM184" s="94"/>
      <c r="DN184" s="94"/>
      <c r="DO184" s="94"/>
      <c r="DP184" s="94"/>
      <c r="DQ184" s="94"/>
      <c r="DR184" s="94"/>
      <c r="DS184" s="94"/>
      <c r="DT184" s="94"/>
      <c r="DU184" s="94"/>
      <c r="DV184" s="94"/>
      <c r="DW184" s="94"/>
      <c r="DX184" s="94"/>
      <c r="DY184" s="94"/>
      <c r="DZ184" s="94"/>
      <c r="EA184" s="94"/>
      <c r="EB184" s="94"/>
      <c r="EC184" s="94"/>
      <c r="ED184" s="94"/>
      <c r="EE184" s="94"/>
      <c r="EF184" s="94"/>
      <c r="EG184" s="94"/>
      <c r="EH184" s="94"/>
      <c r="EI184" s="94"/>
      <c r="EJ184" s="94"/>
      <c r="EK184" s="94"/>
      <c r="EL184" s="94"/>
      <c r="EM184" s="94"/>
      <c r="EN184" s="94"/>
      <c r="EO184" s="94"/>
      <c r="EP184" s="94"/>
      <c r="EQ184" s="94"/>
      <c r="ER184" s="94"/>
      <c r="ES184" s="94"/>
      <c r="ET184" s="94"/>
      <c r="EU184" s="94"/>
      <c r="EV184" s="94"/>
      <c r="EW184" s="94"/>
      <c r="EX184" s="94"/>
      <c r="EY184" s="94"/>
      <c r="EZ184" s="94"/>
      <c r="FA184" s="94"/>
      <c r="FB184" s="94"/>
      <c r="FC184" s="94"/>
      <c r="FD184" s="94"/>
      <c r="FE184" s="94"/>
      <c r="FF184" s="94"/>
      <c r="FG184" s="94"/>
      <c r="FH184" s="94"/>
      <c r="FI184" s="94"/>
      <c r="FJ184" s="94"/>
      <c r="FK184" s="94"/>
      <c r="FL184" s="94"/>
      <c r="FM184" s="94"/>
      <c r="FN184" s="94"/>
      <c r="FO184" s="94"/>
      <c r="FP184" s="94"/>
      <c r="FQ184" s="94"/>
      <c r="FR184" s="94"/>
      <c r="FS184" s="94"/>
      <c r="FT184" s="94"/>
      <c r="FU184" s="94"/>
      <c r="FV184" s="94"/>
      <c r="FW184" s="94"/>
      <c r="FX184" s="94"/>
      <c r="FY184" s="94"/>
      <c r="FZ184" s="94"/>
      <c r="GA184" s="94"/>
      <c r="GB184" s="94"/>
      <c r="GC184" s="94"/>
      <c r="GD184" s="94"/>
      <c r="GE184" s="94"/>
      <c r="GF184" s="94"/>
      <c r="GG184" s="94"/>
      <c r="GH184" s="94"/>
      <c r="GI184" s="94"/>
      <c r="GJ184" s="94"/>
      <c r="GK184" s="94"/>
      <c r="GL184" s="94"/>
      <c r="GM184" s="94"/>
      <c r="GN184" s="94"/>
      <c r="GO184" s="94"/>
      <c r="GP184" s="94"/>
      <c r="GQ184" s="94"/>
      <c r="GR184" s="94"/>
      <c r="GS184" s="94"/>
      <c r="GT184" s="94"/>
      <c r="GU184" s="94"/>
      <c r="GV184" s="94"/>
    </row>
    <row r="185" spans="1:204">
      <c r="A185" s="97"/>
      <c r="B185" s="97"/>
      <c r="C185" s="97"/>
      <c r="D185" s="98"/>
      <c r="E185" s="108"/>
      <c r="F185" s="97"/>
      <c r="G185" s="111"/>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c r="BY185" s="94"/>
      <c r="BZ185" s="94"/>
      <c r="CA185" s="94"/>
      <c r="CB185" s="94"/>
      <c r="CC185" s="94"/>
      <c r="CD185" s="94"/>
      <c r="CE185" s="94"/>
      <c r="CF185" s="94"/>
      <c r="CG185" s="94"/>
      <c r="CH185" s="94"/>
      <c r="CI185" s="94"/>
      <c r="CJ185" s="94"/>
      <c r="CK185" s="94"/>
      <c r="CL185" s="94"/>
      <c r="CM185" s="94"/>
      <c r="CN185" s="94"/>
      <c r="CO185" s="94"/>
      <c r="CP185" s="94"/>
      <c r="CQ185" s="94"/>
      <c r="CR185" s="94"/>
      <c r="CS185" s="94"/>
      <c r="CT185" s="94"/>
      <c r="CU185" s="94"/>
      <c r="CV185" s="94"/>
      <c r="CW185" s="94"/>
      <c r="CX185" s="94"/>
      <c r="CY185" s="94"/>
      <c r="CZ185" s="94"/>
      <c r="DA185" s="94"/>
      <c r="DB185" s="94"/>
      <c r="DC185" s="94"/>
      <c r="DD185" s="94"/>
      <c r="DE185" s="94"/>
      <c r="DF185" s="94"/>
      <c r="DG185" s="94"/>
      <c r="DH185" s="94"/>
      <c r="DI185" s="94"/>
      <c r="DJ185" s="94"/>
      <c r="DK185" s="94"/>
      <c r="DL185" s="94"/>
      <c r="DM185" s="94"/>
      <c r="DN185" s="94"/>
      <c r="DO185" s="94"/>
      <c r="DP185" s="94"/>
      <c r="DQ185" s="94"/>
      <c r="DR185" s="94"/>
      <c r="DS185" s="94"/>
      <c r="DT185" s="94"/>
      <c r="DU185" s="94"/>
      <c r="DV185" s="94"/>
      <c r="DW185" s="94"/>
      <c r="DX185" s="94"/>
      <c r="DY185" s="94"/>
      <c r="DZ185" s="94"/>
      <c r="EA185" s="94"/>
      <c r="EB185" s="94"/>
      <c r="EC185" s="94"/>
      <c r="ED185" s="94"/>
      <c r="EE185" s="94"/>
      <c r="EF185" s="94"/>
      <c r="EG185" s="94"/>
      <c r="EH185" s="94"/>
      <c r="EI185" s="94"/>
      <c r="EJ185" s="94"/>
      <c r="EK185" s="94"/>
      <c r="EL185" s="94"/>
      <c r="EM185" s="94"/>
      <c r="EN185" s="94"/>
      <c r="EO185" s="94"/>
      <c r="EP185" s="94"/>
      <c r="EQ185" s="94"/>
      <c r="ER185" s="94"/>
      <c r="ES185" s="94"/>
      <c r="ET185" s="94"/>
      <c r="EU185" s="94"/>
      <c r="EV185" s="94"/>
      <c r="EW185" s="94"/>
      <c r="EX185" s="94"/>
      <c r="EY185" s="94"/>
      <c r="EZ185" s="94"/>
      <c r="FA185" s="94"/>
      <c r="FB185" s="94"/>
      <c r="FC185" s="94"/>
      <c r="FD185" s="94"/>
      <c r="FE185" s="94"/>
      <c r="FF185" s="94"/>
      <c r="FG185" s="94"/>
      <c r="FH185" s="94"/>
      <c r="FI185" s="94"/>
      <c r="FJ185" s="94"/>
      <c r="FK185" s="94"/>
      <c r="FL185" s="94"/>
      <c r="FM185" s="94"/>
      <c r="FN185" s="94"/>
      <c r="FO185" s="94"/>
      <c r="FP185" s="94"/>
      <c r="FQ185" s="94"/>
      <c r="FR185" s="94"/>
      <c r="FS185" s="94"/>
      <c r="FT185" s="94"/>
      <c r="FU185" s="94"/>
      <c r="FV185" s="94"/>
      <c r="FW185" s="94"/>
      <c r="FX185" s="94"/>
      <c r="FY185" s="94"/>
      <c r="FZ185" s="94"/>
      <c r="GA185" s="94"/>
      <c r="GB185" s="94"/>
      <c r="GC185" s="94"/>
      <c r="GD185" s="94"/>
      <c r="GE185" s="94"/>
      <c r="GF185" s="94"/>
      <c r="GG185" s="94"/>
      <c r="GH185" s="94"/>
      <c r="GI185" s="94"/>
      <c r="GJ185" s="94"/>
      <c r="GK185" s="94"/>
      <c r="GL185" s="94"/>
      <c r="GM185" s="94"/>
      <c r="GN185" s="94"/>
      <c r="GO185" s="94"/>
      <c r="GP185" s="94"/>
      <c r="GQ185" s="94"/>
      <c r="GR185" s="94"/>
      <c r="GS185" s="94"/>
      <c r="GT185" s="94"/>
      <c r="GU185" s="94"/>
      <c r="GV185" s="94"/>
    </row>
    <row r="186" spans="1:204">
      <c r="A186" s="97"/>
      <c r="B186" s="97"/>
      <c r="C186" s="97"/>
      <c r="D186" s="98"/>
      <c r="E186" s="108"/>
      <c r="F186" s="97"/>
      <c r="G186" s="111"/>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c r="BY186" s="94"/>
      <c r="BZ186" s="94"/>
      <c r="CA186" s="94"/>
      <c r="CB186" s="94"/>
      <c r="CC186" s="94"/>
      <c r="CD186" s="94"/>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94"/>
      <c r="DD186" s="94"/>
      <c r="DE186" s="94"/>
      <c r="DF186" s="94"/>
      <c r="DG186" s="94"/>
      <c r="DH186" s="94"/>
      <c r="DI186" s="94"/>
      <c r="DJ186" s="94"/>
      <c r="DK186" s="94"/>
      <c r="DL186" s="94"/>
      <c r="DM186" s="94"/>
      <c r="DN186" s="94"/>
      <c r="DO186" s="94"/>
      <c r="DP186" s="94"/>
      <c r="DQ186" s="94"/>
      <c r="DR186" s="94"/>
      <c r="DS186" s="94"/>
      <c r="DT186" s="94"/>
      <c r="DU186" s="94"/>
      <c r="DV186" s="94"/>
      <c r="DW186" s="94"/>
      <c r="DX186" s="94"/>
      <c r="DY186" s="94"/>
      <c r="DZ186" s="94"/>
      <c r="EA186" s="94"/>
      <c r="EB186" s="94"/>
      <c r="EC186" s="94"/>
      <c r="ED186" s="94"/>
      <c r="EE186" s="94"/>
      <c r="EF186" s="94"/>
      <c r="EG186" s="94"/>
      <c r="EH186" s="94"/>
      <c r="EI186" s="94"/>
      <c r="EJ186" s="94"/>
      <c r="EK186" s="94"/>
      <c r="EL186" s="94"/>
      <c r="EM186" s="94"/>
      <c r="EN186" s="94"/>
      <c r="EO186" s="94"/>
      <c r="EP186" s="94"/>
      <c r="EQ186" s="94"/>
      <c r="ER186" s="94"/>
      <c r="ES186" s="94"/>
      <c r="ET186" s="94"/>
      <c r="EU186" s="94"/>
      <c r="EV186" s="94"/>
      <c r="EW186" s="94"/>
      <c r="EX186" s="94"/>
      <c r="EY186" s="94"/>
      <c r="EZ186" s="94"/>
      <c r="FA186" s="94"/>
      <c r="FB186" s="94"/>
      <c r="FC186" s="94"/>
      <c r="FD186" s="94"/>
      <c r="FE186" s="94"/>
      <c r="FF186" s="94"/>
      <c r="FG186" s="94"/>
      <c r="FH186" s="94"/>
      <c r="FI186" s="94"/>
      <c r="FJ186" s="94"/>
      <c r="FK186" s="94"/>
      <c r="FL186" s="94"/>
      <c r="FM186" s="94"/>
      <c r="FN186" s="94"/>
      <c r="FO186" s="94"/>
      <c r="FP186" s="94"/>
      <c r="FQ186" s="94"/>
      <c r="FR186" s="94"/>
      <c r="FS186" s="94"/>
      <c r="FT186" s="94"/>
      <c r="FU186" s="94"/>
      <c r="FV186" s="94"/>
      <c r="FW186" s="94"/>
      <c r="FX186" s="94"/>
      <c r="FY186" s="94"/>
      <c r="FZ186" s="94"/>
      <c r="GA186" s="94"/>
      <c r="GB186" s="94"/>
      <c r="GC186" s="94"/>
      <c r="GD186" s="94"/>
      <c r="GE186" s="94"/>
      <c r="GF186" s="94"/>
      <c r="GG186" s="94"/>
      <c r="GH186" s="94"/>
      <c r="GI186" s="94"/>
      <c r="GJ186" s="94"/>
      <c r="GK186" s="94"/>
      <c r="GL186" s="94"/>
      <c r="GM186" s="94"/>
      <c r="GN186" s="94"/>
      <c r="GO186" s="94"/>
      <c r="GP186" s="94"/>
      <c r="GQ186" s="94"/>
      <c r="GR186" s="94"/>
      <c r="GS186" s="94"/>
      <c r="GT186" s="94"/>
      <c r="GU186" s="94"/>
      <c r="GV186" s="94"/>
    </row>
    <row r="187" spans="1:204">
      <c r="A187" s="97"/>
      <c r="B187" s="97"/>
      <c r="C187" s="97"/>
      <c r="D187" s="98"/>
      <c r="E187" s="108"/>
      <c r="F187" s="97"/>
      <c r="G187" s="111"/>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c r="BY187" s="94"/>
      <c r="BZ187" s="94"/>
      <c r="CA187" s="94"/>
      <c r="CB187" s="94"/>
      <c r="CC187" s="94"/>
      <c r="CD187" s="94"/>
      <c r="CE187" s="94"/>
      <c r="CF187" s="94"/>
      <c r="CG187" s="94"/>
      <c r="CH187" s="94"/>
      <c r="CI187" s="94"/>
      <c r="CJ187" s="94"/>
      <c r="CK187" s="94"/>
      <c r="CL187" s="94"/>
      <c r="CM187" s="94"/>
      <c r="CN187" s="94"/>
      <c r="CO187" s="94"/>
      <c r="CP187" s="94"/>
      <c r="CQ187" s="94"/>
      <c r="CR187" s="94"/>
      <c r="CS187" s="94"/>
      <c r="CT187" s="94"/>
      <c r="CU187" s="94"/>
      <c r="CV187" s="94"/>
      <c r="CW187" s="94"/>
      <c r="CX187" s="94"/>
      <c r="CY187" s="94"/>
      <c r="CZ187" s="94"/>
      <c r="DA187" s="94"/>
      <c r="DB187" s="94"/>
      <c r="DC187" s="94"/>
      <c r="DD187" s="94"/>
      <c r="DE187" s="94"/>
      <c r="DF187" s="94"/>
      <c r="DG187" s="94"/>
      <c r="DH187" s="94"/>
      <c r="DI187" s="94"/>
      <c r="DJ187" s="94"/>
      <c r="DK187" s="94"/>
      <c r="DL187" s="94"/>
      <c r="DM187" s="94"/>
      <c r="DN187" s="94"/>
      <c r="DO187" s="94"/>
      <c r="DP187" s="94"/>
      <c r="DQ187" s="94"/>
      <c r="DR187" s="94"/>
      <c r="DS187" s="94"/>
      <c r="DT187" s="94"/>
      <c r="DU187" s="94"/>
      <c r="DV187" s="94"/>
      <c r="DW187" s="94"/>
      <c r="DX187" s="94"/>
      <c r="DY187" s="94"/>
      <c r="DZ187" s="94"/>
      <c r="EA187" s="94"/>
      <c r="EB187" s="94"/>
      <c r="EC187" s="94"/>
      <c r="ED187" s="94"/>
      <c r="EE187" s="94"/>
      <c r="EF187" s="94"/>
      <c r="EG187" s="94"/>
      <c r="EH187" s="94"/>
      <c r="EI187" s="94"/>
      <c r="EJ187" s="94"/>
      <c r="EK187" s="94"/>
      <c r="EL187" s="94"/>
      <c r="EM187" s="94"/>
      <c r="EN187" s="94"/>
      <c r="EO187" s="94"/>
      <c r="EP187" s="94"/>
      <c r="EQ187" s="94"/>
      <c r="ER187" s="94"/>
      <c r="ES187" s="94"/>
      <c r="ET187" s="94"/>
      <c r="EU187" s="94"/>
      <c r="EV187" s="94"/>
      <c r="EW187" s="94"/>
      <c r="EX187" s="94"/>
      <c r="EY187" s="94"/>
      <c r="EZ187" s="94"/>
      <c r="FA187" s="94"/>
      <c r="FB187" s="94"/>
      <c r="FC187" s="94"/>
      <c r="FD187" s="94"/>
      <c r="FE187" s="94"/>
      <c r="FF187" s="94"/>
      <c r="FG187" s="94"/>
      <c r="FH187" s="94"/>
      <c r="FI187" s="94"/>
      <c r="FJ187" s="94"/>
      <c r="FK187" s="94"/>
      <c r="FL187" s="94"/>
      <c r="FM187" s="94"/>
      <c r="FN187" s="94"/>
      <c r="FO187" s="94"/>
      <c r="FP187" s="94"/>
      <c r="FQ187" s="94"/>
      <c r="FR187" s="94"/>
      <c r="FS187" s="94"/>
      <c r="FT187" s="94"/>
      <c r="FU187" s="94"/>
      <c r="FV187" s="94"/>
      <c r="FW187" s="94"/>
      <c r="FX187" s="94"/>
      <c r="FY187" s="94"/>
      <c r="FZ187" s="94"/>
      <c r="GA187" s="94"/>
      <c r="GB187" s="94"/>
      <c r="GC187" s="94"/>
      <c r="GD187" s="94"/>
      <c r="GE187" s="94"/>
      <c r="GF187" s="94"/>
      <c r="GG187" s="94"/>
      <c r="GH187" s="94"/>
      <c r="GI187" s="94"/>
      <c r="GJ187" s="94"/>
      <c r="GK187" s="94"/>
      <c r="GL187" s="94"/>
      <c r="GM187" s="94"/>
      <c r="GN187" s="94"/>
      <c r="GO187" s="94"/>
      <c r="GP187" s="94"/>
      <c r="GQ187" s="94"/>
      <c r="GR187" s="94"/>
      <c r="GS187" s="94"/>
      <c r="GT187" s="94"/>
      <c r="GU187" s="94"/>
      <c r="GV187" s="94"/>
    </row>
    <row r="188" spans="1:204">
      <c r="A188" s="97"/>
      <c r="B188" s="97"/>
      <c r="C188" s="97"/>
      <c r="D188" s="98"/>
      <c r="E188" s="108"/>
      <c r="F188" s="97"/>
      <c r="G188" s="111"/>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c r="BY188" s="94"/>
      <c r="BZ188" s="94"/>
      <c r="CA188" s="94"/>
      <c r="CB188" s="94"/>
      <c r="CC188" s="94"/>
      <c r="CD188" s="94"/>
      <c r="CE188" s="94"/>
      <c r="CF188" s="94"/>
      <c r="CG188" s="94"/>
      <c r="CH188" s="94"/>
      <c r="CI188" s="94"/>
      <c r="CJ188" s="94"/>
      <c r="CK188" s="94"/>
      <c r="CL188" s="94"/>
      <c r="CM188" s="94"/>
      <c r="CN188" s="94"/>
      <c r="CO188" s="94"/>
      <c r="CP188" s="94"/>
      <c r="CQ188" s="94"/>
      <c r="CR188" s="94"/>
      <c r="CS188" s="94"/>
      <c r="CT188" s="94"/>
      <c r="CU188" s="94"/>
      <c r="CV188" s="94"/>
      <c r="CW188" s="94"/>
      <c r="CX188" s="94"/>
      <c r="CY188" s="94"/>
      <c r="CZ188" s="94"/>
      <c r="DA188" s="94"/>
      <c r="DB188" s="94"/>
      <c r="DC188" s="94"/>
      <c r="DD188" s="94"/>
      <c r="DE188" s="94"/>
      <c r="DF188" s="94"/>
      <c r="DG188" s="94"/>
      <c r="DH188" s="94"/>
      <c r="DI188" s="94"/>
      <c r="DJ188" s="94"/>
      <c r="DK188" s="94"/>
      <c r="DL188" s="94"/>
      <c r="DM188" s="94"/>
      <c r="DN188" s="94"/>
      <c r="DO188" s="94"/>
      <c r="DP188" s="94"/>
      <c r="DQ188" s="94"/>
      <c r="DR188" s="94"/>
      <c r="DS188" s="94"/>
      <c r="DT188" s="94"/>
      <c r="DU188" s="94"/>
      <c r="DV188" s="94"/>
      <c r="DW188" s="94"/>
      <c r="DX188" s="94"/>
      <c r="DY188" s="94"/>
      <c r="DZ188" s="94"/>
      <c r="EA188" s="94"/>
      <c r="EB188" s="94"/>
      <c r="EC188" s="94"/>
      <c r="ED188" s="94"/>
      <c r="EE188" s="94"/>
      <c r="EF188" s="94"/>
      <c r="EG188" s="94"/>
      <c r="EH188" s="94"/>
      <c r="EI188" s="94"/>
      <c r="EJ188" s="94"/>
      <c r="EK188" s="94"/>
      <c r="EL188" s="94"/>
      <c r="EM188" s="94"/>
      <c r="EN188" s="94"/>
      <c r="EO188" s="94"/>
      <c r="EP188" s="94"/>
      <c r="EQ188" s="94"/>
      <c r="ER188" s="94"/>
      <c r="ES188" s="94"/>
      <c r="ET188" s="94"/>
      <c r="EU188" s="94"/>
      <c r="EV188" s="94"/>
      <c r="EW188" s="94"/>
      <c r="EX188" s="94"/>
      <c r="EY188" s="94"/>
      <c r="EZ188" s="94"/>
      <c r="FA188" s="94"/>
      <c r="FB188" s="94"/>
      <c r="FC188" s="94"/>
      <c r="FD188" s="94"/>
      <c r="FE188" s="94"/>
      <c r="FF188" s="94"/>
      <c r="FG188" s="94"/>
      <c r="FH188" s="94"/>
      <c r="FI188" s="94"/>
      <c r="FJ188" s="94"/>
      <c r="FK188" s="94"/>
      <c r="FL188" s="94"/>
      <c r="FM188" s="94"/>
      <c r="FN188" s="94"/>
      <c r="FO188" s="94"/>
      <c r="FP188" s="94"/>
      <c r="FQ188" s="94"/>
      <c r="FR188" s="94"/>
      <c r="FS188" s="94"/>
      <c r="FT188" s="94"/>
      <c r="FU188" s="94"/>
      <c r="FV188" s="94"/>
      <c r="FW188" s="94"/>
      <c r="FX188" s="94"/>
      <c r="FY188" s="94"/>
      <c r="FZ188" s="94"/>
      <c r="GA188" s="94"/>
      <c r="GB188" s="94"/>
      <c r="GC188" s="94"/>
      <c r="GD188" s="94"/>
      <c r="GE188" s="94"/>
      <c r="GF188" s="94"/>
      <c r="GG188" s="94"/>
      <c r="GH188" s="94"/>
      <c r="GI188" s="94"/>
      <c r="GJ188" s="94"/>
      <c r="GK188" s="94"/>
      <c r="GL188" s="94"/>
      <c r="GM188" s="94"/>
      <c r="GN188" s="94"/>
      <c r="GO188" s="94"/>
      <c r="GP188" s="94"/>
      <c r="GQ188" s="94"/>
      <c r="GR188" s="94"/>
      <c r="GS188" s="94"/>
      <c r="GT188" s="94"/>
      <c r="GU188" s="94"/>
      <c r="GV188" s="94"/>
    </row>
  </sheetData>
  <autoFilter ref="A3:G170"/>
  <mergeCells count="1">
    <mergeCell ref="B1:G1"/>
  </mergeCells>
  <conditionalFormatting sqref="D4:D16 D30:D188">
    <cfRule type="cellIs" dxfId="36" priority="20" stopIfTrue="1" operator="equal">
      <formula>"N/A"</formula>
    </cfRule>
    <cfRule type="cellIs" dxfId="35" priority="21" stopIfTrue="1" operator="equal">
      <formula>"U"</formula>
    </cfRule>
    <cfRule type="cellIs" priority="22" stopIfTrue="1" operator="equal">
      <formula>"P"</formula>
    </cfRule>
    <cfRule type="cellIs" dxfId="34" priority="23" stopIfTrue="1" operator="equal">
      <formula>"F"</formula>
    </cfRule>
  </conditionalFormatting>
  <conditionalFormatting sqref="E4:E16 E30:E188">
    <cfRule type="expression" dxfId="33" priority="8">
      <formula>$E4="L"</formula>
    </cfRule>
    <cfRule type="expression" dxfId="32" priority="9">
      <formula>$E4="M"</formula>
    </cfRule>
    <cfRule type="expression" dxfId="31" priority="10">
      <formula>$E4="H"</formula>
    </cfRule>
  </conditionalFormatting>
  <conditionalFormatting sqref="D17:D29">
    <cfRule type="cellIs" dxfId="30" priority="4" stopIfTrue="1" operator="equal">
      <formula>"N/A"</formula>
    </cfRule>
    <cfRule type="cellIs" dxfId="29" priority="5" stopIfTrue="1" operator="equal">
      <formula>"U"</formula>
    </cfRule>
    <cfRule type="cellIs" priority="6" stopIfTrue="1" operator="equal">
      <formula>"P"</formula>
    </cfRule>
    <cfRule type="cellIs" dxfId="28" priority="7" stopIfTrue="1" operator="equal">
      <formula>"F"</formula>
    </cfRule>
  </conditionalFormatting>
  <conditionalFormatting sqref="E17:E29">
    <cfRule type="expression" dxfId="27" priority="1">
      <formula>$E17="L"</formula>
    </cfRule>
    <cfRule type="expression" dxfId="26" priority="2">
      <formula>$E17="M"</formula>
    </cfRule>
    <cfRule type="expression" dxfId="25" priority="3">
      <formula>$E17="H"</formula>
    </cfRule>
  </conditionalFormatting>
  <dataValidations xWindow="569" yWindow="532" count="2">
    <dataValidation type="list" allowBlank="1" showInputMessage="1" showErrorMessage="1" promptTitle="Data value" prompt="P - Pass_x000a_F - Fail_x000a_U - Untest_x000a_N/A - Not available" sqref="D4:D188">
      <formula1>"P,F,U,N/A"</formula1>
    </dataValidation>
    <dataValidation type="list" showInputMessage="1" showErrorMessage="1" promptTitle="Data Values" prompt="H : High_x000a_M : Medium_x000a_L  : Low" sqref="E4:E188">
      <formula1>"H, M, L"</formula1>
    </dataValidation>
  </dataValidations>
  <hyperlinks>
    <hyperlink ref="B4" location="BackEnd!B9" display="Phân hệ Backend"/>
    <hyperlink ref="B8:B40" location="BackEnd!B9" display="Phân hệ Backend"/>
    <hyperlink ref="B41:B45" location="BackEnd!B9" display="Phân hệ Backend"/>
    <hyperlink ref="B74" location="BackEnd!B9" display="Phân hệ Backend"/>
    <hyperlink ref="B75:B103" location="BackEnd!B9" display="Phân hệ Backend"/>
    <hyperlink ref="B104:B108" location="BackEnd!B9" display="Phân hệ Backend"/>
    <hyperlink ref="B17" location="BackEnd!B9" display="Phân hệ Backend"/>
    <hyperlink ref="B21:B29"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32" bestFit="1" customWidth="1"/>
    <col min="2" max="2" width="8.375" style="132" bestFit="1" customWidth="1"/>
    <col min="3" max="3" width="12.75" style="132" bestFit="1" customWidth="1"/>
    <col min="4" max="4" width="10" style="142" customWidth="1"/>
    <col min="5" max="5" width="9.5" style="144" customWidth="1"/>
    <col min="6" max="6" width="9.625" style="132" customWidth="1"/>
    <col min="7" max="7" width="2.5" style="132" customWidth="1"/>
    <col min="8" max="11" width="9" style="132"/>
    <col min="12" max="12" width="11" style="132" bestFit="1" customWidth="1"/>
    <col min="13" max="16384" width="9" style="132"/>
  </cols>
  <sheetData>
    <row r="1" spans="1:12" ht="26.25">
      <c r="A1" s="262" t="s">
        <v>118</v>
      </c>
      <c r="B1" s="262"/>
      <c r="C1" s="262"/>
      <c r="D1" s="262"/>
      <c r="E1" s="262"/>
      <c r="F1" s="262"/>
      <c r="G1" s="262"/>
      <c r="H1" s="262"/>
      <c r="I1" s="262"/>
      <c r="J1" s="262"/>
      <c r="K1" s="262"/>
      <c r="L1" s="262"/>
    </row>
    <row r="2" spans="1:12">
      <c r="A2" s="132" t="s">
        <v>119</v>
      </c>
      <c r="B2" s="263" t="s">
        <v>158</v>
      </c>
      <c r="C2" s="263"/>
      <c r="D2" s="132" t="s">
        <v>121</v>
      </c>
      <c r="E2" s="263"/>
      <c r="F2" s="263"/>
      <c r="H2" s="263" t="s">
        <v>123</v>
      </c>
      <c r="I2" s="263"/>
      <c r="J2" s="263"/>
      <c r="K2" s="263"/>
      <c r="L2" s="263"/>
    </row>
    <row r="3" spans="1:12">
      <c r="A3" s="132" t="s">
        <v>120</v>
      </c>
      <c r="B3" s="263" t="s">
        <v>127</v>
      </c>
      <c r="C3" s="263"/>
      <c r="D3" s="132" t="s">
        <v>122</v>
      </c>
      <c r="E3" s="264"/>
      <c r="F3" s="263"/>
      <c r="H3" s="263" t="s">
        <v>124</v>
      </c>
      <c r="I3" s="263"/>
      <c r="J3" s="264"/>
      <c r="K3" s="263"/>
      <c r="L3" s="263"/>
    </row>
    <row r="5" spans="1:12" s="134" customFormat="1" ht="15">
      <c r="A5" s="138" t="s">
        <v>104</v>
      </c>
      <c r="B5" s="139" t="s">
        <v>105</v>
      </c>
      <c r="C5" s="139" t="s">
        <v>107</v>
      </c>
      <c r="D5" s="141" t="s">
        <v>108</v>
      </c>
      <c r="E5" s="143" t="s">
        <v>112</v>
      </c>
      <c r="F5" s="140" t="s">
        <v>113</v>
      </c>
      <c r="H5" s="150" t="s">
        <v>108</v>
      </c>
      <c r="I5" s="148" t="s">
        <v>109</v>
      </c>
      <c r="J5" s="149" t="s">
        <v>110</v>
      </c>
      <c r="K5" s="155" t="s">
        <v>111</v>
      </c>
      <c r="L5" s="156" t="s">
        <v>125</v>
      </c>
    </row>
    <row r="6" spans="1:12">
      <c r="A6" s="135">
        <v>1</v>
      </c>
      <c r="B6" s="146"/>
      <c r="C6" s="136">
        <f>COUNTIF('Test case cho nhân viên'!$B$7:$B$988,"&lt;&gt;")</f>
        <v>24</v>
      </c>
      <c r="D6" s="136">
        <f>COUNTIFS('Test log'!$A$4:$A$993, "Lần 1",  'Test log'!$B$4:$B$993, "FrontEnd", 'Test log'!$D$4:$D$993, "F")</f>
        <v>0</v>
      </c>
      <c r="E6" s="136">
        <f>COUNTIFS('Test log'!$A$4:$A$993, "Lần 1",  'Test log'!$B$4:$B$993, "FrontEnd", 'Test log'!$D$4:$D$993, "P")</f>
        <v>0</v>
      </c>
      <c r="F6" s="137">
        <f>COUNTIFS('Test log'!$A$4:$A$993, "Lần 1",  'Test log'!$B$4:$B$993, "FrontEnd", 'Test log'!$D$4:$D$993, "U")</f>
        <v>0</v>
      </c>
      <c r="H6" s="151">
        <f>D6</f>
        <v>0</v>
      </c>
      <c r="I6" s="136">
        <f>COUNTIFS('Test log'!$A$4:$A$993, "Lần 1",  'Test log'!$B$4:$B$993, "FrontEnd", 'Test log'!$D$4:$D$993, "F", 'Test log'!$E$4:$E$993, "H")</f>
        <v>0</v>
      </c>
      <c r="J6" s="136">
        <f>COUNTIFS('Test log'!$A$4:$A$993, "Lần 1",  'Test log'!$B$4:$B$993, "FrontEnd", 'Test log'!$D$4:$D$993, "F", 'Test log'!$E$4:$E$993, "M")</f>
        <v>0</v>
      </c>
      <c r="K6" s="136">
        <f>COUNTIFS('Test log'!$A$4:$A$993, "Lần 1",  'Test log'!$B$4:$B$993, "FrontEnd", 'Test log'!$D$4:$D$993, "F", 'Test log'!$E$4:$E$993, "L")</f>
        <v>0</v>
      </c>
      <c r="L6" s="137"/>
    </row>
    <row r="7" spans="1:12">
      <c r="A7" s="135"/>
      <c r="B7" s="146"/>
      <c r="C7" s="136" t="e">
        <f>COUNTIF(#REF!,"&lt;&gt;")</f>
        <v>#REF!</v>
      </c>
      <c r="D7" s="136">
        <f>COUNTIFS('Test log'!$A$4:$A$993, "Lần 1",  'Test log'!$B$4:$B$993, "BackEnd", 'Test log'!$D$4:$D$993, "F")</f>
        <v>0</v>
      </c>
      <c r="E7" s="136">
        <f>COUNTIFS('Test log'!$A$4:$A$993, "Lần 1",  'Test log'!$B$4:$B$993, "BackEnd", 'Test log'!$D$4:$D$993, "P")</f>
        <v>0</v>
      </c>
      <c r="F7" s="137">
        <f>COUNTIFS('Test log'!$A$4:$A$993, "Lần 1",  'Test log'!$B$4:$B$993, "BackEnd", 'Test log'!$D$4:$D$993, "U")</f>
        <v>0</v>
      </c>
      <c r="H7" s="151">
        <f>D7</f>
        <v>0</v>
      </c>
      <c r="I7" s="136">
        <f>COUNTIFS('Test log'!$A$4:$A$993, "Lần 1",  'Test log'!$B$4:$B$993, "BackEnd", 'Test log'!$D$4:$D$993, "F", 'Test log'!$E$4:$E$993, "H")</f>
        <v>0</v>
      </c>
      <c r="J7" s="136">
        <f>COUNTIFS('Test log'!$A$4:$A$993, "Lần 1",  'Test log'!$B$4:$B$993, "BackEnd", 'Test log'!$D$4:$D$993, "F", 'Test log'!$E$4:$E$993, "M")</f>
        <v>0</v>
      </c>
      <c r="K7" s="136">
        <f>COUNTIFS('Test log'!$A$4:$A$993, "Lần 1",  'Test log'!$B$4:$B$993, "BackEnd", 'Test log'!$D$4:$D$993, "F", 'Test log'!$E$4:$E$993, "L")</f>
        <v>0</v>
      </c>
      <c r="L7" s="137"/>
    </row>
    <row r="8" spans="1:12" s="133" customFormat="1" ht="15">
      <c r="A8" s="260" t="s">
        <v>43</v>
      </c>
      <c r="B8" s="261"/>
      <c r="C8" s="157" t="e">
        <f>SUM(C6:C7)</f>
        <v>#REF!</v>
      </c>
      <c r="D8" s="157">
        <f>SUM(D6:D7)</f>
        <v>0</v>
      </c>
      <c r="E8" s="157">
        <f>SUM(E6:E7)</f>
        <v>0</v>
      </c>
      <c r="F8" s="158">
        <f>SUM(F6:F7)</f>
        <v>0</v>
      </c>
      <c r="H8" s="152"/>
      <c r="I8" s="157">
        <f>SUM(I6:I7)</f>
        <v>0</v>
      </c>
      <c r="J8" s="157">
        <f>SUM(J6:J7)</f>
        <v>0</v>
      </c>
      <c r="K8" s="157">
        <f>SUM(K6:K7)</f>
        <v>0</v>
      </c>
      <c r="L8" s="137" t="str">
        <f>IF(D8&gt;0,"Test lại",IF(F8&gt;0,"Test tiếp","Hoàn thành"))</f>
        <v>Hoàn thành</v>
      </c>
    </row>
    <row r="9" spans="1:12" s="147" customFormat="1" ht="15">
      <c r="A9" s="265" t="s">
        <v>106</v>
      </c>
      <c r="B9" s="266"/>
      <c r="C9" s="266"/>
      <c r="D9" s="159" t="e">
        <f>D8/C8</f>
        <v>#REF!</v>
      </c>
      <c r="E9" s="159" t="e">
        <f>E8/C8</f>
        <v>#REF!</v>
      </c>
      <c r="F9" s="160" t="e">
        <f>F8/C8</f>
        <v>#REF!</v>
      </c>
      <c r="H9" s="153"/>
      <c r="I9" s="159" t="e">
        <f>IF(D9=0%, D9, I8/D8)</f>
        <v>#REF!</v>
      </c>
      <c r="J9" s="161" t="e">
        <f>IF(D9=0%, D9, J8/D8)</f>
        <v>#REF!</v>
      </c>
      <c r="K9" s="161" t="e">
        <f>IF(D9=0%, D9, K8/D8)</f>
        <v>#REF!</v>
      </c>
      <c r="L9" s="163" t="e">
        <f>IF(D9&gt;20, "Cảnh báo", IF(I9&gt;15%, "Cảnh báo", ""))</f>
        <v>#REF!</v>
      </c>
    </row>
    <row r="10" spans="1:12">
      <c r="A10" s="135">
        <v>2</v>
      </c>
      <c r="B10" s="146"/>
      <c r="C10" s="136">
        <f>COUNTIF('Test case cho nhân viên'!$B$7:$B$988,"&lt;&gt;")</f>
        <v>24</v>
      </c>
      <c r="D10" s="136">
        <f>COUNTIFS('Test log'!$A$4:$A$993, "Lần 2",  'Test log'!$B$4:$B$993, "FrontEnd", 'Test log'!$D$4:$D$993, "F")</f>
        <v>0</v>
      </c>
      <c r="E10" s="136">
        <f>COUNTIFS('Test log'!$A$4:$A$993, "Lần 2",  'Test log'!$B$4:$B$993, "FrontEnd", 'Test log'!$D$4:$D$993, "P")</f>
        <v>0</v>
      </c>
      <c r="F10" s="137">
        <f>COUNTIFS('Test log'!$A$4:$A$993, "Lần 2",  'Test log'!$B$4:$B$993, "FrontEnd", 'Test log'!$D$4:$D$993, "U")</f>
        <v>0</v>
      </c>
      <c r="H10" s="151">
        <f>D10</f>
        <v>0</v>
      </c>
      <c r="I10" s="136">
        <f>COUNTIFS('Test log'!$A$4:$A$993, "Lần 2",  'Test log'!$B$4:$B$993, "FrontEnd", 'Test log'!$D$4:$D$993, "F", 'Test log'!$E$4:$E$993, "H")</f>
        <v>0</v>
      </c>
      <c r="J10" s="136">
        <f>COUNTIFS('Test log'!$A$4:$A$993, "Lần 2",  'Test log'!$B$4:$B$993, "FrontEnd", 'Test log'!$D$4:$D$993, "F", 'Test log'!$E$4:$E$993, "M")</f>
        <v>0</v>
      </c>
      <c r="K10" s="136">
        <f>COUNTIFS('Test log'!$A$4:$A$993, "Lần 2",  'Test log'!$B$4:$B$993, "FrontEnd", 'Test log'!$D$4:$D$993, "F", 'Test log'!$E$4:$E$993, "L")</f>
        <v>0</v>
      </c>
      <c r="L10" s="137"/>
    </row>
    <row r="11" spans="1:12">
      <c r="A11" s="135"/>
      <c r="B11" s="146"/>
      <c r="C11" s="136" t="e">
        <f>COUNTIF(#REF!,"&lt;&gt;")</f>
        <v>#REF!</v>
      </c>
      <c r="D11" s="136">
        <f>COUNTIFS('Test log'!$A$4:$A$993, "Lần 2",  'Test log'!$B$4:$B$993, "BackEnd", 'Test log'!$D$4:$D$993, "F")</f>
        <v>0</v>
      </c>
      <c r="E11" s="136">
        <f>COUNTIFS('Test log'!$A$4:$A$993, "Lần 2",  'Test log'!$B$4:$B$993, "BackEnd", 'Test log'!$D$4:$D$993, "P")</f>
        <v>0</v>
      </c>
      <c r="F11" s="137">
        <f>COUNTIFS('Test log'!$A$4:$A$993, "Lần 2",  'Test log'!$B$4:$B$993, "BackEnd", 'Test log'!$D$4:$D$993, "U")</f>
        <v>0</v>
      </c>
      <c r="H11" s="151">
        <f>D11</f>
        <v>0</v>
      </c>
      <c r="I11" s="136">
        <f>COUNTIFS('Test log'!$A$4:$A$993, "Lần 2",  'Test log'!$B$4:$B$993, "BackEnd", 'Test log'!$D$4:$D$993, "F", 'Test log'!$E$4:$E$993, "H")</f>
        <v>0</v>
      </c>
      <c r="J11" s="136">
        <f>COUNTIFS('Test log'!$A$4:$A$993, "Lần 2",  'Test log'!$B$4:$B$993, "BackEnd", 'Test log'!$D$4:$D$993, "F", 'Test log'!$E$4:$E$993, "M")</f>
        <v>0</v>
      </c>
      <c r="K11" s="136">
        <f>COUNTIFS('Test log'!$A$4:$A$993, "Lần 2",  'Test log'!$B$4:$B$993, "BackEnd", 'Test log'!$D$4:$D$993, "F", 'Test log'!$E$4:$E$993, "L")</f>
        <v>0</v>
      </c>
      <c r="L11" s="137"/>
    </row>
    <row r="12" spans="1:12" s="133" customFormat="1" ht="15">
      <c r="A12" s="260" t="s">
        <v>43</v>
      </c>
      <c r="B12" s="261"/>
      <c r="C12" s="157" t="e">
        <f>SUM(C10:C11)</f>
        <v>#REF!</v>
      </c>
      <c r="D12" s="157">
        <f>SUM(D10:D11)</f>
        <v>0</v>
      </c>
      <c r="E12" s="157">
        <f>SUM(E10:E11)</f>
        <v>0</v>
      </c>
      <c r="F12" s="158">
        <f>SUM(F10:F11)</f>
        <v>0</v>
      </c>
      <c r="H12" s="152"/>
      <c r="I12" s="157">
        <f>SUM(I10:I11)</f>
        <v>0</v>
      </c>
      <c r="J12" s="157">
        <f>SUM(J10:J11)</f>
        <v>0</v>
      </c>
      <c r="K12" s="157">
        <f>SUM(K10:K11)</f>
        <v>0</v>
      </c>
      <c r="L12" s="137" t="str">
        <f>IF(D12&gt;0,"Test lại",IF(F12&gt;0,"Test tiếp","Hoàn thành"))</f>
        <v>Hoàn thành</v>
      </c>
    </row>
    <row r="13" spans="1:12" s="147" customFormat="1" ht="15">
      <c r="A13" s="265" t="s">
        <v>106</v>
      </c>
      <c r="B13" s="266"/>
      <c r="C13" s="266"/>
      <c r="D13" s="159" t="e">
        <f>D12/C12</f>
        <v>#REF!</v>
      </c>
      <c r="E13" s="159" t="e">
        <f>E12/C12</f>
        <v>#REF!</v>
      </c>
      <c r="F13" s="160" t="e">
        <f>F12/C12</f>
        <v>#REF!</v>
      </c>
      <c r="H13" s="153"/>
      <c r="I13" s="159">
        <f>IF(D12=0%, D12, I12/D12)</f>
        <v>0</v>
      </c>
      <c r="J13" s="161" t="e">
        <f>IF(D13=0%, D13, J12/D12)</f>
        <v>#REF!</v>
      </c>
      <c r="K13" s="161" t="e">
        <f>IF(D13=0%, D13, K12/D12)</f>
        <v>#REF!</v>
      </c>
      <c r="L13" s="163" t="e">
        <f>IF(D13&gt;20, "Cảnh báo", IF(I13&gt;15%, "Cảnh báo", ""))</f>
        <v>#REF!</v>
      </c>
    </row>
    <row r="14" spans="1:12">
      <c r="A14" s="135">
        <v>3</v>
      </c>
      <c r="B14" s="146"/>
      <c r="C14" s="136">
        <f>COUNTIF('Test case cho nhân viên'!$B$7:$B$88,"&lt;&gt;")</f>
        <v>24</v>
      </c>
      <c r="D14" s="136">
        <f>COUNTIFS('Test log'!$A$4:$A$993, "Lần 3",  'Test log'!$B$4:$B$993, "FrontEnd", 'Test log'!$D$4:$D$993, "F")</f>
        <v>0</v>
      </c>
      <c r="E14" s="136">
        <f>COUNTIFS('Test log'!$A$4:$A$993, "Lần 3",  'Test log'!$B$4:$B$993, "FrontEnd", 'Test log'!$D$4:$D$993, "P")</f>
        <v>0</v>
      </c>
      <c r="F14" s="137">
        <f>COUNTIFS('Test log'!$A$4:$A$993, "Lần 3",  'Test log'!$B$4:$B$993, "FrontEnd", 'Test log'!$D$4:$D$993, "U")</f>
        <v>0</v>
      </c>
      <c r="H14" s="151">
        <f>D14</f>
        <v>0</v>
      </c>
      <c r="I14" s="136">
        <f>COUNTIFS('Test log'!$A$4:$A$993, "Lần 3",  'Test log'!$B$4:$B$993, "FrontEnd", 'Test log'!$D$4:$D$993, "F", 'Test log'!$E$4:$E$993, "H")</f>
        <v>0</v>
      </c>
      <c r="J14" s="136">
        <f>COUNTIFS('Test log'!$A$4:$A$993, "Lần 3",  'Test log'!$B$4:$B$993, "FrontEnd", 'Test log'!$D$4:$D$993, "F", 'Test log'!$E$4:$E$993, "M")</f>
        <v>0</v>
      </c>
      <c r="K14" s="136">
        <f>COUNTIFS('Test log'!$A$4:$A$993, "Lần 3",  'Test log'!$B$4:$B$993, "FrontEnd", 'Test log'!$D$4:$D$993, "F", 'Test log'!$E$4:$E$993, "L")</f>
        <v>0</v>
      </c>
      <c r="L14" s="137"/>
    </row>
    <row r="15" spans="1:12">
      <c r="A15" s="135"/>
      <c r="B15" s="146"/>
      <c r="C15" s="136" t="e">
        <f>COUNTIF(#REF!,"&lt;&gt;")</f>
        <v>#REF!</v>
      </c>
      <c r="D15" s="136">
        <f>COUNTIFS('Test log'!$A$4:$A$993, "Lần 3",  'Test log'!$B$4:$B$993, "BackEnd", 'Test log'!$D$4:$D$993, "F")</f>
        <v>0</v>
      </c>
      <c r="E15" s="136">
        <f>COUNTIFS('Test log'!$A$4:$A$993, "Lần 3",  'Test log'!$B$4:$B$993, "BackEnd", 'Test log'!$D$4:$D$993, "P")</f>
        <v>0</v>
      </c>
      <c r="F15" s="137">
        <f>COUNTIFS('Test log'!$A$4:$A$993, "Lần 3",  'Test log'!$B$4:$B$993, "BackEnd", 'Test log'!$D$4:$D$993, "U")</f>
        <v>0</v>
      </c>
      <c r="H15" s="151">
        <f>D15</f>
        <v>0</v>
      </c>
      <c r="I15" s="136">
        <f>COUNTIFS('Test log'!$A$4:$A$993, "Lần 3",  'Test log'!$B$4:$B$993, "BackEnd", 'Test log'!$D$4:$D$993, "F", 'Test log'!$E$4:$E$993, "H")</f>
        <v>0</v>
      </c>
      <c r="J15" s="136">
        <f>COUNTIFS('Test log'!$A$4:$A$993, "Lần 3",  'Test log'!$B$4:$B$993, "BackEnd", 'Test log'!$D$4:$D$993, "F", 'Test log'!$E$4:$E$993, "M")</f>
        <v>0</v>
      </c>
      <c r="K15" s="136">
        <f>COUNTIFS('Test log'!$A$4:$A$993, "Lần 3",  'Test log'!$B$4:$B$993, "BackEnd", 'Test log'!$D$4:$D$993, "F", 'Test log'!$E$4:$E$993, "L")</f>
        <v>0</v>
      </c>
      <c r="L15" s="137"/>
    </row>
    <row r="16" spans="1:12" s="133" customFormat="1" ht="15">
      <c r="A16" s="260" t="s">
        <v>43</v>
      </c>
      <c r="B16" s="261"/>
      <c r="C16" s="157" t="e">
        <f>SUM(C14:C15)</f>
        <v>#REF!</v>
      </c>
      <c r="D16" s="157">
        <f>SUM(D14:D15)</f>
        <v>0</v>
      </c>
      <c r="E16" s="157">
        <f>SUM(E14:E15)</f>
        <v>0</v>
      </c>
      <c r="F16" s="158">
        <f>SUM(F14:F15)</f>
        <v>0</v>
      </c>
      <c r="H16" s="152"/>
      <c r="I16" s="157">
        <f>SUM(I14:I15)</f>
        <v>0</v>
      </c>
      <c r="J16" s="157">
        <f>SUM(J14:J15)</f>
        <v>0</v>
      </c>
      <c r="K16" s="157">
        <f>SUM(K14:K15)</f>
        <v>0</v>
      </c>
      <c r="L16" s="137" t="str">
        <f>IF(D16&gt;0,"Test lại",IF(F16&gt;0,"Test tiếp","Hoàn thành"))</f>
        <v>Hoàn thành</v>
      </c>
    </row>
    <row r="17" spans="1:12" s="147" customFormat="1" ht="15">
      <c r="A17" s="270" t="s">
        <v>106</v>
      </c>
      <c r="B17" s="271"/>
      <c r="C17" s="271"/>
      <c r="D17" s="161" t="e">
        <f>D16/C16</f>
        <v>#REF!</v>
      </c>
      <c r="E17" s="161" t="e">
        <f>E16/C16</f>
        <v>#REF!</v>
      </c>
      <c r="F17" s="162" t="e">
        <f>F16/C16</f>
        <v>#REF!</v>
      </c>
      <c r="H17" s="154"/>
      <c r="I17" s="161" t="e">
        <f>IF(D17=0%, D17, I16/D16)</f>
        <v>#REF!</v>
      </c>
      <c r="J17" s="161" t="e">
        <f>IF(D17=0%, D17, J16/D16)</f>
        <v>#REF!</v>
      </c>
      <c r="K17" s="161" t="e">
        <f>IF(D17=0%, D17, K16/D16)</f>
        <v>#REF!</v>
      </c>
      <c r="L17" s="164" t="e">
        <f>IF(D17&gt;20, "Cảnh báo", IF(I17&gt;15%, "Cảnh báo", ""))</f>
        <v>#REF!</v>
      </c>
    </row>
    <row r="20" spans="1:12" ht="15">
      <c r="A20" s="133" t="s">
        <v>126</v>
      </c>
    </row>
    <row r="21" spans="1:12" s="165" customFormat="1" ht="33" customHeight="1">
      <c r="A21" s="167"/>
      <c r="B21" s="267"/>
      <c r="C21" s="268"/>
      <c r="D21" s="268"/>
      <c r="E21" s="268"/>
      <c r="F21" s="268"/>
      <c r="G21" s="268"/>
      <c r="H21" s="268"/>
      <c r="I21" s="268"/>
      <c r="J21" s="268"/>
      <c r="K21" s="268"/>
      <c r="L21" s="268"/>
    </row>
    <row r="22" spans="1:12" ht="46.5" customHeight="1">
      <c r="A22" s="167"/>
      <c r="B22" s="267"/>
      <c r="C22" s="268"/>
      <c r="D22" s="268"/>
      <c r="E22" s="268"/>
      <c r="F22" s="268"/>
      <c r="G22" s="268"/>
      <c r="H22" s="268"/>
      <c r="I22" s="268"/>
      <c r="J22" s="268"/>
      <c r="K22" s="268"/>
      <c r="L22" s="268"/>
    </row>
    <row r="23" spans="1:12" ht="48.75" customHeight="1">
      <c r="A23" s="166"/>
      <c r="B23" s="267"/>
      <c r="C23" s="269"/>
      <c r="D23" s="269"/>
      <c r="E23" s="269"/>
      <c r="F23" s="269"/>
      <c r="G23" s="269"/>
      <c r="H23" s="269"/>
      <c r="I23" s="269"/>
      <c r="J23" s="269"/>
      <c r="K23" s="269"/>
      <c r="L23" s="269"/>
    </row>
  </sheetData>
  <mergeCells count="18">
    <mergeCell ref="A9:C9"/>
    <mergeCell ref="A12:B12"/>
    <mergeCell ref="B21:L21"/>
    <mergeCell ref="B22:L22"/>
    <mergeCell ref="B23:L23"/>
    <mergeCell ref="A13:C13"/>
    <mergeCell ref="A16:B16"/>
    <mergeCell ref="A17:C17"/>
    <mergeCell ref="A8:B8"/>
    <mergeCell ref="A1:L1"/>
    <mergeCell ref="B2:C2"/>
    <mergeCell ref="B3:C3"/>
    <mergeCell ref="E2:F2"/>
    <mergeCell ref="E3:F3"/>
    <mergeCell ref="H2:I2"/>
    <mergeCell ref="H3:I3"/>
    <mergeCell ref="J2:L2"/>
    <mergeCell ref="J3:L3"/>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Thuận Phạm Hồng</cp:lastModifiedBy>
  <dcterms:created xsi:type="dcterms:W3CDTF">2011-04-20T02:32:04Z</dcterms:created>
  <dcterms:modified xsi:type="dcterms:W3CDTF">2016-03-17T13:53:39Z</dcterms:modified>
  <cp:category>BM</cp:category>
</cp:coreProperties>
</file>