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Mr_Dat\Desktop\workplace\"/>
    </mc:Choice>
  </mc:AlternateContent>
  <bookViews>
    <workbookView xWindow="0" yWindow="450" windowWidth="20490" windowHeight="7890" tabRatio="820" activeTab="3"/>
  </bookViews>
  <sheets>
    <sheet name="Trang bìa" sheetId="1" r:id="rId1"/>
    <sheet name="Test case List" sheetId="2" r:id="rId2"/>
    <sheet name="Test case cho nhân viên" sheetId="11" r:id="rId3"/>
    <sheet name="Test case cho chủ cửa hàng" sheetId="18" r:id="rId4"/>
    <sheet name="Test case cho khách hàng" sheetId="9" r:id="rId5"/>
    <sheet name="Test log" sheetId="12" r:id="rId6"/>
    <sheet name="Test report" sheetId="15" r:id="rId7"/>
  </sheets>
  <definedNames>
    <definedName name="_xlnm._FilterDatabase" localSheetId="5" hidden="1">'Test log'!$A$3:$G$163</definedName>
    <definedName name="ACTION" localSheetId="3">#REF!</definedName>
    <definedName name="ACTION">#REF!</definedName>
    <definedName name="_xlnm.Print_Area" localSheetId="3">'Test case cho chủ cửa hàng'!$A$1:$F$32</definedName>
    <definedName name="_xlnm.Print_Area" localSheetId="4">'Test case cho khách hàng'!$A$1:$F$11</definedName>
    <definedName name="_xlnm.Print_Area" localSheetId="2">'Test case cho nhân viên'!$A$1:$F$35</definedName>
    <definedName name="_xlnm.Print_Area" localSheetId="5">'Test log'!$A$1:$G$98</definedName>
  </definedNames>
  <calcPr calcId="15251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F11" i="15"/>
  <c r="F10" i="15"/>
  <c r="E11" i="15"/>
  <c r="E10" i="15"/>
  <c r="D11" i="15"/>
  <c r="H11" i="15" s="1"/>
  <c r="D10" i="15"/>
  <c r="H10" i="15" s="1"/>
  <c r="C11" i="15"/>
  <c r="C10" i="15"/>
  <c r="F7" i="15"/>
  <c r="F6" i="15"/>
  <c r="E7" i="15"/>
  <c r="E6" i="15"/>
  <c r="D7" i="15"/>
  <c r="H7" i="15" s="1"/>
  <c r="D6" i="15"/>
  <c r="C6" i="15"/>
  <c r="H14"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<sst xmlns="http://schemas.openxmlformats.org/spreadsheetml/2006/main" count="964" uniqueCount="346">
  <si>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</si>
  <si>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</si>
  <si>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</si>
  <si>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</si>
  <si>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</si>
  <si>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</si>
  <si>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</si>
  <si>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</si>
  <si>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</si>
  <si>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</si>
  <si>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</si>
  <si>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</si>
  <si>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</si>
  <si>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</si>
  <si>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</si>
  <si>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</si>
  <si>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</si>
  <si>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</si>
  <si>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</si>
  <si>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</si>
  <si>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</si>
  <si>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</si>
  <si>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</si>
  <si>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</si>
  <si>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</si>
  <si>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</si>
  <si>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</si>
  <si>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</si>
  <si>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</si>
  <si>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</si>
  <si>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</si>
  <si>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</si>
  <si>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</si>
  <si>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</si>
  <si>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</si>
  <si>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</si>
  <si>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</si>
  <si>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</si>
  <si>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</si>
  <si>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</si>
  <si>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</si>
  <si>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</si>
  <si>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</si>
  <si>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</si>
  <si>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</si>
  <si>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</si>
  <si>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</si>
  <si>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</si>
  <si>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</si>
  <si>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</si>
  <si>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</si>
  <si>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</si>
  <si>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</si>
  <si>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</si>
  <si>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</si>
  <si>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</si>
  <si>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</si>
  <si>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</si>
  <si>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</si>
  <si>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</si>
  <si>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</si>
  <si>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</si>
  <si>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</si>
  <si>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</si>
  <si>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</si>
  <si>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</si>
  <si>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</si>
  <si>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</si>
  <si>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</si>
  <si>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</si>
  <si>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</si>
  <si>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</si>
  <si>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</si>
  <si>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</si>
  <si>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</si>
  <si>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</si>
  <si>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</si>
  <si>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</si>
  <si>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</si>
  <si>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</si>
  <si>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</si>
  <si>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</si>
  <si>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</si>
  <si>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</si>
  <si>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</si>
  <si>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</si>
  <si>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</si>
  <si>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</si>
  <si>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</si>
  <si>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</si>
  <si>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</si>
  <si>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</si>
  <si>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</si>
  <si>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</si>
  <si>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</si>
  <si>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</si>
  <si>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</si>
  <si>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</si>
  <si>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</si>
  <si>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</si>
  <si>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</si>
  <si>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</si>
  <si>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</si>
  <si>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Hệ thống thực hiện lọc dữ liệu từ đúng các file được chọn và theo đúng pattern</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</si>
  <si>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</si>
  <si>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</si>
  <si>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</si>
  <si>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</si>
  <si>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</si>
  <si>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</si>
  <si>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</si>
  <si>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</si>
  <si>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</si>
  <si>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</si>
  <si>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</si>
  <si>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</si>
  <si>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</si>
  <si>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</si>
  <si>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</si>
  <si>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</si>
  <si>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</si>
  <si>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</si>
  <si>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</si>
  <si>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</si>
  <si>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</si>
  <si>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</si>
  <si>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</si>
  <si>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</si>
  <si>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</si>
  <si>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Nguyễn Thị Hiền</t>
  </si>
  <si>
    <t>Đăng ký tín chỉ - Phần cho SV</t>
  </si>
  <si>
    <t xml:space="preserve">- SV chuyển tới giao diện cho phép lựa chọn các chức năng để thao tác ở menu phía bên trái
</t>
  </si>
  <si>
    <t>- Không truy cập được vào hệ thống
- Hiển thị màn hình yêu  cầu nhập đúng tài khoản và mật khẩu</t>
  </si>
  <si>
    <r>
      <t xml:space="preserve">Hệ thống QLTC
</t>
    </r>
    <r>
      <rPr>
        <b/>
        <sz val="20"/>
        <color indexed="62"/>
        <rFont val="Tahoma"/>
        <family val="2"/>
      </rPr>
      <t>Phân hệ đăng ký tín chỉ - Phần dành cho sinh viên</t>
    </r>
  </si>
  <si>
    <t>- đăng ký thành công một lớp học phần Lập trình cơ bản</t>
  </si>
  <si>
    <t>- Không đăng ký thành công môn học này vì môn tiên quyết Lập trình cơ bản chưa có điểm</t>
  </si>
  <si>
    <t xml:space="preserve">- Đăng ký không thành công môn học này khi môn tiên quyết Lập trình cơ bản chưa đạt điểm qua </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</si>
  <si>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hướng đối tượng để hiển thị tất cả các lớp học phần của học phần đó gồm có thông tin TKB 
- chọn lớp học phần bất kỳ học môn Lập trình HĐT</t>
  </si>
  <si>
    <t>- Đăng ký thành công môn học này khi môn tiên quyết Lập trình cơ bản đạt điểm qua (&gt;=4.0) 
- Đăng ký thành công môn học song hành Đồ án lập trình HĐT</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</si>
  <si>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Ngôn ngữ lập trình I để hiển thị tất cả các lớp học phần của học phần đó gồm có thông tin TKB 
- Chọn lớp học phần bất kỳ học môn Ngôn ngữ lập trình I</t>
  </si>
  <si>
    <t xml:space="preserve">- Đăng ký không thành công môn học trùng TKB với môn Lập trình HĐT 
</t>
  </si>
  <si>
    <t>1-0-7</t>
  </si>
  <si>
    <t>- Kích mục Đăng ký học phần ở menu phía bên trái
- Hiển thị danh sách thông tin toàn bộ lớp học phần có trong học kỳ: STT, Mã học phần, Tên học phần, Số tín chỉ, MH tiên quyết, MH Song hành. 
- Kích vào một mã học phần để hiển thị tất cả các lớp học phần của chúng
- Chọn lớp học phần bất kỳ</t>
  </si>
  <si>
    <t xml:space="preserve">- Đăng ký không vượt quá số TC tối đa 
</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</si>
  <si>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cơ bản để hiển thị tất cả các lớp học phần của học phần đó gồm có thông tin TKB 
- Chọn học lớp học phần bất kỳ
- Tích vào ô đăng ký 
- Kích nút đăng ký</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</si>
  <si>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hướng đối tượng để hiển thị tất cả các lớp học phần của học phần đó gồm có thông tin TKB 
- chọn học lớp học phần bất kỳ học môn Lập trình HĐT
- Tích vào ô đăng ký
- Kích nút đăng ký</t>
  </si>
  <si>
    <t>- Kích mục Đăng ký học phần ở menu phía bên trái
- Danh sách thông tin toàn bộ lớp học phần có trong học kỳ. 
- Danh sách các lớp học phần mà sinh viên đã đăng ký
- Tích chọn lớp học phần Lập trình HĐT đã đăng ký
- Kích nút Bỏ đăng ký</t>
  </si>
  <si>
    <t>- Lớp học phần không còn xuất hiện trong ds đã đăng ký
- Lớp môn học song hành cũng tự động được bỏ: Đồ án Lập trình HĐT</t>
  </si>
  <si>
    <t>- Kích mục Đăng ký học phần ở menu phía bên trái
- Danh sách thông tin toàn bộ lớp học phần có trong học kỳ. 
- Danh sách các lớp học phần mà sinh viên đã đăng ký
- Kích nút Chọn tất cả
- Kích nút Bỏ đăng ký</t>
  </si>
  <si>
    <t>- Tất cả các ôn chọn của các lớp học phần đã đăng ký đều được tích
- Bỏ đăng ký tất cả các môn học
- Danh sách các lớp học đã đăng ký trống</t>
  </si>
  <si>
    <t>- Kích mục Đăng ký học phần ở menu phía bên trái
- Danh sách thông tin toàn bộ lớp học phần có trong học kỳ. 
- Danh sách các lớp học phần mà sinh viên đã đăng ký
- Tích chọn 3 lớp học phần đã đăng ký
- Kích nút Bỏ đăng ký</t>
  </si>
  <si>
    <t>- Bỏ đăng ký tất cả các lớp môn học đã tích
- Danh sách các lớp học đã đăng ký bị xóa bỏ 3 lớp vừa chọn</t>
  </si>
  <si>
    <t>- Thực hiện tương tự phần bỏ đăng ký trong mục 3.</t>
  </si>
  <si>
    <t xml:space="preserve">- Kích mục Kết quả đăng ký ở menu phía bên trái
- Danh sách thông tin toàn bộ lớp học phần đã đăng ký, mỗi lớp trên 1 dòng có ô để tích bỏ đi kèm. 
- Có mục kích xem TKB của lớp học phần đó
</t>
  </si>
  <si>
    <t xml:space="preserve">- Kích mục Kết quả đăng ký ở menu phía bên trái
</t>
  </si>
  <si>
    <t xml:space="preserve">- Kích mục Kết quả đăng ký ở menu phía bên trái
- Kích nút xuất ra Excel
</t>
  </si>
  <si>
    <t>- Danh sách các lớp học phần đã đăng ký được ghi theo từng dòng vào file Excel gồm tất cả các cột đã hiển thị trên web để có thể lưu lại</t>
  </si>
  <si>
    <t xml:space="preserve">- Kích mục Điểm sinh viên ở menu phía bên trái
- Chọn học kỳ, năm học trong combo box Học kỳ
</t>
  </si>
  <si>
    <t xml:space="preserve">- Điểm tất cả các môn học trong học kỳ được hiển thị dưới dạng danh sách, mỗi điểm 1 dòng, mỗi dòng gồm thông tin: tên MH, Mã MH, Số TC, 3 điểm thành phần, điểm học phần
</t>
  </si>
  <si>
    <t xml:space="preserve">- Kích mục Điểm sinh viên ở menu phía bên trái
- Chọn tất cả trong combo box Học kỳ
</t>
  </si>
  <si>
    <t xml:space="preserve">- Điểm tất cả các môn học đã học được hiển thị dưới dạng danh sách theo từng kỳ
</t>
  </si>
  <si>
    <t xml:space="preserve">- Kích mục Điểm sinh viên ở menu phía bên trái
- Chọn học kỳ, năm học trong combo box Học kỳ
- Kích nút In bảng điểm ở dưới Bảng điểm
</t>
  </si>
  <si>
    <t xml:space="preserve">- Điểm tất cả các môn học trong học kỳ được hiển thị dưới dạng danh sách, mỗi điểm 1 dòng, mỗi dòng gồm thông tin: tên MH, Mã MH, Số TC, 3 điểm thành phần, điểm học phần sẽ được xuất ra file .doc phục vụ cho sv in ấn
</t>
  </si>
  <si>
    <t xml:space="preserve">- Kích mục Thời khóa biểu ở menu phía bên trái
</t>
  </si>
  <si>
    <t xml:space="preserve">- Thời khóa biểu các môn học đã đăng ký hiển thị dạng 15 tuần
</t>
  </si>
  <si>
    <t xml:space="preserve">- Kích mục Thời khóa biểu ở menu phía bên trái
- Lựa chọn học kỳ khác đã học để xem lại TKB
- Lựa chọn buổi học để xem TKB
</t>
  </si>
  <si>
    <t xml:space="preserve">- Kích mục Thời khóa biểu ở menu phía bên trái
- Lựa chọn học kỳ khác đã học để xem lại TKB
- Lựa chọn buổi học để xem TKB
- Kích vào nút In thời khóa biểu
</t>
  </si>
  <si>
    <t xml:space="preserve">- Thời khóa biểu các môn học đã đăng ký hiển thị dạng 15 tuần được xuất ra file word giúp sv có thể lưu lại hoặc in ấn dễ dàng
</t>
  </si>
  <si>
    <t>- Kích mục Học cải thiện điểm ở menu phía bên trái
- Lựa chọn môn học đã học và có lớp học phần trong học kỳ này (Lập trình cơ bản)
- Xem TKB và kích Đăng ký</t>
  </si>
  <si>
    <t xml:space="preserve">- Đăng ký thành công vì môn học này đã học và có điểm &gt;=4
</t>
  </si>
  <si>
    <t>- Kích mục Học cải thiện điểm ở menu phía bên trái
- Lựa chọn môn học đã học và có lớp học phần trong học kỳ này (Lập trình HĐT)
- Xem TKB và kích Đăng ký</t>
  </si>
  <si>
    <t xml:space="preserve">- Đăng ký không thành công vì môn học này chưa có điểm
</t>
  </si>
  <si>
    <t>- Kích mục Học cải thiện điểm ở menu phía bên trái
- Lựa chọn môn học đã học và có lớp học phần trong học kỳ này (Ngôn ngữ lập trình I)
- Xem TKB và kích Đăng ký</t>
  </si>
  <si>
    <t xml:space="preserve">- Đăng ký không thành công vì môn học này có điểm &lt;4.0
</t>
  </si>
  <si>
    <t>- Kích mục Chương trình học ở menu bên trái
- Chọn chuyên ngành để xem chương trình đào tạo</t>
  </si>
  <si>
    <t>- Hiển thị chương trình đào tạo theo từng khối kiến thức
- Mỗi dòng thông tin môn học bao gồm: Mã MH, Tên MH, Số TC, LT, BT, TH, MM song hành, MH tiên quyết, Bắt buộc hay lựa chọn</t>
  </si>
  <si>
    <t>- Kích mục Chương trình học ở menu bên trái
- Kích nút Xuất ra Excel
- Chọn chuyên ngành để xem chương trình đào tạo</t>
  </si>
  <si>
    <t>- Chương trình đào tạo theo từng khối kiến thức
- Mỗi dòng thông tin môn học bao gồm: Mã MH, Tên MH, Số TC, LT, BT, TH, MM song hành, MH tiên quyết, Bắt buộc hay lựa chọn
- Ghi ra file excel để lưu lại trên máy và in ấn dễ dàng</t>
  </si>
  <si>
    <t>1-0_31</t>
  </si>
  <si>
    <t>1-0_32</t>
  </si>
  <si>
    <t>1-0_33</t>
  </si>
  <si>
    <t xml:space="preserve">- Truy cập website đăng ký tín chỉ
- đăng nhập bằng tài khoản "10150009"
- mật khẩu "member"
</t>
  </si>
  <si>
    <t>- nhập tài khoản "10150011" mật khẩu "member"
- tài khoản "10150009" và mật khẩu "congan"</t>
  </si>
  <si>
    <t>1-0_34</t>
  </si>
  <si>
    <t>1-0_35</t>
  </si>
  <si>
    <t>Đăng ký tín chỉ - Phần cho QL</t>
  </si>
  <si>
    <r>
      <t xml:space="preserve">Hệ thống QLTC
</t>
    </r>
    <r>
      <rPr>
        <b/>
        <sz val="20"/>
        <color indexed="62"/>
        <rFont val="Tahoma"/>
        <family val="2"/>
      </rPr>
      <t>Bảng ghi kết quả (test logs)</t>
    </r>
  </si>
  <si>
    <t>Anhpt</t>
  </si>
  <si>
    <t>- Kích nút Quản lý thành viên trên menu bên trái</t>
  </si>
  <si>
    <t>- Hiển thị danh sách thành viên sử dụng hệ thống: STT, Mã SV, Họ tên SV, Quyền, Email.
- Danh sách hiển thị theo trang theo thứ tự ABC</t>
  </si>
  <si>
    <t>- Kích nút Quản lý thành viên trên menu bên trái
- Kích vào Mã SV bất kỳ
- Cửa sổ xuất hiện thông tin chi tiết
- Đặt lại mật khẩu cho tài khoản - sử dụng trong trường hợp mất mật khẩu.
- Đặt lại mật khẩu cho tài khoản "10150009" là "matkhau09"</t>
  </si>
  <si>
    <t>- Thiết đặt thành công
- Đăng xuất tài khoản admin
- Đăng nhập bằng tài khoản "10150009", mật khẩu "matkhau09"
- Đăng nhập thành công</t>
  </si>
  <si>
    <t xml:space="preserve">- Truy cập vào website đăng ký tín chỉ
- Kích nút Đăng nhập
- Gõ tài khoản "admin", mật khẩu "quantri" </t>
  </si>
  <si>
    <t xml:space="preserve">- Đăng nhập thành công
- Chuyển tới giao diện cho phép lựa chọn các chức năng để thao tác ở menu phía bên trái
</t>
  </si>
  <si>
    <t>- Kích nút Quản lý thành viên trên menu bên trái
- Xuất hiện cửa sổ để chọn thời gian bắt đầu = "15/7/2011" và thời gian kết thúc="01/8/2011"
- Kích nút Cập nhật</t>
  </si>
  <si>
    <t xml:space="preserve">- Chỉnh sửa thời gian server là "02/8/2011"
- Đăng xuất khỏi tài khoản admin
- Đăng nhập bằng tài khoản "10150009"
- Không hiển thị phần đăng ký lớp học phần nữa
</t>
  </si>
  <si>
    <t>- Chỉnh sửa thời gian server là "20/7/2011"
- Đăng xuất khỏi tài khoản admin
- Đăng nhập bằng tài khoản "10150009"
- Thực hiện đăng ký lớp học phần như bình thường
- Thiết đặt thành công</t>
  </si>
  <si>
    <t xml:space="preserve">- Chỉnh sửa thời gian server là "14/7/2011"
- Đăng xuất khỏi tài khoản admin
- Đăng nhập bằng tài khoản "10150009"
- Không hiển thị phần đăng ký lớp học phần nữa
</t>
  </si>
  <si>
    <t>- Kích nút Xử lý đăng ký tự động trên menu bên trái</t>
  </si>
  <si>
    <t xml:space="preserve">- Hệ thống hiển thị danh sách tất cả các lớp môn học 
- Lớp MH có số lượng đk &lt; số lượng tối thiểu được hiển thị màu chữ đỏ
- Lớp MH có số lượng ĐK &gt; số lượng tối đa hiển thị màu xanh
</t>
  </si>
  <si>
    <t xml:space="preserve">- Kích nút Xử lý đăng ký tự động trên menu bên trái
- Kích nút Xử lý đăng ký </t>
  </si>
  <si>
    <t xml:space="preserve">- Hệ thống hiển thị danh sách tất cả các lớp môn học 
- Lớp MH có số lượng đk &lt; số lượng tối thiểu: bỏ khỏi ds
- Lớp MH có số lượng ĐK &gt; số lượng tối đa bỏ các sv đăng ký muộn hơn, có độ ưu tiên thấp cho đúng bằng số lượng tối đa
</t>
  </si>
  <si>
    <t xml:space="preserve">- Kích nút Xử lý đăng ký thủ công trên menu bên trái
- Kích nút Xử lý đăng ký </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</si>
  <si>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</si>
  <si>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</si>
  <si>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</si>
  <si>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</si>
  <si>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</si>
  <si>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</si>
  <si>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</si>
  <si>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</si>
  <si>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</si>
  <si>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</si>
  <si>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</si>
  <si>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</si>
  <si>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</si>
  <si>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</si>
  <si>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</si>
  <si>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</si>
  <si>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</si>
  <si>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</si>
  <si>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</si>
  <si>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</si>
  <si>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</si>
  <si>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</si>
  <si>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</si>
  <si>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</si>
  <si>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</si>
  <si>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</si>
  <si>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</si>
  <si>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</si>
  <si>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</si>
  <si>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</si>
  <si>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</si>
  <si>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</si>
  <si>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</si>
  <si>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</si>
  <si>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</si>
  <si>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</si>
  <si>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</si>
  <si>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</si>
  <si>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</si>
  <si>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</si>
  <si>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</si>
  <si>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</si>
  <si>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</si>
  <si>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</si>
  <si>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</si>
  <si>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</si>
  <si>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</si>
  <si>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</si>
  <si>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</si>
  <si>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</si>
  <si>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</si>
  <si>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</si>
  <si>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</si>
  <si>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1. Thêm mới nhóm sản phẩm</t>
  </si>
  <si>
    <t>2. Sửa thông tin nhóm sản phẩm</t>
  </si>
  <si>
    <t>3. Thêm mới sản phẩm</t>
  </si>
  <si>
    <t>4. Sửa thông tin sản phẩm</t>
  </si>
  <si>
    <t>5. Thêm mới khuyến mại</t>
  </si>
  <si>
    <t>6. Sửa thông tin khuyến mại</t>
  </si>
  <si>
    <t>7. Xóa thông tin khuyến mại</t>
  </si>
  <si>
    <t>8. Duyệt đơn đặt hàng</t>
  </si>
  <si>
    <t xml:space="preserve">10. Thêm thông tin website </t>
  </si>
  <si>
    <t>11. Sửa thông tin website</t>
  </si>
  <si>
    <t>12. Thêm tài khoản nhân viên</t>
  </si>
  <si>
    <t>13. Thay đổi trạng thái tài khoản</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</si>
  <si>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</si>
  <si>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</si>
  <si>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</si>
  <si>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</si>
  <si>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</si>
  <si>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</si>
  <si>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</si>
  <si>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</si>
  <si>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</si>
  <si>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</si>
  <si>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</si>
  <si>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</si>
  <si>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</si>
  <si>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</si>
  <si>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</si>
  <si>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</si>
  <si>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</si>
  <si>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</si>
  <si>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</si>
  <si>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</si>
  <si>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</si>
  <si>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</si>
  <si>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</si>
  <si>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</si>
  <si>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</si>
  <si>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</si>
  <si>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</si>
  <si>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</si>
  <si>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</si>
  <si>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</si>
  <si>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</si>
  <si>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</si>
  <si>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r>
      <t xml:space="preserve">WEBSITE QUẢN LÝ CỬA HÀNG BÁN QUẦN ÁO ONLINE
</t>
    </r>
    <r>
      <rPr>
        <b/>
        <sz val="20"/>
        <color indexed="62"/>
        <rFont val="Tahoma"/>
        <family val="2"/>
      </rPr>
      <t>Phân hệ quản trị - Phần dành cho chủ cửa hàng</t>
    </r>
  </si>
  <si>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</si>
  <si>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</si>
  <si>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</si>
  <si>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</si>
  <si>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</si>
  <si>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</si>
  <si>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</si>
  <si>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</si>
  <si>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</si>
  <si>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</si>
  <si>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</si>
  <si>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</si>
  <si>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9. Đăng nhập </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</si>
  <si>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</si>
  <si>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</si>
  <si>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</si>
  <si>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</si>
  <si>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</si>
  <si>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</si>
  <si>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</si>
  <si>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</si>
  <si>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</si>
  <si>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</si>
  <si>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</si>
  <si>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</si>
  <si>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</si>
  <si>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</si>
  <si>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</si>
  <si>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</si>
  <si>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</si>
  <si>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</si>
  <si>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</si>
  <si>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</si>
  <si>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</si>
  <si>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</si>
  <si>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</si>
  <si>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</si>
  <si>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</si>
  <si>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</si>
  <si>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</si>
  <si>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14. Thống kê doanh thu</t>
  </si>
  <si>
    <t>15. Thống kê tồn kho</t>
  </si>
  <si>
    <t>16. Thêm thông tin khuyến mãi</t>
  </si>
  <si>
    <t>17. Sửa thông tin khuyến mãi</t>
  </si>
  <si>
    <t>18. Xóa thông tin khuyến mãi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</si>
</sst>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3">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3">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s>
  <cellStyleXfs count="11">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cellStyleXfs>
  <cellXfs count="247">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22" fillId="7" borderId="0" xfId="4" applyFont="1" applyFill="1"/>
    <xf numFmtId="0" fontId="22" fillId="7" borderId="19" xfId="4" applyFont="1" applyFill="1" applyBorder="1"/>
    <xf numFmtId="0" fontId="21" fillId="11" borderId="19" xfId="4" applyFont="1" applyFill="1" applyBorder="1" applyAlignment="1">
      <alignment horizontal="center"/>
    </xf>
    <xf numFmtId="0" fontId="7" fillId="7" borderId="0" xfId="4" applyFont="1" applyFill="1"/>
    <xf numFmtId="0" fontId="7" fillId="7" borderId="0" xfId="4" applyFont="1" applyFill="1" applyBorder="1"/>
    <xf numFmtId="0" fontId="22" fillId="10" borderId="0" xfId="4" applyFont="1" applyFill="1" applyBorder="1" applyAlignment="1">
      <alignment horizontal="left"/>
    </xf>
    <xf numFmtId="0" fontId="21" fillId="10" borderId="0" xfId="4" applyFont="1" applyFill="1" applyBorder="1" applyAlignment="1">
      <alignment vertical="center"/>
    </xf>
    <xf numFmtId="0" fontId="7" fillId="7" borderId="0" xfId="4" applyFont="1" applyFill="1" applyAlignment="1">
      <alignment horizontal="center" vertical="center"/>
    </xf>
    <xf numFmtId="0" fontId="8" fillId="7" borderId="0" xfId="4" applyFont="1" applyFill="1" applyAlignment="1">
      <alignment horizontal="center" vertical="center"/>
    </xf>
    <xf numFmtId="0" fontId="7" fillId="7" borderId="0" xfId="4" applyFont="1" applyFill="1" applyBorder="1" applyAlignment="1">
      <alignment vertical="center"/>
    </xf>
    <xf numFmtId="0" fontId="21" fillId="11" borderId="19" xfId="4" applyFont="1" applyFill="1" applyBorder="1" applyAlignment="1">
      <alignment horizontal="center" vertical="center" wrapText="1"/>
    </xf>
    <xf numFmtId="0" fontId="7" fillId="7" borderId="19" xfId="4" applyFont="1" applyFill="1" applyBorder="1" applyAlignment="1">
      <alignment vertical="center"/>
    </xf>
    <xf numFmtId="0" fontId="22" fillId="7" borderId="0" xfId="4" applyFont="1" applyFill="1" applyAlignment="1">
      <alignment vertical="center"/>
    </xf>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14" fontId="25" fillId="7" borderId="25" xfId="5" applyNumberFormat="1" applyFont="1" applyFill="1" applyBorder="1" applyAlignment="1">
      <alignment vertical="center"/>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20" xfId="4" applyFont="1" applyFill="1" applyBorder="1" applyAlignment="1">
      <alignment horizontal="left"/>
    </xf>
    <xf numFmtId="0" fontId="27" fillId="12" borderId="22" xfId="4" applyFont="1" applyFill="1" applyBorder="1" applyAlignment="1">
      <alignment horizontal="left"/>
    </xf>
    <xf numFmtId="0" fontId="27" fillId="12" borderId="21" xfId="4" applyFont="1" applyFill="1" applyBorder="1" applyAlignment="1">
      <alignment horizontal="left"/>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cellXfs>
  <cellStyles count="11">
    <cellStyle name="Hyperlink" xfId="1" builtinId="8"/>
    <cellStyle name="Normal" xfId="0" builtinId="0"/>
    <cellStyle name="Normal 2" xfId="4"/>
    <cellStyle name="Normal 2 3" xfId="10"/>
    <cellStyle name="Normal 3" xfId="5"/>
    <cellStyle name="Normal 4" xfId="6"/>
    <cellStyle name="Normal 5" xfId="7"/>
    <cellStyle name="Normal 6" xfId="8"/>
    <cellStyle name="Normal 7" xfId="9"/>
    <cellStyle name="Normal_Sheet1" xfId="2"/>
    <cellStyle name="標準_結合試験(AllOvertheWorld)" xfId="3"/>
  </cellStyles>
  <dxfs count="31">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G14" sqref="G14"/>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195" t="s">
        <v>274</v>
      </c>
      <c r="D2" s="196"/>
      <c r="E2" s="196"/>
      <c r="F2" s="196"/>
      <c r="G2" s="196"/>
    </row>
    <row r="3" spans="1:15">
      <c r="B3" s="6"/>
      <c r="C3" s="7"/>
      <c r="F3" s="8"/>
    </row>
    <row r="4" spans="1:15" ht="14.25" customHeight="1">
      <c r="B4" s="51" t="s">
        <v>2</v>
      </c>
      <c r="C4" s="197" t="s">
        <v>275</v>
      </c>
      <c r="D4" s="197"/>
      <c r="E4" s="197"/>
      <c r="F4" s="51" t="s">
        <v>23</v>
      </c>
      <c r="G4" s="53" t="s">
        <v>204</v>
      </c>
    </row>
    <row r="5" spans="1:15" ht="14.25" customHeight="1">
      <c r="B5" s="51" t="s">
        <v>3</v>
      </c>
      <c r="C5" s="197" t="s">
        <v>276</v>
      </c>
      <c r="D5" s="197"/>
      <c r="E5" s="197"/>
      <c r="F5" s="51" t="s">
        <v>24</v>
      </c>
      <c r="G5" s="53" t="s">
        <v>278</v>
      </c>
    </row>
    <row r="6" spans="1:15" ht="15.75" customHeight="1">
      <c r="B6" s="198" t="s">
        <v>4</v>
      </c>
      <c r="C6" s="199" t="s">
        <v>277</v>
      </c>
      <c r="D6" s="199"/>
      <c r="E6" s="199"/>
      <c r="F6" s="51" t="s">
        <v>11</v>
      </c>
      <c r="G6" s="52" t="s">
        <v>13</v>
      </c>
    </row>
    <row r="7" spans="1:15" ht="13.5" customHeight="1">
      <c r="B7" s="198"/>
      <c r="C7" s="199"/>
      <c r="D7" s="199"/>
      <c r="E7" s="199"/>
      <c r="F7" s="51" t="s">
        <v>10</v>
      </c>
      <c r="G7" s="9" t="s">
        <v>104</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240">
        <v>42429</v>
      </c>
      <c r="C13" s="19" t="s">
        <v>205</v>
      </c>
      <c r="D13" s="20" t="s">
        <v>206</v>
      </c>
      <c r="E13" s="20"/>
      <c r="F13" s="21" t="s">
        <v>207</v>
      </c>
      <c r="G13" s="22"/>
      <c r="H13" s="59" t="s">
        <v>208</v>
      </c>
      <c r="O13" s="49" t="s">
        <v>13</v>
      </c>
    </row>
    <row r="14" spans="1:15" s="17" customFormat="1" ht="40.5" customHeight="1">
      <c r="B14" s="242" t="s">
        <v>306</v>
      </c>
      <c r="C14" s="243" t="s">
        <v>205</v>
      </c>
      <c r="D14" s="241" t="s">
        <v>307</v>
      </c>
      <c r="E14" s="20"/>
      <c r="F14" s="245" t="s">
        <v>308</v>
      </c>
      <c r="G14" s="24"/>
      <c r="H14" s="244" t="s">
        <v>309</v>
      </c>
    </row>
    <row r="15" spans="1:15" s="17" customFormat="1" ht="19.5" customHeight="1">
      <c r="B15" s="23"/>
      <c r="C15" s="19"/>
      <c r="D15" s="20"/>
      <c r="E15" s="20"/>
      <c r="F15" s="20"/>
      <c r="G15" s="24"/>
      <c r="H15" s="57"/>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304</v>
      </c>
      <c r="C24" s="19" t="s">
        <v>305</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10" workbookViewId="0">
      <selection activeCell="C13" sqref="C13"/>
    </sheetView>
  </sheetViews>
  <sheetFormatPr defaultRowHeight="12.75"/>
  <cols>
    <col min="1" max="1" width="1.375" style="8" customWidth="1"/>
    <col min="2" max="2" width="7.75" style="29" customWidth="1"/>
    <col min="3" max="3" width="37.875" style="30" bestFit="1" customWidth="1"/>
    <col min="4" max="4" width="23.375" style="128" customWidth="1"/>
    <col min="5" max="5" width="28.125" style="30" customWidth="1"/>
    <col min="6" max="6" width="30.625" style="30" customWidth="1"/>
    <col min="7" max="16384" width="9" style="8"/>
  </cols>
  <sheetData>
    <row r="1" spans="1:6" s="68" customFormat="1" ht="97.5" customHeight="1">
      <c r="A1" s="66"/>
      <c r="B1" s="67"/>
      <c r="C1" s="200" t="s">
        <v>254</v>
      </c>
      <c r="D1" s="201"/>
      <c r="E1" s="201"/>
      <c r="F1" s="201"/>
    </row>
    <row r="2" spans="1:6" ht="13.5" customHeight="1">
      <c r="B2" s="31"/>
      <c r="D2" s="126"/>
      <c r="E2" s="32"/>
    </row>
    <row r="3" spans="1:6">
      <c r="B3" s="207" t="s">
        <v>2</v>
      </c>
      <c r="C3" s="208"/>
      <c r="D3" s="209" t="str">
        <f>'Trang bìa'!C4</f>
        <v>Website quản lý cửa hàng quần áo online</v>
      </c>
      <c r="E3" s="209"/>
      <c r="F3" s="209"/>
    </row>
    <row r="4" spans="1:6">
      <c r="B4" s="208" t="s">
        <v>3</v>
      </c>
      <c r="C4" s="208"/>
      <c r="D4" s="209" t="str">
        <f>'Trang bìa'!C5</f>
        <v>DA01</v>
      </c>
      <c r="E4" s="209"/>
      <c r="F4" s="209"/>
    </row>
    <row r="5" spans="1:6" s="33" customFormat="1" ht="17.25" customHeight="1">
      <c r="B5" s="202" t="s">
        <v>31</v>
      </c>
      <c r="C5" s="202"/>
      <c r="D5" s="206" t="s">
        <v>33</v>
      </c>
      <c r="E5" s="204"/>
      <c r="F5" s="69"/>
    </row>
    <row r="6" spans="1:6" ht="14.25" customHeight="1">
      <c r="B6" s="202" t="s">
        <v>32</v>
      </c>
      <c r="C6" s="202"/>
      <c r="D6" s="203">
        <v>42429</v>
      </c>
      <c r="E6" s="204"/>
      <c r="F6" s="205"/>
    </row>
    <row r="7" spans="1:6" s="34" customFormat="1">
      <c r="B7" s="35"/>
      <c r="C7" s="36"/>
      <c r="D7" s="127"/>
      <c r="E7" s="36"/>
      <c r="F7" s="36"/>
    </row>
    <row r="8" spans="1:6" s="37" customFormat="1" ht="21" customHeight="1">
      <c r="B8" s="44" t="s">
        <v>15</v>
      </c>
      <c r="C8" s="129" t="s">
        <v>16</v>
      </c>
      <c r="D8" s="129" t="s">
        <v>18</v>
      </c>
      <c r="E8" s="140" t="s">
        <v>7</v>
      </c>
      <c r="F8" s="45" t="s">
        <v>17</v>
      </c>
    </row>
    <row r="9" spans="1:6" ht="38.25">
      <c r="B9" s="181">
        <v>1</v>
      </c>
      <c r="C9" s="182" t="s">
        <v>279</v>
      </c>
      <c r="D9" s="183" t="s">
        <v>209</v>
      </c>
      <c r="E9" s="184" t="s">
        <v>210</v>
      </c>
      <c r="F9" s="185" t="s">
        <v>211</v>
      </c>
    </row>
    <row r="10" spans="1:6" s="132" customFormat="1" ht="38.25">
      <c r="B10" s="181">
        <v>2</v>
      </c>
      <c r="C10" s="182" t="s">
        <v>280</v>
      </c>
      <c r="D10" s="186" t="s">
        <v>209</v>
      </c>
      <c r="E10" s="184" t="s">
        <v>212</v>
      </c>
      <c r="F10" s="185" t="s">
        <v>211</v>
      </c>
    </row>
    <row r="11" spans="1:6" s="132" customFormat="1" ht="38.25">
      <c r="B11" s="181">
        <v>3</v>
      </c>
      <c r="C11" s="187" t="s">
        <v>281</v>
      </c>
      <c r="D11" s="188" t="s">
        <v>213</v>
      </c>
      <c r="E11" s="184" t="s">
        <v>214</v>
      </c>
      <c r="F11" s="185" t="s">
        <v>215</v>
      </c>
    </row>
    <row r="12" spans="1:6" s="132" customFormat="1" ht="38.25">
      <c r="B12" s="181">
        <v>4</v>
      </c>
      <c r="C12" s="187" t="s">
        <v>282</v>
      </c>
      <c r="D12" s="188" t="s">
        <v>216</v>
      </c>
      <c r="E12" s="184" t="s">
        <v>212</v>
      </c>
      <c r="F12" s="185" t="s">
        <v>215</v>
      </c>
    </row>
    <row r="13" spans="1:6" s="132" customFormat="1" ht="38.25">
      <c r="B13" s="181">
        <v>5</v>
      </c>
      <c r="C13" s="187" t="s">
        <v>283</v>
      </c>
      <c r="D13" s="188" t="s">
        <v>217</v>
      </c>
      <c r="E13" s="184" t="s">
        <v>218</v>
      </c>
      <c r="F13" s="185" t="s">
        <v>219</v>
      </c>
    </row>
    <row r="14" spans="1:6" s="132" customFormat="1" ht="38.25">
      <c r="B14" s="181">
        <v>6</v>
      </c>
      <c r="C14" s="187" t="s">
        <v>284</v>
      </c>
      <c r="D14" s="188" t="s">
        <v>217</v>
      </c>
      <c r="E14" s="184" t="s">
        <v>220</v>
      </c>
      <c r="F14" s="185" t="s">
        <v>219</v>
      </c>
    </row>
    <row r="15" spans="1:6" s="132" customFormat="1" ht="38.25">
      <c r="B15" s="181">
        <v>7</v>
      </c>
      <c r="C15" s="187" t="s">
        <v>285</v>
      </c>
      <c r="D15" s="188" t="s">
        <v>217</v>
      </c>
      <c r="E15" s="184" t="s">
        <v>221</v>
      </c>
      <c r="F15" s="185" t="s">
        <v>219</v>
      </c>
    </row>
    <row r="16" spans="1:6" s="132" customFormat="1" ht="38.25">
      <c r="B16" s="181">
        <v>8</v>
      </c>
      <c r="C16" s="187" t="s">
        <v>286</v>
      </c>
      <c r="D16" s="188" t="s">
        <v>222</v>
      </c>
      <c r="E16" s="184" t="s">
        <v>223</v>
      </c>
      <c r="F16" s="185" t="s">
        <v>224</v>
      </c>
    </row>
    <row r="17" spans="1:6" s="132" customFormat="1" ht="38.25">
      <c r="A17" s="132">
        <v>17</v>
      </c>
      <c r="B17" s="181">
        <v>9</v>
      </c>
      <c r="C17" s="187" t="s">
        <v>287</v>
      </c>
      <c r="D17" s="189" t="s">
        <v>225</v>
      </c>
      <c r="E17" s="184" t="s">
        <v>226</v>
      </c>
      <c r="F17" s="185" t="s">
        <v>227</v>
      </c>
    </row>
    <row r="18" spans="1:6" s="132" customFormat="1" ht="38.25">
      <c r="B18" s="181">
        <v>10</v>
      </c>
      <c r="C18" s="187" t="s">
        <v>288</v>
      </c>
      <c r="D18" s="188" t="s">
        <v>225</v>
      </c>
      <c r="E18" s="184" t="s">
        <v>228</v>
      </c>
      <c r="F18" s="185" t="s">
        <v>227</v>
      </c>
    </row>
    <row r="19" spans="1:6" s="132" customFormat="1" ht="38.25">
      <c r="B19" s="181">
        <v>11</v>
      </c>
      <c r="C19" s="190" t="s">
        <v>289</v>
      </c>
      <c r="D19" s="191" t="s">
        <v>229</v>
      </c>
      <c r="E19" s="192" t="s">
        <v>230</v>
      </c>
      <c r="F19" s="185" t="s">
        <v>231</v>
      </c>
    </row>
    <row r="20" spans="1:6" s="132" customFormat="1" ht="51">
      <c r="B20" s="181">
        <v>12</v>
      </c>
      <c r="C20" s="187" t="s">
        <v>290</v>
      </c>
      <c r="D20" s="189" t="s">
        <v>229</v>
      </c>
      <c r="E20" s="184" t="s">
        <v>232</v>
      </c>
      <c r="F20" s="185" t="s">
        <v>233</v>
      </c>
    </row>
    <row r="21" spans="1:6" s="132" customFormat="1" ht="38.25">
      <c r="B21" s="181">
        <v>13</v>
      </c>
      <c r="C21" s="187" t="s">
        <v>291</v>
      </c>
      <c r="D21" s="188" t="s">
        <v>234</v>
      </c>
      <c r="E21" s="193" t="s">
        <v>235</v>
      </c>
      <c r="F21" s="185" t="s">
        <v>236</v>
      </c>
    </row>
    <row r="22" spans="1:6" s="132" customFormat="1" ht="38.25">
      <c r="B22" s="181">
        <v>14</v>
      </c>
      <c r="C22" s="187" t="s">
        <v>292</v>
      </c>
      <c r="D22" s="188" t="s">
        <v>237</v>
      </c>
      <c r="E22" s="184" t="s">
        <v>238</v>
      </c>
      <c r="F22" s="185" t="s">
        <v>239</v>
      </c>
    </row>
    <row r="23" spans="1:6" s="132" customFormat="1" ht="42.75" customHeight="1">
      <c r="B23" s="181">
        <v>15</v>
      </c>
      <c r="C23" s="187" t="s">
        <v>293</v>
      </c>
      <c r="D23" s="188" t="s">
        <v>240</v>
      </c>
      <c r="E23" s="184" t="s">
        <v>241</v>
      </c>
      <c r="F23" s="185" t="s">
        <v>242</v>
      </c>
    </row>
    <row r="24" spans="1:6" s="132" customFormat="1" ht="38.25">
      <c r="B24" s="181">
        <v>16</v>
      </c>
      <c r="C24" s="187" t="s">
        <v>298</v>
      </c>
      <c r="D24" s="188" t="s">
        <v>243</v>
      </c>
      <c r="E24" s="184" t="s">
        <v>244</v>
      </c>
      <c r="F24" s="185" t="s">
        <v>245</v>
      </c>
    </row>
    <row r="25" spans="1:6" s="132" customFormat="1" ht="38.25">
      <c r="B25" s="181">
        <v>17</v>
      </c>
      <c r="C25" s="187" t="s">
        <v>294</v>
      </c>
      <c r="D25" s="188" t="s">
        <v>246</v>
      </c>
      <c r="E25" s="184" t="s">
        <v>247</v>
      </c>
      <c r="F25" s="185" t="s">
        <v>248</v>
      </c>
    </row>
    <row r="26" spans="1:6" s="132" customFormat="1" ht="25.5">
      <c r="B26" s="181">
        <v>18</v>
      </c>
      <c r="C26" s="187" t="s">
        <v>295</v>
      </c>
      <c r="D26" s="188" t="s">
        <v>249</v>
      </c>
      <c r="E26" s="184" t="s">
        <v>250</v>
      </c>
      <c r="F26" s="185" t="s">
        <v>251</v>
      </c>
    </row>
    <row r="27" spans="1:6" s="132" customFormat="1" ht="38.25">
      <c r="B27" s="181">
        <v>19</v>
      </c>
      <c r="C27" s="187" t="s">
        <v>296</v>
      </c>
      <c r="D27" s="188" t="s">
        <v>249</v>
      </c>
      <c r="E27" s="184" t="s">
        <v>252</v>
      </c>
      <c r="F27" s="185" t="s">
        <v>251</v>
      </c>
    </row>
    <row r="28" spans="1:6" s="132" customFormat="1" ht="25.5">
      <c r="B28" s="181">
        <v>20</v>
      </c>
      <c r="C28" s="187" t="s">
        <v>297</v>
      </c>
      <c r="D28" s="188" t="s">
        <v>249</v>
      </c>
      <c r="E28" s="184" t="s">
        <v>253</v>
      </c>
      <c r="F28" s="185" t="s">
        <v>251</v>
      </c>
    </row>
    <row r="29" spans="1:6" s="132" customFormat="1">
      <c r="B29" s="134"/>
      <c r="C29" s="133"/>
      <c r="D29" s="137"/>
      <c r="E29" s="142"/>
      <c r="F29" s="138"/>
    </row>
    <row r="30" spans="1:6" s="132" customFormat="1">
      <c r="B30" s="134"/>
      <c r="C30" s="133"/>
      <c r="D30" s="137"/>
      <c r="E30" s="143"/>
      <c r="F30" s="138"/>
    </row>
    <row r="31" spans="1:6" s="132" customFormat="1">
      <c r="B31" s="134"/>
      <c r="C31" s="133"/>
      <c r="D31" s="137"/>
      <c r="E31" s="143"/>
      <c r="F31" s="138"/>
    </row>
    <row r="32" spans="1:6" s="132" customFormat="1">
      <c r="B32" s="134"/>
      <c r="C32" s="133"/>
      <c r="D32" s="137"/>
      <c r="E32" s="143"/>
      <c r="F32" s="139"/>
    </row>
    <row r="33" spans="2:6" s="132" customFormat="1">
      <c r="B33" s="134"/>
      <c r="C33" s="133"/>
      <c r="D33" s="137"/>
      <c r="E33" s="143"/>
      <c r="F33" s="138"/>
    </row>
    <row r="34" spans="2:6">
      <c r="B34" s="38"/>
      <c r="C34" s="130"/>
      <c r="D34" s="131"/>
      <c r="E34" s="141"/>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8"/>
  <sheetViews>
    <sheetView zoomScale="90" zoomScaleNormal="90" workbookViewId="0">
      <selection activeCell="B7" sqref="B7"/>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216" t="s">
        <v>255</v>
      </c>
      <c r="C1" s="217"/>
      <c r="D1" s="217"/>
      <c r="E1" s="217"/>
      <c r="F1" s="218"/>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204</v>
      </c>
      <c r="C2" s="88" t="s">
        <v>25</v>
      </c>
      <c r="D2" s="194">
        <v>42429</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104" t="s">
        <v>1</v>
      </c>
      <c r="B5" s="100" t="s">
        <v>21</v>
      </c>
      <c r="C5" s="100" t="s">
        <v>22</v>
      </c>
      <c r="D5" s="100" t="s">
        <v>26</v>
      </c>
      <c r="E5" s="100" t="s">
        <v>35</v>
      </c>
      <c r="F5" s="100"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210" t="s">
        <v>256</v>
      </c>
      <c r="B6" s="211"/>
      <c r="C6" s="211"/>
      <c r="D6" s="211"/>
      <c r="E6" s="211"/>
      <c r="F6" s="212"/>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105" t="s">
        <v>45</v>
      </c>
      <c r="B7" s="65" t="s">
        <v>181</v>
      </c>
      <c r="C7" s="65" t="s">
        <v>131</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ht="45" customHeight="1">
      <c r="A8" s="105" t="s">
        <v>46</v>
      </c>
      <c r="B8" s="65" t="s">
        <v>182</v>
      </c>
      <c r="C8" s="65" t="s">
        <v>132</v>
      </c>
      <c r="D8" s="103"/>
      <c r="E8" s="103"/>
      <c r="F8" s="103"/>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c r="A9" s="210" t="s">
        <v>257</v>
      </c>
      <c r="B9" s="211"/>
      <c r="C9" s="211"/>
      <c r="D9" s="211"/>
      <c r="E9" s="211"/>
      <c r="F9" s="212"/>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120" customHeight="1">
      <c r="A10" s="105" t="s">
        <v>47</v>
      </c>
      <c r="B10" s="65" t="s">
        <v>144</v>
      </c>
      <c r="C10" s="65" t="s">
        <v>134</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139.5" customHeight="1">
      <c r="A11" s="105" t="s">
        <v>48</v>
      </c>
      <c r="B11" s="65" t="s">
        <v>145</v>
      </c>
      <c r="C11" s="65" t="s">
        <v>135</v>
      </c>
      <c r="D11" s="103"/>
      <c r="E11" s="103"/>
      <c r="F11" s="103"/>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ht="113.25" customHeight="1">
      <c r="A12" s="105" t="s">
        <v>49</v>
      </c>
      <c r="B12" s="65" t="s">
        <v>137</v>
      </c>
      <c r="C12" s="65" t="s">
        <v>136</v>
      </c>
      <c r="D12" s="103"/>
      <c r="E12" s="103"/>
      <c r="F12" s="103"/>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ht="108.75" customHeight="1">
      <c r="A13" s="105" t="s">
        <v>50</v>
      </c>
      <c r="B13" s="65" t="s">
        <v>137</v>
      </c>
      <c r="C13" s="65" t="s">
        <v>138</v>
      </c>
      <c r="D13" s="103"/>
      <c r="E13" s="103"/>
      <c r="F13" s="103"/>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109.5" customHeight="1">
      <c r="A14" s="105" t="s">
        <v>141</v>
      </c>
      <c r="B14" s="65" t="s">
        <v>139</v>
      </c>
      <c r="C14" s="65" t="s">
        <v>140</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104.25" customHeight="1">
      <c r="A15" s="105" t="s">
        <v>52</v>
      </c>
      <c r="B15" s="65" t="s">
        <v>142</v>
      </c>
      <c r="C15" s="65" t="s">
        <v>143</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210" t="s">
        <v>258</v>
      </c>
      <c r="B16" s="211"/>
      <c r="C16" s="211"/>
      <c r="D16" s="211"/>
      <c r="E16" s="211"/>
      <c r="F16" s="212"/>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72" customHeight="1">
      <c r="A17" s="105" t="s">
        <v>53</v>
      </c>
      <c r="B17" s="65" t="s">
        <v>146</v>
      </c>
      <c r="C17" s="65" t="s">
        <v>147</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72" customHeight="1">
      <c r="A18" s="105" t="s">
        <v>54</v>
      </c>
      <c r="B18" s="65" t="s">
        <v>150</v>
      </c>
      <c r="C18" s="65" t="s">
        <v>151</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63.75">
      <c r="A19" s="105" t="s">
        <v>55</v>
      </c>
      <c r="B19" s="65" t="s">
        <v>148</v>
      </c>
      <c r="C19" s="65" t="s">
        <v>149</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210" t="s">
        <v>259</v>
      </c>
      <c r="B20" s="211"/>
      <c r="C20" s="211"/>
      <c r="D20" s="211"/>
      <c r="E20" s="211"/>
      <c r="F20" s="212"/>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62.25" customHeight="1">
      <c r="A21" s="105" t="s">
        <v>56</v>
      </c>
      <c r="B21" s="65" t="s">
        <v>154</v>
      </c>
      <c r="C21" s="65" t="s">
        <v>153</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32.25" customHeight="1">
      <c r="A22" s="105" t="s">
        <v>57</v>
      </c>
      <c r="B22" s="63" t="s">
        <v>152</v>
      </c>
      <c r="C22" s="65"/>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ht="37.5" customHeight="1">
      <c r="A23" s="105" t="s">
        <v>58</v>
      </c>
      <c r="B23" s="65" t="s">
        <v>155</v>
      </c>
      <c r="C23" s="64" t="s">
        <v>156</v>
      </c>
      <c r="D23" s="103"/>
      <c r="E23" s="103"/>
      <c r="F23" s="103"/>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c r="A24" s="210" t="s">
        <v>260</v>
      </c>
      <c r="B24" s="211"/>
      <c r="C24" s="211"/>
      <c r="D24" s="211"/>
      <c r="E24" s="211"/>
      <c r="F24" s="212"/>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59</v>
      </c>
      <c r="B25" s="65" t="s">
        <v>157</v>
      </c>
      <c r="C25" s="64" t="s">
        <v>158</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66.75" customHeight="1">
      <c r="A26" s="105" t="s">
        <v>60</v>
      </c>
      <c r="B26" s="65" t="s">
        <v>161</v>
      </c>
      <c r="C26" s="64" t="s">
        <v>162</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38.25">
      <c r="A27" s="105" t="s">
        <v>61</v>
      </c>
      <c r="B27" s="65" t="s">
        <v>159</v>
      </c>
      <c r="C27" s="64" t="s">
        <v>160</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c r="A28" s="210" t="s">
        <v>261</v>
      </c>
      <c r="B28" s="211"/>
      <c r="C28" s="211"/>
      <c r="D28" s="211"/>
      <c r="E28" s="211"/>
      <c r="F28" s="212"/>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ht="32.25" customHeight="1">
      <c r="A29" s="105" t="s">
        <v>62</v>
      </c>
      <c r="B29" s="65" t="s">
        <v>163</v>
      </c>
      <c r="C29" s="64" t="s">
        <v>164</v>
      </c>
      <c r="D29" s="103"/>
      <c r="E29" s="103"/>
      <c r="F29" s="103"/>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39.75" customHeight="1">
      <c r="A30" s="105" t="s">
        <v>63</v>
      </c>
      <c r="B30" s="65" t="s">
        <v>165</v>
      </c>
      <c r="C30" s="64" t="s">
        <v>164</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52.5" customHeight="1">
      <c r="A31" s="105" t="s">
        <v>64</v>
      </c>
      <c r="B31" s="65" t="s">
        <v>166</v>
      </c>
      <c r="C31" s="64" t="s">
        <v>167</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c r="A32" s="210" t="s">
        <v>262</v>
      </c>
      <c r="B32" s="211"/>
      <c r="C32" s="211"/>
      <c r="D32" s="211"/>
      <c r="E32" s="211"/>
      <c r="F32" s="212"/>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1:203" ht="57.75" customHeight="1">
      <c r="A33" s="105" t="s">
        <v>65</v>
      </c>
      <c r="B33" s="65" t="s">
        <v>168</v>
      </c>
      <c r="C33" s="65" t="s">
        <v>169</v>
      </c>
      <c r="D33" s="103"/>
      <c r="E33" s="103"/>
      <c r="F33" s="1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1:203" ht="57.75" customHeight="1">
      <c r="A34" s="105" t="s">
        <v>66</v>
      </c>
      <c r="B34" s="65" t="s">
        <v>172</v>
      </c>
      <c r="C34" s="65" t="s">
        <v>173</v>
      </c>
      <c r="D34" s="103"/>
      <c r="E34" s="103"/>
      <c r="F34" s="103"/>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1:203" ht="51">
      <c r="A35" s="105" t="s">
        <v>67</v>
      </c>
      <c r="B35" s="65" t="s">
        <v>170</v>
      </c>
      <c r="C35" s="65" t="s">
        <v>171</v>
      </c>
      <c r="D35" s="103"/>
      <c r="E35" s="103"/>
      <c r="F35" s="1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1:203">
      <c r="A36" s="213" t="s">
        <v>263</v>
      </c>
      <c r="B36" s="214"/>
      <c r="C36" s="214"/>
      <c r="D36" s="214"/>
      <c r="E36" s="214"/>
      <c r="F36" s="215"/>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1:203" ht="63.75">
      <c r="A37" s="105" t="s">
        <v>70</v>
      </c>
      <c r="B37" s="65" t="s">
        <v>174</v>
      </c>
      <c r="C37" s="65" t="s">
        <v>175</v>
      </c>
      <c r="D37" s="103"/>
      <c r="E37" s="103"/>
      <c r="F37" s="103"/>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1:203" ht="76.5">
      <c r="A38" s="105" t="s">
        <v>71</v>
      </c>
      <c r="B38" s="65" t="s">
        <v>176</v>
      </c>
      <c r="C38" s="65" t="s">
        <v>177</v>
      </c>
      <c r="D38" s="103"/>
      <c r="E38" s="103"/>
      <c r="F38" s="103"/>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1:2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1:2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1:2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1:203">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1:2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1:2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1:2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1: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1: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1: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row r="1032" spans="7:203">
      <c r="G1032" s="101"/>
      <c r="H1032" s="101"/>
      <c r="I1032" s="101"/>
      <c r="J1032" s="101"/>
      <c r="K1032" s="101"/>
      <c r="L1032" s="101"/>
      <c r="M1032" s="101"/>
      <c r="N1032" s="101"/>
      <c r="O1032" s="101"/>
      <c r="P1032" s="101"/>
      <c r="Q1032" s="101"/>
      <c r="R1032" s="101"/>
      <c r="S1032" s="101"/>
      <c r="T1032" s="101"/>
      <c r="U1032" s="101"/>
      <c r="V1032" s="101"/>
      <c r="W1032" s="101"/>
      <c r="X1032" s="101"/>
      <c r="Y1032" s="101"/>
      <c r="Z1032" s="101"/>
      <c r="AA1032" s="101"/>
      <c r="AB1032" s="101"/>
      <c r="AC1032" s="101"/>
      <c r="AD1032" s="101"/>
      <c r="AE1032" s="101"/>
      <c r="AF1032" s="101"/>
      <c r="AG1032" s="101"/>
      <c r="AH1032" s="101"/>
      <c r="AI1032" s="101"/>
      <c r="AJ1032" s="101"/>
      <c r="AK1032" s="101"/>
      <c r="AL1032" s="101"/>
      <c r="AM1032" s="101"/>
      <c r="AN1032" s="101"/>
      <c r="AO1032" s="101"/>
      <c r="AP1032" s="101"/>
      <c r="AQ1032" s="101"/>
      <c r="AR1032" s="101"/>
      <c r="AS1032" s="101"/>
      <c r="AT1032" s="101"/>
      <c r="AU1032" s="101"/>
      <c r="AV1032" s="101"/>
      <c r="AW1032" s="101"/>
      <c r="AX1032" s="101"/>
      <c r="AY1032" s="101"/>
      <c r="AZ1032" s="101"/>
      <c r="BA1032" s="101"/>
      <c r="BB1032" s="101"/>
      <c r="BC1032" s="101"/>
      <c r="BD1032" s="101"/>
      <c r="BE1032" s="101"/>
      <c r="BF1032" s="101"/>
      <c r="BG1032" s="101"/>
      <c r="BH1032" s="101"/>
      <c r="BI1032" s="101"/>
      <c r="BJ1032" s="101"/>
      <c r="BK1032" s="101"/>
      <c r="BL1032" s="101"/>
      <c r="BM1032" s="101"/>
      <c r="BN1032" s="101"/>
      <c r="BO1032" s="101"/>
      <c r="BP1032" s="101"/>
      <c r="BQ1032" s="101"/>
      <c r="BR1032" s="101"/>
      <c r="BS1032" s="101"/>
      <c r="BT1032" s="101"/>
      <c r="BU1032" s="101"/>
      <c r="BV1032" s="101"/>
      <c r="BW1032" s="101"/>
      <c r="BX1032" s="101"/>
      <c r="BY1032" s="101"/>
      <c r="BZ1032" s="101"/>
      <c r="CA1032" s="101"/>
      <c r="CB1032" s="101"/>
      <c r="CC1032" s="101"/>
      <c r="CD1032" s="101"/>
      <c r="CE1032" s="101"/>
      <c r="CF1032" s="101"/>
      <c r="CG1032" s="101"/>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101"/>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c r="DX1032" s="101"/>
      <c r="DY1032" s="101"/>
      <c r="DZ1032" s="101"/>
      <c r="EA1032" s="101"/>
      <c r="EB1032" s="101"/>
      <c r="EC1032" s="101"/>
      <c r="ED1032" s="101"/>
      <c r="EE1032" s="101"/>
      <c r="EF1032" s="101"/>
      <c r="EG1032" s="101"/>
      <c r="EH1032" s="101"/>
      <c r="EI1032" s="101"/>
      <c r="EJ1032" s="101"/>
      <c r="EK1032" s="101"/>
      <c r="EL1032" s="101"/>
      <c r="EM1032" s="101"/>
      <c r="EN1032" s="101"/>
      <c r="EO1032" s="101"/>
      <c r="EP1032" s="101"/>
      <c r="EQ1032" s="101"/>
      <c r="ER1032" s="101"/>
      <c r="ES1032" s="101"/>
      <c r="ET1032" s="101"/>
      <c r="EU1032" s="101"/>
      <c r="EV1032" s="101"/>
      <c r="EW1032" s="101"/>
      <c r="EX1032" s="101"/>
      <c r="EY1032" s="101"/>
      <c r="EZ1032" s="101"/>
      <c r="FA1032" s="101"/>
      <c r="FB1032" s="101"/>
      <c r="FC1032" s="101"/>
      <c r="FD1032" s="101"/>
      <c r="FE1032" s="101"/>
      <c r="FF1032" s="101"/>
      <c r="FG1032" s="101"/>
      <c r="FH1032" s="101"/>
      <c r="FI1032" s="101"/>
      <c r="FJ1032" s="101"/>
      <c r="FK1032" s="101"/>
      <c r="FL1032" s="101"/>
      <c r="FM1032" s="101"/>
      <c r="FN1032" s="101"/>
      <c r="FO1032" s="101"/>
      <c r="FP1032" s="101"/>
      <c r="FQ1032" s="101"/>
      <c r="FR1032" s="101"/>
      <c r="FS1032" s="101"/>
      <c r="FT1032" s="101"/>
      <c r="FU1032" s="101"/>
      <c r="FV1032" s="101"/>
      <c r="FW1032" s="101"/>
      <c r="FX1032" s="101"/>
      <c r="FY1032" s="101"/>
      <c r="FZ1032" s="101"/>
      <c r="GA1032" s="101"/>
      <c r="GB1032" s="101"/>
      <c r="GC1032" s="101"/>
      <c r="GD1032" s="101"/>
      <c r="GE1032" s="101"/>
      <c r="GF1032" s="101"/>
      <c r="GG1032" s="101"/>
      <c r="GH1032" s="101"/>
      <c r="GI1032" s="101"/>
      <c r="GJ1032" s="101"/>
      <c r="GK1032" s="101"/>
      <c r="GL1032" s="101"/>
      <c r="GM1032" s="101"/>
      <c r="GN1032" s="101"/>
      <c r="GO1032" s="101"/>
      <c r="GP1032" s="101"/>
      <c r="GQ1032" s="101"/>
      <c r="GR1032" s="101"/>
      <c r="GS1032" s="101"/>
      <c r="GT1032" s="101"/>
      <c r="GU1032" s="101"/>
    </row>
    <row r="1033" spans="7:203">
      <c r="G1033" s="101"/>
      <c r="H1033" s="101"/>
      <c r="I1033" s="101"/>
      <c r="J1033" s="101"/>
      <c r="K1033" s="101"/>
      <c r="L1033" s="101"/>
      <c r="M1033" s="101"/>
      <c r="N1033" s="101"/>
      <c r="O1033" s="101"/>
      <c r="P1033" s="101"/>
      <c r="Q1033" s="101"/>
      <c r="R1033" s="101"/>
      <c r="S1033" s="101"/>
      <c r="T1033" s="101"/>
      <c r="U1033" s="101"/>
      <c r="V1033" s="101"/>
      <c r="W1033" s="101"/>
      <c r="X1033" s="101"/>
      <c r="Y1033" s="101"/>
      <c r="Z1033" s="101"/>
      <c r="AA1033" s="101"/>
      <c r="AB1033" s="101"/>
      <c r="AC1033" s="101"/>
      <c r="AD1033" s="101"/>
      <c r="AE1033" s="101"/>
      <c r="AF1033" s="101"/>
      <c r="AG1033" s="101"/>
      <c r="AH1033" s="101"/>
      <c r="AI1033" s="101"/>
      <c r="AJ1033" s="101"/>
      <c r="AK1033" s="101"/>
      <c r="AL1033" s="101"/>
      <c r="AM1033" s="101"/>
      <c r="AN1033" s="101"/>
      <c r="AO1033" s="101"/>
      <c r="AP1033" s="101"/>
      <c r="AQ1033" s="101"/>
      <c r="AR1033" s="101"/>
      <c r="AS1033" s="101"/>
      <c r="AT1033" s="101"/>
      <c r="AU1033" s="101"/>
      <c r="AV1033" s="101"/>
      <c r="AW1033" s="101"/>
      <c r="AX1033" s="101"/>
      <c r="AY1033" s="101"/>
      <c r="AZ1033" s="101"/>
      <c r="BA1033" s="101"/>
      <c r="BB1033" s="101"/>
      <c r="BC1033" s="101"/>
      <c r="BD1033" s="101"/>
      <c r="BE1033" s="101"/>
      <c r="BF1033" s="101"/>
      <c r="BG1033" s="101"/>
      <c r="BH1033" s="101"/>
      <c r="BI1033" s="101"/>
      <c r="BJ1033" s="101"/>
      <c r="BK1033" s="101"/>
      <c r="BL1033" s="101"/>
      <c r="BM1033" s="101"/>
      <c r="BN1033" s="101"/>
      <c r="BO1033" s="101"/>
      <c r="BP1033" s="101"/>
      <c r="BQ1033" s="101"/>
      <c r="BR1033" s="101"/>
      <c r="BS1033" s="101"/>
      <c r="BT1033" s="101"/>
      <c r="BU1033" s="101"/>
      <c r="BV1033" s="101"/>
      <c r="BW1033" s="101"/>
      <c r="BX1033" s="101"/>
      <c r="BY1033" s="101"/>
      <c r="BZ1033" s="101"/>
      <c r="CA1033" s="101"/>
      <c r="CB1033" s="101"/>
      <c r="CC1033" s="101"/>
      <c r="CD1033" s="101"/>
      <c r="CE1033" s="101"/>
      <c r="CF1033" s="101"/>
      <c r="CG1033" s="101"/>
      <c r="CH1033" s="101"/>
      <c r="CI1033" s="101"/>
      <c r="CJ1033" s="101"/>
      <c r="CK1033" s="101"/>
      <c r="CL1033" s="101"/>
      <c r="CM1033" s="101"/>
      <c r="CN1033" s="101"/>
      <c r="CO1033" s="101"/>
      <c r="CP1033" s="101"/>
      <c r="CQ1033" s="101"/>
      <c r="CR1033" s="101"/>
      <c r="CS1033" s="101"/>
      <c r="CT1033" s="101"/>
      <c r="CU1033" s="101"/>
      <c r="CV1033" s="101"/>
      <c r="CW1033" s="101"/>
      <c r="CX1033" s="101"/>
      <c r="CY1033" s="101"/>
      <c r="CZ1033" s="101"/>
      <c r="DA1033" s="101"/>
      <c r="DB1033" s="101"/>
      <c r="DC1033" s="101"/>
      <c r="DD1033" s="101"/>
      <c r="DE1033" s="101"/>
      <c r="DF1033" s="101"/>
      <c r="DG1033" s="101"/>
      <c r="DH1033" s="101"/>
      <c r="DI1033" s="101"/>
      <c r="DJ1033" s="101"/>
      <c r="DK1033" s="101"/>
      <c r="DL1033" s="101"/>
      <c r="DM1033" s="101"/>
      <c r="DN1033" s="101"/>
      <c r="DO1033" s="101"/>
      <c r="DP1033" s="101"/>
      <c r="DQ1033" s="101"/>
      <c r="DR1033" s="101"/>
      <c r="DS1033" s="101"/>
      <c r="DT1033" s="101"/>
      <c r="DU1033" s="101"/>
      <c r="DV1033" s="101"/>
      <c r="DW1033" s="101"/>
      <c r="DX1033" s="101"/>
      <c r="DY1033" s="101"/>
      <c r="DZ1033" s="101"/>
      <c r="EA1033" s="101"/>
      <c r="EB1033" s="101"/>
      <c r="EC1033" s="101"/>
      <c r="ED1033" s="101"/>
      <c r="EE1033" s="101"/>
      <c r="EF1033" s="101"/>
      <c r="EG1033" s="101"/>
      <c r="EH1033" s="101"/>
      <c r="EI1033" s="101"/>
      <c r="EJ1033" s="101"/>
      <c r="EK1033" s="101"/>
      <c r="EL1033" s="101"/>
      <c r="EM1033" s="101"/>
      <c r="EN1033" s="101"/>
      <c r="EO1033" s="101"/>
      <c r="EP1033" s="101"/>
      <c r="EQ1033" s="101"/>
      <c r="ER1033" s="101"/>
      <c r="ES1033" s="101"/>
      <c r="ET1033" s="101"/>
      <c r="EU1033" s="101"/>
      <c r="EV1033" s="101"/>
      <c r="EW1033" s="101"/>
      <c r="EX1033" s="101"/>
      <c r="EY1033" s="101"/>
      <c r="EZ1033" s="101"/>
      <c r="FA1033" s="101"/>
      <c r="FB1033" s="101"/>
      <c r="FC1033" s="101"/>
      <c r="FD1033" s="101"/>
      <c r="FE1033" s="101"/>
      <c r="FF1033" s="101"/>
      <c r="FG1033" s="101"/>
      <c r="FH1033" s="101"/>
      <c r="FI1033" s="101"/>
      <c r="FJ1033" s="101"/>
      <c r="FK1033" s="101"/>
      <c r="FL1033" s="101"/>
      <c r="FM1033" s="101"/>
      <c r="FN1033" s="101"/>
      <c r="FO1033" s="101"/>
      <c r="FP1033" s="101"/>
      <c r="FQ1033" s="101"/>
      <c r="FR1033" s="101"/>
      <c r="FS1033" s="101"/>
      <c r="FT1033" s="101"/>
      <c r="FU1033" s="101"/>
      <c r="FV1033" s="101"/>
      <c r="FW1033" s="101"/>
      <c r="FX1033" s="101"/>
      <c r="FY1033" s="101"/>
      <c r="FZ1033" s="101"/>
      <c r="GA1033" s="101"/>
      <c r="GB1033" s="101"/>
      <c r="GC1033" s="101"/>
      <c r="GD1033" s="101"/>
      <c r="GE1033" s="101"/>
      <c r="GF1033" s="101"/>
      <c r="GG1033" s="101"/>
      <c r="GH1033" s="101"/>
      <c r="GI1033" s="101"/>
      <c r="GJ1033" s="101"/>
      <c r="GK1033" s="101"/>
      <c r="GL1033" s="101"/>
      <c r="GM1033" s="101"/>
      <c r="GN1033" s="101"/>
      <c r="GO1033" s="101"/>
      <c r="GP1033" s="101"/>
      <c r="GQ1033" s="101"/>
      <c r="GR1033" s="101"/>
      <c r="GS1033" s="101"/>
      <c r="GT1033" s="101"/>
      <c r="GU1033" s="101"/>
    </row>
    <row r="1034" spans="7:203">
      <c r="G1034" s="101"/>
      <c r="H1034" s="101"/>
      <c r="I1034" s="101"/>
      <c r="J1034" s="101"/>
      <c r="K1034" s="101"/>
      <c r="L1034" s="101"/>
      <c r="M1034" s="101"/>
      <c r="N1034" s="101"/>
      <c r="O1034" s="101"/>
      <c r="P1034" s="101"/>
      <c r="Q1034" s="101"/>
      <c r="R1034" s="101"/>
      <c r="S1034" s="101"/>
      <c r="T1034" s="101"/>
      <c r="U1034" s="101"/>
      <c r="V1034" s="101"/>
      <c r="W1034" s="101"/>
      <c r="X1034" s="101"/>
      <c r="Y1034" s="101"/>
      <c r="Z1034" s="101"/>
      <c r="AA1034" s="101"/>
      <c r="AB1034" s="101"/>
      <c r="AC1034" s="101"/>
      <c r="AD1034" s="101"/>
      <c r="AE1034" s="101"/>
      <c r="AF1034" s="101"/>
      <c r="AG1034" s="101"/>
      <c r="AH1034" s="101"/>
      <c r="AI1034" s="101"/>
      <c r="AJ1034" s="101"/>
      <c r="AK1034" s="101"/>
      <c r="AL1034" s="101"/>
      <c r="AM1034" s="101"/>
      <c r="AN1034" s="101"/>
      <c r="AO1034" s="101"/>
      <c r="AP1034" s="101"/>
      <c r="AQ1034" s="101"/>
      <c r="AR1034" s="101"/>
      <c r="AS1034" s="101"/>
      <c r="AT1034" s="101"/>
      <c r="AU1034" s="101"/>
      <c r="AV1034" s="101"/>
      <c r="AW1034" s="101"/>
      <c r="AX1034" s="101"/>
      <c r="AY1034" s="101"/>
      <c r="AZ1034" s="101"/>
      <c r="BA1034" s="101"/>
      <c r="BB1034" s="101"/>
      <c r="BC1034" s="101"/>
      <c r="BD1034" s="101"/>
      <c r="BE1034" s="101"/>
      <c r="BF1034" s="101"/>
      <c r="BG1034" s="101"/>
      <c r="BH1034" s="101"/>
      <c r="BI1034" s="101"/>
      <c r="BJ1034" s="101"/>
      <c r="BK1034" s="101"/>
      <c r="BL1034" s="101"/>
      <c r="BM1034" s="101"/>
      <c r="BN1034" s="101"/>
      <c r="BO1034" s="101"/>
      <c r="BP1034" s="101"/>
      <c r="BQ1034" s="101"/>
      <c r="BR1034" s="101"/>
      <c r="BS1034" s="101"/>
      <c r="BT1034" s="101"/>
      <c r="BU1034" s="101"/>
      <c r="BV1034" s="101"/>
      <c r="BW1034" s="101"/>
      <c r="BX1034" s="101"/>
      <c r="BY1034" s="101"/>
      <c r="BZ1034" s="101"/>
      <c r="CA1034" s="101"/>
      <c r="CB1034" s="101"/>
      <c r="CC1034" s="101"/>
      <c r="CD1034" s="101"/>
      <c r="CE1034" s="101"/>
      <c r="CF1034" s="101"/>
      <c r="CG1034" s="101"/>
      <c r="CH1034" s="101"/>
      <c r="CI1034" s="101"/>
      <c r="CJ1034" s="101"/>
      <c r="CK1034" s="101"/>
      <c r="CL1034" s="101"/>
      <c r="CM1034" s="101"/>
      <c r="CN1034" s="101"/>
      <c r="CO1034" s="101"/>
      <c r="CP1034" s="101"/>
      <c r="CQ1034" s="101"/>
      <c r="CR1034" s="101"/>
      <c r="CS1034" s="101"/>
      <c r="CT1034" s="101"/>
      <c r="CU1034" s="101"/>
      <c r="CV1034" s="101"/>
      <c r="CW1034" s="101"/>
      <c r="CX1034" s="101"/>
      <c r="CY1034" s="101"/>
      <c r="CZ1034" s="101"/>
      <c r="DA1034" s="101"/>
      <c r="DB1034" s="101"/>
      <c r="DC1034" s="101"/>
      <c r="DD1034" s="101"/>
      <c r="DE1034" s="101"/>
      <c r="DF1034" s="101"/>
      <c r="DG1034" s="101"/>
      <c r="DH1034" s="101"/>
      <c r="DI1034" s="101"/>
      <c r="DJ1034" s="101"/>
      <c r="DK1034" s="101"/>
      <c r="DL1034" s="101"/>
      <c r="DM1034" s="101"/>
      <c r="DN1034" s="101"/>
      <c r="DO1034" s="101"/>
      <c r="DP1034" s="101"/>
      <c r="DQ1034" s="101"/>
      <c r="DR1034" s="101"/>
      <c r="DS1034" s="101"/>
      <c r="DT1034" s="101"/>
      <c r="DU1034" s="101"/>
      <c r="DV1034" s="101"/>
      <c r="DW1034" s="101"/>
      <c r="DX1034" s="101"/>
      <c r="DY1034" s="101"/>
      <c r="DZ1034" s="101"/>
      <c r="EA1034" s="101"/>
      <c r="EB1034" s="101"/>
      <c r="EC1034" s="101"/>
      <c r="ED1034" s="101"/>
      <c r="EE1034" s="101"/>
      <c r="EF1034" s="101"/>
      <c r="EG1034" s="101"/>
      <c r="EH1034" s="101"/>
      <c r="EI1034" s="101"/>
      <c r="EJ1034" s="101"/>
      <c r="EK1034" s="101"/>
      <c r="EL1034" s="101"/>
      <c r="EM1034" s="101"/>
      <c r="EN1034" s="101"/>
      <c r="EO1034" s="101"/>
      <c r="EP1034" s="101"/>
      <c r="EQ1034" s="101"/>
      <c r="ER1034" s="101"/>
      <c r="ES1034" s="101"/>
      <c r="ET1034" s="101"/>
      <c r="EU1034" s="101"/>
      <c r="EV1034" s="101"/>
      <c r="EW1034" s="101"/>
      <c r="EX1034" s="101"/>
      <c r="EY1034" s="101"/>
      <c r="EZ1034" s="101"/>
      <c r="FA1034" s="101"/>
      <c r="FB1034" s="101"/>
      <c r="FC1034" s="101"/>
      <c r="FD1034" s="101"/>
      <c r="FE1034" s="101"/>
      <c r="FF1034" s="101"/>
      <c r="FG1034" s="101"/>
      <c r="FH1034" s="101"/>
      <c r="FI1034" s="101"/>
      <c r="FJ1034" s="101"/>
      <c r="FK1034" s="101"/>
      <c r="FL1034" s="101"/>
      <c r="FM1034" s="101"/>
      <c r="FN1034" s="101"/>
      <c r="FO1034" s="101"/>
      <c r="FP1034" s="101"/>
      <c r="FQ1034" s="101"/>
      <c r="FR1034" s="101"/>
      <c r="FS1034" s="101"/>
      <c r="FT1034" s="101"/>
      <c r="FU1034" s="101"/>
      <c r="FV1034" s="101"/>
      <c r="FW1034" s="101"/>
      <c r="FX1034" s="101"/>
      <c r="FY1034" s="101"/>
      <c r="FZ1034" s="101"/>
      <c r="GA1034" s="101"/>
      <c r="GB1034" s="101"/>
      <c r="GC1034" s="101"/>
      <c r="GD1034" s="101"/>
      <c r="GE1034" s="101"/>
      <c r="GF1034" s="101"/>
      <c r="GG1034" s="101"/>
      <c r="GH1034" s="101"/>
      <c r="GI1034" s="101"/>
      <c r="GJ1034" s="101"/>
      <c r="GK1034" s="101"/>
      <c r="GL1034" s="101"/>
      <c r="GM1034" s="101"/>
      <c r="GN1034" s="101"/>
      <c r="GO1034" s="101"/>
      <c r="GP1034" s="101"/>
      <c r="GQ1034" s="101"/>
      <c r="GR1034" s="101"/>
      <c r="GS1034" s="101"/>
      <c r="GT1034" s="101"/>
      <c r="GU1034" s="101"/>
    </row>
    <row r="1035" spans="7:203">
      <c r="G1035" s="101"/>
      <c r="H1035" s="101"/>
      <c r="I1035" s="101"/>
      <c r="J1035" s="101"/>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101"/>
      <c r="BD1035" s="101"/>
      <c r="BE1035" s="101"/>
      <c r="BF1035" s="101"/>
      <c r="BG1035" s="101"/>
      <c r="BH1035" s="101"/>
      <c r="BI1035" s="101"/>
      <c r="BJ1035" s="101"/>
      <c r="BK1035" s="101"/>
      <c r="BL1035" s="101"/>
      <c r="BM1035" s="101"/>
      <c r="BN1035" s="101"/>
      <c r="BO1035" s="101"/>
      <c r="BP1035" s="101"/>
      <c r="BQ1035" s="101"/>
      <c r="BR1035" s="101"/>
      <c r="BS1035" s="101"/>
      <c r="BT1035" s="101"/>
      <c r="BU1035" s="101"/>
      <c r="BV1035" s="101"/>
      <c r="BW1035" s="101"/>
      <c r="BX1035" s="101"/>
      <c r="BY1035" s="101"/>
      <c r="BZ1035" s="101"/>
      <c r="CA1035" s="101"/>
      <c r="CB1035" s="101"/>
      <c r="CC1035" s="101"/>
      <c r="CD1035" s="101"/>
      <c r="CE1035" s="101"/>
      <c r="CF1035" s="101"/>
      <c r="CG1035" s="101"/>
      <c r="CH1035" s="101"/>
      <c r="CI1035" s="101"/>
      <c r="CJ1035" s="101"/>
      <c r="CK1035" s="101"/>
      <c r="CL1035" s="101"/>
      <c r="CM1035" s="101"/>
      <c r="CN1035" s="101"/>
      <c r="CO1035" s="101"/>
      <c r="CP1035" s="101"/>
      <c r="CQ1035" s="101"/>
      <c r="CR1035" s="101"/>
      <c r="CS1035" s="101"/>
      <c r="CT1035" s="101"/>
      <c r="CU1035" s="101"/>
      <c r="CV1035" s="101"/>
      <c r="CW1035" s="101"/>
      <c r="CX1035" s="101"/>
      <c r="CY1035" s="101"/>
      <c r="CZ1035" s="101"/>
      <c r="DA1035" s="101"/>
      <c r="DB1035" s="101"/>
      <c r="DC1035" s="101"/>
      <c r="DD1035" s="101"/>
      <c r="DE1035" s="101"/>
      <c r="DF1035" s="101"/>
      <c r="DG1035" s="101"/>
      <c r="DH1035" s="101"/>
      <c r="DI1035" s="101"/>
      <c r="DJ1035" s="101"/>
      <c r="DK1035" s="101"/>
      <c r="DL1035" s="101"/>
      <c r="DM1035" s="101"/>
      <c r="DN1035" s="101"/>
      <c r="DO1035" s="101"/>
      <c r="DP1035" s="101"/>
      <c r="DQ1035" s="101"/>
      <c r="DR1035" s="101"/>
      <c r="DS1035" s="101"/>
      <c r="DT1035" s="101"/>
      <c r="DU1035" s="101"/>
      <c r="DV1035" s="101"/>
      <c r="DW1035" s="101"/>
      <c r="DX1035" s="101"/>
      <c r="DY1035" s="101"/>
      <c r="DZ1035" s="101"/>
      <c r="EA1035" s="101"/>
      <c r="EB1035" s="101"/>
      <c r="EC1035" s="101"/>
      <c r="ED1035" s="101"/>
      <c r="EE1035" s="101"/>
      <c r="EF1035" s="101"/>
      <c r="EG1035" s="101"/>
      <c r="EH1035" s="101"/>
      <c r="EI1035" s="101"/>
      <c r="EJ1035" s="101"/>
      <c r="EK1035" s="101"/>
      <c r="EL1035" s="101"/>
      <c r="EM1035" s="101"/>
      <c r="EN1035" s="101"/>
      <c r="EO1035" s="101"/>
      <c r="EP1035" s="101"/>
      <c r="EQ1035" s="101"/>
      <c r="ER1035" s="101"/>
      <c r="ES1035" s="101"/>
      <c r="ET1035" s="101"/>
      <c r="EU1035" s="101"/>
      <c r="EV1035" s="101"/>
      <c r="EW1035" s="101"/>
      <c r="EX1035" s="101"/>
      <c r="EY1035" s="101"/>
      <c r="EZ1035" s="101"/>
      <c r="FA1035" s="101"/>
      <c r="FB1035" s="101"/>
      <c r="FC1035" s="101"/>
      <c r="FD1035" s="101"/>
      <c r="FE1035" s="101"/>
      <c r="FF1035" s="101"/>
      <c r="FG1035" s="101"/>
      <c r="FH1035" s="101"/>
      <c r="FI1035" s="101"/>
      <c r="FJ1035" s="101"/>
      <c r="FK1035" s="101"/>
      <c r="FL1035" s="101"/>
      <c r="FM1035" s="101"/>
      <c r="FN1035" s="101"/>
      <c r="FO1035" s="101"/>
      <c r="FP1035" s="101"/>
      <c r="FQ1035" s="101"/>
      <c r="FR1035" s="101"/>
      <c r="FS1035" s="101"/>
      <c r="FT1035" s="101"/>
      <c r="FU1035" s="101"/>
      <c r="FV1035" s="101"/>
      <c r="FW1035" s="101"/>
      <c r="FX1035" s="101"/>
      <c r="FY1035" s="101"/>
      <c r="FZ1035" s="101"/>
      <c r="GA1035" s="101"/>
      <c r="GB1035" s="101"/>
      <c r="GC1035" s="101"/>
      <c r="GD1035" s="101"/>
      <c r="GE1035" s="101"/>
      <c r="GF1035" s="101"/>
      <c r="GG1035" s="101"/>
      <c r="GH1035" s="101"/>
      <c r="GI1035" s="101"/>
      <c r="GJ1035" s="101"/>
      <c r="GK1035" s="101"/>
      <c r="GL1035" s="101"/>
      <c r="GM1035" s="101"/>
      <c r="GN1035" s="101"/>
      <c r="GO1035" s="101"/>
      <c r="GP1035" s="101"/>
      <c r="GQ1035" s="101"/>
      <c r="GR1035" s="101"/>
      <c r="GS1035" s="101"/>
      <c r="GT1035" s="101"/>
      <c r="GU1035" s="101"/>
    </row>
    <row r="1036" spans="7:203">
      <c r="G1036" s="101"/>
      <c r="H1036" s="101"/>
      <c r="I1036" s="101"/>
      <c r="J1036" s="101"/>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101"/>
      <c r="BD1036" s="101"/>
      <c r="BE1036" s="101"/>
      <c r="BF1036" s="101"/>
      <c r="BG1036" s="101"/>
      <c r="BH1036" s="101"/>
      <c r="BI1036" s="101"/>
      <c r="BJ1036" s="101"/>
      <c r="BK1036" s="101"/>
      <c r="BL1036" s="101"/>
      <c r="BM1036" s="101"/>
      <c r="BN1036" s="101"/>
      <c r="BO1036" s="101"/>
      <c r="BP1036" s="101"/>
      <c r="BQ1036" s="101"/>
      <c r="BR1036" s="101"/>
      <c r="BS1036" s="101"/>
      <c r="BT1036" s="101"/>
      <c r="BU1036" s="101"/>
      <c r="BV1036" s="101"/>
      <c r="BW1036" s="101"/>
      <c r="BX1036" s="101"/>
      <c r="BY1036" s="101"/>
      <c r="BZ1036" s="101"/>
      <c r="CA1036" s="101"/>
      <c r="CB1036" s="101"/>
      <c r="CC1036" s="101"/>
      <c r="CD1036" s="101"/>
      <c r="CE1036" s="101"/>
      <c r="CF1036" s="101"/>
      <c r="CG1036" s="101"/>
      <c r="CH1036" s="101"/>
      <c r="CI1036" s="101"/>
      <c r="CJ1036" s="101"/>
      <c r="CK1036" s="101"/>
      <c r="CL1036" s="101"/>
      <c r="CM1036" s="101"/>
      <c r="CN1036" s="101"/>
      <c r="CO1036" s="101"/>
      <c r="CP1036" s="101"/>
      <c r="CQ1036" s="101"/>
      <c r="CR1036" s="101"/>
      <c r="CS1036" s="101"/>
      <c r="CT1036" s="101"/>
      <c r="CU1036" s="101"/>
      <c r="CV1036" s="101"/>
      <c r="CW1036" s="101"/>
      <c r="CX1036" s="101"/>
      <c r="CY1036" s="101"/>
      <c r="CZ1036" s="101"/>
      <c r="DA1036" s="101"/>
      <c r="DB1036" s="101"/>
      <c r="DC1036" s="101"/>
      <c r="DD1036" s="101"/>
      <c r="DE1036" s="101"/>
      <c r="DF1036" s="101"/>
      <c r="DG1036" s="101"/>
      <c r="DH1036" s="101"/>
      <c r="DI1036" s="101"/>
      <c r="DJ1036" s="101"/>
      <c r="DK1036" s="101"/>
      <c r="DL1036" s="101"/>
      <c r="DM1036" s="101"/>
      <c r="DN1036" s="101"/>
      <c r="DO1036" s="101"/>
      <c r="DP1036" s="101"/>
      <c r="DQ1036" s="101"/>
      <c r="DR1036" s="101"/>
      <c r="DS1036" s="101"/>
      <c r="DT1036" s="101"/>
      <c r="DU1036" s="101"/>
      <c r="DV1036" s="101"/>
      <c r="DW1036" s="101"/>
      <c r="DX1036" s="101"/>
      <c r="DY1036" s="101"/>
      <c r="DZ1036" s="101"/>
      <c r="EA1036" s="101"/>
      <c r="EB1036" s="101"/>
      <c r="EC1036" s="101"/>
      <c r="ED1036" s="101"/>
      <c r="EE1036" s="101"/>
      <c r="EF1036" s="101"/>
      <c r="EG1036" s="101"/>
      <c r="EH1036" s="101"/>
      <c r="EI1036" s="101"/>
      <c r="EJ1036" s="101"/>
      <c r="EK1036" s="101"/>
      <c r="EL1036" s="101"/>
      <c r="EM1036" s="101"/>
      <c r="EN1036" s="101"/>
      <c r="EO1036" s="101"/>
      <c r="EP1036" s="101"/>
      <c r="EQ1036" s="101"/>
      <c r="ER1036" s="101"/>
      <c r="ES1036" s="101"/>
      <c r="ET1036" s="101"/>
      <c r="EU1036" s="101"/>
      <c r="EV1036" s="101"/>
      <c r="EW1036" s="101"/>
      <c r="EX1036" s="101"/>
      <c r="EY1036" s="101"/>
      <c r="EZ1036" s="101"/>
      <c r="FA1036" s="101"/>
      <c r="FB1036" s="101"/>
      <c r="FC1036" s="101"/>
      <c r="FD1036" s="101"/>
      <c r="FE1036" s="101"/>
      <c r="FF1036" s="101"/>
      <c r="FG1036" s="101"/>
      <c r="FH1036" s="101"/>
      <c r="FI1036" s="101"/>
      <c r="FJ1036" s="101"/>
      <c r="FK1036" s="101"/>
      <c r="FL1036" s="101"/>
      <c r="FM1036" s="101"/>
      <c r="FN1036" s="101"/>
      <c r="FO1036" s="101"/>
      <c r="FP1036" s="101"/>
      <c r="FQ1036" s="101"/>
      <c r="FR1036" s="101"/>
      <c r="FS1036" s="101"/>
      <c r="FT1036" s="101"/>
      <c r="FU1036" s="101"/>
      <c r="FV1036" s="101"/>
      <c r="FW1036" s="101"/>
      <c r="FX1036" s="101"/>
      <c r="FY1036" s="101"/>
      <c r="FZ1036" s="101"/>
      <c r="GA1036" s="101"/>
      <c r="GB1036" s="101"/>
      <c r="GC1036" s="101"/>
      <c r="GD1036" s="101"/>
      <c r="GE1036" s="101"/>
      <c r="GF1036" s="101"/>
      <c r="GG1036" s="101"/>
      <c r="GH1036" s="101"/>
      <c r="GI1036" s="101"/>
      <c r="GJ1036" s="101"/>
      <c r="GK1036" s="101"/>
      <c r="GL1036" s="101"/>
      <c r="GM1036" s="101"/>
      <c r="GN1036" s="101"/>
      <c r="GO1036" s="101"/>
      <c r="GP1036" s="101"/>
      <c r="GQ1036" s="101"/>
      <c r="GR1036" s="101"/>
      <c r="GS1036" s="101"/>
      <c r="GT1036" s="101"/>
      <c r="GU1036" s="101"/>
    </row>
    <row r="1037" spans="7:203">
      <c r="G1037" s="101"/>
      <c r="H1037" s="101"/>
      <c r="I1037" s="101"/>
      <c r="J1037" s="101"/>
      <c r="K1037" s="101"/>
      <c r="L1037" s="101"/>
      <c r="M1037" s="101"/>
      <c r="N1037" s="101"/>
      <c r="O1037" s="101"/>
      <c r="P1037" s="101"/>
      <c r="Q1037" s="101"/>
      <c r="R1037" s="101"/>
      <c r="S1037" s="101"/>
      <c r="T1037" s="101"/>
      <c r="U1037" s="101"/>
      <c r="V1037" s="101"/>
      <c r="W1037" s="101"/>
      <c r="X1037" s="101"/>
      <c r="Y1037" s="101"/>
      <c r="Z1037" s="101"/>
      <c r="AA1037" s="101"/>
      <c r="AB1037" s="101"/>
      <c r="AC1037" s="101"/>
      <c r="AD1037" s="101"/>
      <c r="AE1037" s="101"/>
      <c r="AF1037" s="101"/>
      <c r="AG1037" s="101"/>
      <c r="AH1037" s="101"/>
      <c r="AI1037" s="101"/>
      <c r="AJ1037" s="101"/>
      <c r="AK1037" s="101"/>
      <c r="AL1037" s="101"/>
      <c r="AM1037" s="101"/>
      <c r="AN1037" s="101"/>
      <c r="AO1037" s="101"/>
      <c r="AP1037" s="101"/>
      <c r="AQ1037" s="101"/>
      <c r="AR1037" s="101"/>
      <c r="AS1037" s="101"/>
      <c r="AT1037" s="101"/>
      <c r="AU1037" s="101"/>
      <c r="AV1037" s="101"/>
      <c r="AW1037" s="101"/>
      <c r="AX1037" s="101"/>
      <c r="AY1037" s="101"/>
      <c r="AZ1037" s="101"/>
      <c r="BA1037" s="101"/>
      <c r="BB1037" s="101"/>
      <c r="BC1037" s="101"/>
      <c r="BD1037" s="101"/>
      <c r="BE1037" s="101"/>
      <c r="BF1037" s="101"/>
      <c r="BG1037" s="101"/>
      <c r="BH1037" s="101"/>
      <c r="BI1037" s="101"/>
      <c r="BJ1037" s="101"/>
      <c r="BK1037" s="101"/>
      <c r="BL1037" s="101"/>
      <c r="BM1037" s="101"/>
      <c r="BN1037" s="101"/>
      <c r="BO1037" s="101"/>
      <c r="BP1037" s="101"/>
      <c r="BQ1037" s="101"/>
      <c r="BR1037" s="101"/>
      <c r="BS1037" s="101"/>
      <c r="BT1037" s="101"/>
      <c r="BU1037" s="101"/>
      <c r="BV1037" s="101"/>
      <c r="BW1037" s="101"/>
      <c r="BX1037" s="101"/>
      <c r="BY1037" s="101"/>
      <c r="BZ1037" s="101"/>
      <c r="CA1037" s="101"/>
      <c r="CB1037" s="101"/>
      <c r="CC1037" s="101"/>
      <c r="CD1037" s="101"/>
      <c r="CE1037" s="101"/>
      <c r="CF1037" s="101"/>
      <c r="CG1037" s="101"/>
      <c r="CH1037" s="101"/>
      <c r="CI1037" s="101"/>
      <c r="CJ1037" s="101"/>
      <c r="CK1037" s="101"/>
      <c r="CL1037" s="101"/>
      <c r="CM1037" s="101"/>
      <c r="CN1037" s="101"/>
      <c r="CO1037" s="101"/>
      <c r="CP1037" s="101"/>
      <c r="CQ1037" s="101"/>
      <c r="CR1037" s="101"/>
      <c r="CS1037" s="101"/>
      <c r="CT1037" s="101"/>
      <c r="CU1037" s="101"/>
      <c r="CV1037" s="101"/>
      <c r="CW1037" s="101"/>
      <c r="CX1037" s="101"/>
      <c r="CY1037" s="101"/>
      <c r="CZ1037" s="101"/>
      <c r="DA1037" s="101"/>
      <c r="DB1037" s="101"/>
      <c r="DC1037" s="101"/>
      <c r="DD1037" s="101"/>
      <c r="DE1037" s="101"/>
      <c r="DF1037" s="101"/>
      <c r="DG1037" s="101"/>
      <c r="DH1037" s="101"/>
      <c r="DI1037" s="101"/>
      <c r="DJ1037" s="101"/>
      <c r="DK1037" s="101"/>
      <c r="DL1037" s="101"/>
      <c r="DM1037" s="101"/>
      <c r="DN1037" s="101"/>
      <c r="DO1037" s="101"/>
      <c r="DP1037" s="101"/>
      <c r="DQ1037" s="101"/>
      <c r="DR1037" s="101"/>
      <c r="DS1037" s="101"/>
      <c r="DT1037" s="101"/>
      <c r="DU1037" s="101"/>
      <c r="DV1037" s="101"/>
      <c r="DW1037" s="101"/>
      <c r="DX1037" s="101"/>
      <c r="DY1037" s="101"/>
      <c r="DZ1037" s="101"/>
      <c r="EA1037" s="101"/>
      <c r="EB1037" s="101"/>
      <c r="EC1037" s="101"/>
      <c r="ED1037" s="101"/>
      <c r="EE1037" s="101"/>
      <c r="EF1037" s="101"/>
      <c r="EG1037" s="101"/>
      <c r="EH1037" s="101"/>
      <c r="EI1037" s="101"/>
      <c r="EJ1037" s="101"/>
      <c r="EK1037" s="101"/>
      <c r="EL1037" s="101"/>
      <c r="EM1037" s="101"/>
      <c r="EN1037" s="101"/>
      <c r="EO1037" s="101"/>
      <c r="EP1037" s="101"/>
      <c r="EQ1037" s="101"/>
      <c r="ER1037" s="101"/>
      <c r="ES1037" s="101"/>
      <c r="ET1037" s="101"/>
      <c r="EU1037" s="101"/>
      <c r="EV1037" s="101"/>
      <c r="EW1037" s="101"/>
      <c r="EX1037" s="101"/>
      <c r="EY1037" s="101"/>
      <c r="EZ1037" s="101"/>
      <c r="FA1037" s="101"/>
      <c r="FB1037" s="101"/>
      <c r="FC1037" s="101"/>
      <c r="FD1037" s="101"/>
      <c r="FE1037" s="101"/>
      <c r="FF1037" s="101"/>
      <c r="FG1037" s="101"/>
      <c r="FH1037" s="101"/>
      <c r="FI1037" s="101"/>
      <c r="FJ1037" s="101"/>
      <c r="FK1037" s="101"/>
      <c r="FL1037" s="101"/>
      <c r="FM1037" s="101"/>
      <c r="FN1037" s="101"/>
      <c r="FO1037" s="101"/>
      <c r="FP1037" s="101"/>
      <c r="FQ1037" s="101"/>
      <c r="FR1037" s="101"/>
      <c r="FS1037" s="101"/>
      <c r="FT1037" s="101"/>
      <c r="FU1037" s="101"/>
      <c r="FV1037" s="101"/>
      <c r="FW1037" s="101"/>
      <c r="FX1037" s="101"/>
      <c r="FY1037" s="101"/>
      <c r="FZ1037" s="101"/>
      <c r="GA1037" s="101"/>
      <c r="GB1037" s="101"/>
      <c r="GC1037" s="101"/>
      <c r="GD1037" s="101"/>
      <c r="GE1037" s="101"/>
      <c r="GF1037" s="101"/>
      <c r="GG1037" s="101"/>
      <c r="GH1037" s="101"/>
      <c r="GI1037" s="101"/>
      <c r="GJ1037" s="101"/>
      <c r="GK1037" s="101"/>
      <c r="GL1037" s="101"/>
      <c r="GM1037" s="101"/>
      <c r="GN1037" s="101"/>
      <c r="GO1037" s="101"/>
      <c r="GP1037" s="101"/>
      <c r="GQ1037" s="101"/>
      <c r="GR1037" s="101"/>
      <c r="GS1037" s="101"/>
      <c r="GT1037" s="101"/>
      <c r="GU1037" s="101"/>
    </row>
    <row r="1038" spans="7:203">
      <c r="G1038" s="101"/>
      <c r="H1038" s="101"/>
      <c r="I1038" s="101"/>
      <c r="J1038" s="101"/>
      <c r="K1038" s="101"/>
      <c r="L1038" s="101"/>
      <c r="M1038" s="101"/>
      <c r="N1038" s="101"/>
      <c r="O1038" s="101"/>
      <c r="P1038" s="101"/>
      <c r="Q1038" s="101"/>
      <c r="R1038" s="101"/>
      <c r="S1038" s="101"/>
      <c r="T1038" s="101"/>
      <c r="U1038" s="101"/>
      <c r="V1038" s="101"/>
      <c r="W1038" s="101"/>
      <c r="X1038" s="101"/>
      <c r="Y1038" s="101"/>
      <c r="Z1038" s="101"/>
      <c r="AA1038" s="101"/>
      <c r="AB1038" s="101"/>
      <c r="AC1038" s="101"/>
      <c r="AD1038" s="101"/>
      <c r="AE1038" s="101"/>
      <c r="AF1038" s="101"/>
      <c r="AG1038" s="101"/>
      <c r="AH1038" s="101"/>
      <c r="AI1038" s="101"/>
      <c r="AJ1038" s="101"/>
      <c r="AK1038" s="101"/>
      <c r="AL1038" s="101"/>
      <c r="AM1038" s="101"/>
      <c r="AN1038" s="101"/>
      <c r="AO1038" s="101"/>
      <c r="AP1038" s="101"/>
      <c r="AQ1038" s="101"/>
      <c r="AR1038" s="101"/>
      <c r="AS1038" s="101"/>
      <c r="AT1038" s="101"/>
      <c r="AU1038" s="101"/>
      <c r="AV1038" s="101"/>
      <c r="AW1038" s="101"/>
      <c r="AX1038" s="101"/>
      <c r="AY1038" s="101"/>
      <c r="AZ1038" s="101"/>
      <c r="BA1038" s="101"/>
      <c r="BB1038" s="101"/>
      <c r="BC1038" s="101"/>
      <c r="BD1038" s="101"/>
      <c r="BE1038" s="101"/>
      <c r="BF1038" s="101"/>
      <c r="BG1038" s="101"/>
      <c r="BH1038" s="101"/>
      <c r="BI1038" s="101"/>
      <c r="BJ1038" s="101"/>
      <c r="BK1038" s="101"/>
      <c r="BL1038" s="101"/>
      <c r="BM1038" s="101"/>
      <c r="BN1038" s="101"/>
      <c r="BO1038" s="101"/>
      <c r="BP1038" s="101"/>
      <c r="BQ1038" s="101"/>
      <c r="BR1038" s="101"/>
      <c r="BS1038" s="101"/>
      <c r="BT1038" s="101"/>
      <c r="BU1038" s="101"/>
      <c r="BV1038" s="101"/>
      <c r="BW1038" s="101"/>
      <c r="BX1038" s="101"/>
      <c r="BY1038" s="101"/>
      <c r="BZ1038" s="101"/>
      <c r="CA1038" s="101"/>
      <c r="CB1038" s="101"/>
      <c r="CC1038" s="101"/>
      <c r="CD1038" s="101"/>
      <c r="CE1038" s="101"/>
      <c r="CF1038" s="101"/>
      <c r="CG1038" s="101"/>
      <c r="CH1038" s="101"/>
      <c r="CI1038" s="101"/>
      <c r="CJ1038" s="101"/>
      <c r="CK1038" s="101"/>
      <c r="CL1038" s="101"/>
      <c r="CM1038" s="101"/>
      <c r="CN1038" s="101"/>
      <c r="CO1038" s="101"/>
      <c r="CP1038" s="101"/>
      <c r="CQ1038" s="101"/>
      <c r="CR1038" s="101"/>
      <c r="CS1038" s="101"/>
      <c r="CT1038" s="101"/>
      <c r="CU1038" s="101"/>
      <c r="CV1038" s="101"/>
      <c r="CW1038" s="101"/>
      <c r="CX1038" s="101"/>
      <c r="CY1038" s="101"/>
      <c r="CZ1038" s="101"/>
      <c r="DA1038" s="101"/>
      <c r="DB1038" s="101"/>
      <c r="DC1038" s="101"/>
      <c r="DD1038" s="101"/>
      <c r="DE1038" s="101"/>
      <c r="DF1038" s="101"/>
      <c r="DG1038" s="101"/>
      <c r="DH1038" s="101"/>
      <c r="DI1038" s="101"/>
      <c r="DJ1038" s="101"/>
      <c r="DK1038" s="101"/>
      <c r="DL1038" s="101"/>
      <c r="DM1038" s="101"/>
      <c r="DN1038" s="101"/>
      <c r="DO1038" s="101"/>
      <c r="DP1038" s="101"/>
      <c r="DQ1038" s="101"/>
      <c r="DR1038" s="101"/>
      <c r="DS1038" s="101"/>
      <c r="DT1038" s="101"/>
      <c r="DU1038" s="101"/>
      <c r="DV1038" s="101"/>
      <c r="DW1038" s="101"/>
      <c r="DX1038" s="101"/>
      <c r="DY1038" s="101"/>
      <c r="DZ1038" s="101"/>
      <c r="EA1038" s="101"/>
      <c r="EB1038" s="101"/>
      <c r="EC1038" s="101"/>
      <c r="ED1038" s="101"/>
      <c r="EE1038" s="101"/>
      <c r="EF1038" s="101"/>
      <c r="EG1038" s="101"/>
      <c r="EH1038" s="101"/>
      <c r="EI1038" s="101"/>
      <c r="EJ1038" s="101"/>
      <c r="EK1038" s="101"/>
      <c r="EL1038" s="101"/>
      <c r="EM1038" s="101"/>
      <c r="EN1038" s="101"/>
      <c r="EO1038" s="101"/>
      <c r="EP1038" s="101"/>
      <c r="EQ1038" s="101"/>
      <c r="ER1038" s="101"/>
      <c r="ES1038" s="101"/>
      <c r="ET1038" s="101"/>
      <c r="EU1038" s="101"/>
      <c r="EV1038" s="101"/>
      <c r="EW1038" s="101"/>
      <c r="EX1038" s="101"/>
      <c r="EY1038" s="101"/>
      <c r="EZ1038" s="101"/>
      <c r="FA1038" s="101"/>
      <c r="FB1038" s="101"/>
      <c r="FC1038" s="101"/>
      <c r="FD1038" s="101"/>
      <c r="FE1038" s="101"/>
      <c r="FF1038" s="101"/>
      <c r="FG1038" s="101"/>
      <c r="FH1038" s="101"/>
      <c r="FI1038" s="101"/>
      <c r="FJ1038" s="101"/>
      <c r="FK1038" s="101"/>
      <c r="FL1038" s="101"/>
      <c r="FM1038" s="101"/>
      <c r="FN1038" s="101"/>
      <c r="FO1038" s="101"/>
      <c r="FP1038" s="101"/>
      <c r="FQ1038" s="101"/>
      <c r="FR1038" s="101"/>
      <c r="FS1038" s="101"/>
      <c r="FT1038" s="101"/>
      <c r="FU1038" s="101"/>
      <c r="FV1038" s="101"/>
      <c r="FW1038" s="101"/>
      <c r="FX1038" s="101"/>
      <c r="FY1038" s="101"/>
      <c r="FZ1038" s="101"/>
      <c r="GA1038" s="101"/>
      <c r="GB1038" s="101"/>
      <c r="GC1038" s="101"/>
      <c r="GD1038" s="101"/>
      <c r="GE1038" s="101"/>
      <c r="GF1038" s="101"/>
      <c r="GG1038" s="101"/>
      <c r="GH1038" s="101"/>
      <c r="GI1038" s="101"/>
      <c r="GJ1038" s="101"/>
      <c r="GK1038" s="101"/>
      <c r="GL1038" s="101"/>
      <c r="GM1038" s="101"/>
      <c r="GN1038" s="101"/>
      <c r="GO1038" s="101"/>
      <c r="GP1038" s="101"/>
      <c r="GQ1038" s="101"/>
      <c r="GR1038" s="101"/>
      <c r="GS1038" s="101"/>
      <c r="GT1038" s="101"/>
      <c r="GU1038" s="101"/>
    </row>
  </sheetData>
  <mergeCells count="9">
    <mergeCell ref="A24:F24"/>
    <mergeCell ref="A28:F28"/>
    <mergeCell ref="A32:F32"/>
    <mergeCell ref="A36:F36"/>
    <mergeCell ref="B1:F1"/>
    <mergeCell ref="A6:F6"/>
    <mergeCell ref="A9:F9"/>
    <mergeCell ref="A16:F16"/>
    <mergeCell ref="A20:F2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tabSelected="1" topLeftCell="A40" zoomScale="90" zoomScaleNormal="90" workbookViewId="0">
      <selection activeCell="B43" sqref="B43"/>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216" t="s">
        <v>300</v>
      </c>
      <c r="C1" s="217"/>
      <c r="D1" s="217"/>
      <c r="E1" s="217"/>
      <c r="F1" s="218"/>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278</v>
      </c>
      <c r="C2" s="88" t="s">
        <v>25</v>
      </c>
      <c r="D2" s="246" t="s">
        <v>306</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104" t="s">
        <v>1</v>
      </c>
      <c r="B5" s="100" t="s">
        <v>21</v>
      </c>
      <c r="C5" s="100" t="s">
        <v>22</v>
      </c>
      <c r="D5" s="100" t="s">
        <v>26</v>
      </c>
      <c r="E5" s="100" t="s">
        <v>35</v>
      </c>
      <c r="F5" s="100"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210" t="s">
        <v>313</v>
      </c>
      <c r="B6" s="211"/>
      <c r="C6" s="211"/>
      <c r="D6" s="211"/>
      <c r="E6" s="211"/>
      <c r="F6" s="212"/>
      <c r="G6" s="91"/>
      <c r="H6" s="91"/>
      <c r="I6" s="91"/>
      <c r="J6" s="91"/>
      <c r="K6" s="91"/>
      <c r="L6" s="91"/>
      <c r="M6" s="9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105" t="s">
        <v>45</v>
      </c>
      <c r="B7" s="65" t="s">
        <v>299</v>
      </c>
      <c r="C7" s="65" t="s">
        <v>314</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c r="A8" s="210" t="s">
        <v>264</v>
      </c>
      <c r="B8" s="211"/>
      <c r="C8" s="211"/>
      <c r="D8" s="211"/>
      <c r="E8" s="211"/>
      <c r="F8" s="212"/>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ht="47.25" customHeight="1">
      <c r="A9" s="105" t="s">
        <v>46</v>
      </c>
      <c r="B9" s="65" t="s">
        <v>299</v>
      </c>
      <c r="C9" s="65" t="s">
        <v>314</v>
      </c>
      <c r="D9" s="103"/>
      <c r="E9" s="103"/>
      <c r="F9" s="103"/>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45" customHeight="1">
      <c r="A10" s="105" t="s">
        <v>47</v>
      </c>
      <c r="B10" s="65" t="s">
        <v>301</v>
      </c>
      <c r="C10" s="65" t="s">
        <v>302</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57" customHeight="1">
      <c r="A11" s="105" t="s">
        <v>48</v>
      </c>
      <c r="B11" s="238" t="s">
        <v>317</v>
      </c>
      <c r="C11" s="238" t="s">
        <v>303</v>
      </c>
      <c r="D11" s="239"/>
      <c r="E11" s="239"/>
      <c r="F11" s="237"/>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c r="A12" s="213" t="s">
        <v>265</v>
      </c>
      <c r="B12" s="214"/>
      <c r="C12" s="214"/>
      <c r="D12" s="214"/>
      <c r="E12" s="214"/>
      <c r="F12" s="215"/>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ht="50.25" customHeight="1">
      <c r="A13" s="105" t="s">
        <v>49</v>
      </c>
      <c r="B13" s="65" t="s">
        <v>299</v>
      </c>
      <c r="C13" s="65" t="s">
        <v>314</v>
      </c>
      <c r="D13" s="103"/>
      <c r="E13" s="103"/>
      <c r="F13" s="103"/>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58.5" customHeight="1">
      <c r="A14" s="105" t="s">
        <v>50</v>
      </c>
      <c r="B14" s="65" t="s">
        <v>301</v>
      </c>
      <c r="C14" s="65" t="s">
        <v>310</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72.75" customHeight="1">
      <c r="A15" s="105" t="s">
        <v>51</v>
      </c>
      <c r="B15" s="65" t="s">
        <v>311</v>
      </c>
      <c r="C15" s="65" t="s">
        <v>312</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213" t="s">
        <v>266</v>
      </c>
      <c r="B16" s="214"/>
      <c r="C16" s="214"/>
      <c r="D16" s="214"/>
      <c r="E16" s="214"/>
      <c r="F16" s="215"/>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52.5" customHeight="1">
      <c r="A17" s="105" t="s">
        <v>52</v>
      </c>
      <c r="B17" s="65" t="s">
        <v>299</v>
      </c>
      <c r="C17" s="65" t="s">
        <v>314</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24" customHeight="1">
      <c r="A18" s="105" t="s">
        <v>53</v>
      </c>
      <c r="B18" s="65" t="s">
        <v>315</v>
      </c>
      <c r="C18" s="65" t="s">
        <v>316</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56.25" customHeight="1">
      <c r="A19" s="105" t="s">
        <v>54</v>
      </c>
      <c r="B19" s="238" t="s">
        <v>318</v>
      </c>
      <c r="C19" s="238" t="s">
        <v>303</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213" t="s">
        <v>267</v>
      </c>
      <c r="B20" s="214"/>
      <c r="C20" s="214"/>
      <c r="D20" s="214"/>
      <c r="E20" s="214"/>
      <c r="F20" s="215"/>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52.5" customHeight="1">
      <c r="A21" s="105" t="s">
        <v>55</v>
      </c>
      <c r="B21" s="65" t="s">
        <v>299</v>
      </c>
      <c r="C21" s="65" t="s">
        <v>314</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57" customHeight="1">
      <c r="A22" s="105" t="s">
        <v>56</v>
      </c>
      <c r="B22" s="65" t="s">
        <v>315</v>
      </c>
      <c r="C22" s="65" t="s">
        <v>319</v>
      </c>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ht="45.75" customHeight="1">
      <c r="A23" s="105" t="s">
        <v>57</v>
      </c>
      <c r="B23" s="65" t="s">
        <v>320</v>
      </c>
      <c r="C23" s="64" t="s">
        <v>321</v>
      </c>
      <c r="D23" s="103"/>
      <c r="E23" s="103"/>
      <c r="F23" s="103"/>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c r="A24" s="213" t="s">
        <v>341</v>
      </c>
      <c r="B24" s="214"/>
      <c r="C24" s="214"/>
      <c r="D24" s="214"/>
      <c r="E24" s="214"/>
      <c r="F24" s="215"/>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58</v>
      </c>
      <c r="B25" s="65" t="s">
        <v>299</v>
      </c>
      <c r="C25" s="65" t="s">
        <v>314</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23.25" customHeight="1">
      <c r="A26" s="105" t="s">
        <v>59</v>
      </c>
      <c r="B26" s="65" t="s">
        <v>322</v>
      </c>
      <c r="C26" s="65" t="s">
        <v>323</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76.5">
      <c r="A27" s="105" t="s">
        <v>60</v>
      </c>
      <c r="B27" s="65" t="s">
        <v>327</v>
      </c>
      <c r="C27" s="64" t="s">
        <v>324</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ht="25.5">
      <c r="A28" s="105" t="s">
        <v>61</v>
      </c>
      <c r="B28" s="65" t="s">
        <v>325</v>
      </c>
      <c r="C28" s="64" t="s">
        <v>326</v>
      </c>
      <c r="D28" s="103"/>
      <c r="E28" s="103"/>
      <c r="F28" s="103"/>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c r="A29" s="213" t="s">
        <v>342</v>
      </c>
      <c r="B29" s="214"/>
      <c r="C29" s="214"/>
      <c r="D29" s="214"/>
      <c r="E29" s="214"/>
      <c r="F29" s="215"/>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47.25" customHeight="1">
      <c r="A30" s="105" t="s">
        <v>62</v>
      </c>
      <c r="B30" s="65" t="s">
        <v>299</v>
      </c>
      <c r="C30" s="65" t="s">
        <v>323</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39.75" customHeight="1">
      <c r="A31" s="105" t="s">
        <v>63</v>
      </c>
      <c r="B31" s="65" t="s">
        <v>328</v>
      </c>
      <c r="C31" s="65" t="s">
        <v>329</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ht="82.5" customHeight="1">
      <c r="A32" s="105" t="s">
        <v>64</v>
      </c>
      <c r="B32" s="65" t="s">
        <v>330</v>
      </c>
      <c r="C32" s="64" t="s">
        <v>331</v>
      </c>
      <c r="D32" s="103"/>
      <c r="E32" s="103"/>
      <c r="F32" s="103"/>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1:203" ht="25.5">
      <c r="A33" s="105" t="s">
        <v>65</v>
      </c>
      <c r="B33" s="65" t="s">
        <v>325</v>
      </c>
      <c r="C33" s="64" t="s">
        <v>332</v>
      </c>
      <c r="D33" s="103"/>
      <c r="E33" s="103"/>
      <c r="F33" s="1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1:203">
      <c r="A34" s="210" t="s">
        <v>343</v>
      </c>
      <c r="B34" s="211"/>
      <c r="C34" s="211"/>
      <c r="D34" s="211"/>
      <c r="E34" s="211"/>
      <c r="F34" s="212"/>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1:203" ht="47.25" customHeight="1">
      <c r="A35" s="105" t="s">
        <v>66</v>
      </c>
      <c r="B35" s="65" t="s">
        <v>299</v>
      </c>
      <c r="C35" s="65" t="s">
        <v>314</v>
      </c>
      <c r="D35" s="103"/>
      <c r="E35" s="103"/>
      <c r="F35" s="1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1:203" ht="45" customHeight="1">
      <c r="A36" s="105" t="s">
        <v>67</v>
      </c>
      <c r="B36" s="65" t="s">
        <v>333</v>
      </c>
      <c r="C36" s="65" t="s">
        <v>334</v>
      </c>
      <c r="D36" s="103"/>
      <c r="E36" s="103"/>
      <c r="F36" s="103"/>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1:203" ht="57" customHeight="1">
      <c r="A37" s="105" t="s">
        <v>68</v>
      </c>
      <c r="B37" s="238" t="s">
        <v>335</v>
      </c>
      <c r="C37" s="238" t="s">
        <v>303</v>
      </c>
      <c r="D37" s="239"/>
      <c r="E37" s="239"/>
      <c r="F37" s="237"/>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1:203">
      <c r="A38" s="210" t="s">
        <v>344</v>
      </c>
      <c r="B38" s="211"/>
      <c r="C38" s="211"/>
      <c r="D38" s="211"/>
      <c r="E38" s="211"/>
      <c r="F38" s="212"/>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1:203" ht="50.25" customHeight="1">
      <c r="A39" s="105" t="s">
        <v>69</v>
      </c>
      <c r="B39" s="65" t="s">
        <v>299</v>
      </c>
      <c r="C39" s="65" t="s">
        <v>314</v>
      </c>
      <c r="D39" s="103"/>
      <c r="E39" s="103"/>
      <c r="F39" s="1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1:203" ht="66" customHeight="1">
      <c r="A40" s="105" t="s">
        <v>70</v>
      </c>
      <c r="B40" s="65" t="s">
        <v>333</v>
      </c>
      <c r="C40" s="65" t="s">
        <v>338</v>
      </c>
      <c r="D40" s="103"/>
      <c r="E40" s="103"/>
      <c r="F40" s="1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1:203" ht="72.75" customHeight="1">
      <c r="A41" s="105" t="s">
        <v>71</v>
      </c>
      <c r="B41" s="65" t="s">
        <v>336</v>
      </c>
      <c r="C41" s="65" t="s">
        <v>337</v>
      </c>
      <c r="D41" s="103"/>
      <c r="E41" s="103"/>
      <c r="F41" s="1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1:203">
      <c r="A42" s="210" t="s">
        <v>345</v>
      </c>
      <c r="B42" s="211"/>
      <c r="C42" s="211"/>
      <c r="D42" s="211"/>
      <c r="E42" s="211"/>
      <c r="F42" s="212"/>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1:203" ht="45.75" customHeight="1">
      <c r="A43" s="105" t="s">
        <v>72</v>
      </c>
      <c r="B43" s="65" t="s">
        <v>299</v>
      </c>
      <c r="C43" s="65" t="s">
        <v>314</v>
      </c>
      <c r="D43" s="103"/>
      <c r="E43" s="103"/>
      <c r="F43" s="1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1:203" ht="63.75" customHeight="1">
      <c r="A44" s="105" t="s">
        <v>73</v>
      </c>
      <c r="B44" s="65" t="s">
        <v>333</v>
      </c>
      <c r="C44" s="65" t="s">
        <v>338</v>
      </c>
      <c r="D44" s="103"/>
      <c r="E44" s="103"/>
      <c r="F44" s="1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1:203" ht="51.75" customHeight="1">
      <c r="A45" s="105" t="s">
        <v>74</v>
      </c>
      <c r="B45" s="65" t="s">
        <v>339</v>
      </c>
      <c r="C45" s="65" t="s">
        <v>340</v>
      </c>
      <c r="D45" s="103"/>
      <c r="E45" s="103"/>
      <c r="F45" s="1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1: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1: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1: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row r="1032" spans="7:203">
      <c r="G1032" s="101"/>
      <c r="H1032" s="101"/>
      <c r="I1032" s="101"/>
      <c r="J1032" s="101"/>
      <c r="K1032" s="101"/>
      <c r="L1032" s="101"/>
      <c r="M1032" s="101"/>
      <c r="N1032" s="101"/>
      <c r="O1032" s="101"/>
      <c r="P1032" s="101"/>
      <c r="Q1032" s="101"/>
      <c r="R1032" s="101"/>
      <c r="S1032" s="101"/>
      <c r="T1032" s="101"/>
      <c r="U1032" s="101"/>
      <c r="V1032" s="101"/>
      <c r="W1032" s="101"/>
      <c r="X1032" s="101"/>
      <c r="Y1032" s="101"/>
      <c r="Z1032" s="101"/>
      <c r="AA1032" s="101"/>
      <c r="AB1032" s="101"/>
      <c r="AC1032" s="101"/>
      <c r="AD1032" s="101"/>
      <c r="AE1032" s="101"/>
      <c r="AF1032" s="101"/>
      <c r="AG1032" s="101"/>
      <c r="AH1032" s="101"/>
      <c r="AI1032" s="101"/>
      <c r="AJ1032" s="101"/>
      <c r="AK1032" s="101"/>
      <c r="AL1032" s="101"/>
      <c r="AM1032" s="101"/>
      <c r="AN1032" s="101"/>
      <c r="AO1032" s="101"/>
      <c r="AP1032" s="101"/>
      <c r="AQ1032" s="101"/>
      <c r="AR1032" s="101"/>
      <c r="AS1032" s="101"/>
      <c r="AT1032" s="101"/>
      <c r="AU1032" s="101"/>
      <c r="AV1032" s="101"/>
      <c r="AW1032" s="101"/>
      <c r="AX1032" s="101"/>
      <c r="AY1032" s="101"/>
      <c r="AZ1032" s="101"/>
      <c r="BA1032" s="101"/>
      <c r="BB1032" s="101"/>
      <c r="BC1032" s="101"/>
      <c r="BD1032" s="101"/>
      <c r="BE1032" s="101"/>
      <c r="BF1032" s="101"/>
      <c r="BG1032" s="101"/>
      <c r="BH1032" s="101"/>
      <c r="BI1032" s="101"/>
      <c r="BJ1032" s="101"/>
      <c r="BK1032" s="101"/>
      <c r="BL1032" s="101"/>
      <c r="BM1032" s="101"/>
      <c r="BN1032" s="101"/>
      <c r="BO1032" s="101"/>
      <c r="BP1032" s="101"/>
      <c r="BQ1032" s="101"/>
      <c r="BR1032" s="101"/>
      <c r="BS1032" s="101"/>
      <c r="BT1032" s="101"/>
      <c r="BU1032" s="101"/>
      <c r="BV1032" s="101"/>
      <c r="BW1032" s="101"/>
      <c r="BX1032" s="101"/>
      <c r="BY1032" s="101"/>
      <c r="BZ1032" s="101"/>
      <c r="CA1032" s="101"/>
      <c r="CB1032" s="101"/>
      <c r="CC1032" s="101"/>
      <c r="CD1032" s="101"/>
      <c r="CE1032" s="101"/>
      <c r="CF1032" s="101"/>
      <c r="CG1032" s="101"/>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101"/>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c r="DX1032" s="101"/>
      <c r="DY1032" s="101"/>
      <c r="DZ1032" s="101"/>
      <c r="EA1032" s="101"/>
      <c r="EB1032" s="101"/>
      <c r="EC1032" s="101"/>
      <c r="ED1032" s="101"/>
      <c r="EE1032" s="101"/>
      <c r="EF1032" s="101"/>
      <c r="EG1032" s="101"/>
      <c r="EH1032" s="101"/>
      <c r="EI1032" s="101"/>
      <c r="EJ1032" s="101"/>
      <c r="EK1032" s="101"/>
      <c r="EL1032" s="101"/>
      <c r="EM1032" s="101"/>
      <c r="EN1032" s="101"/>
      <c r="EO1032" s="101"/>
      <c r="EP1032" s="101"/>
      <c r="EQ1032" s="101"/>
      <c r="ER1032" s="101"/>
      <c r="ES1032" s="101"/>
      <c r="ET1032" s="101"/>
      <c r="EU1032" s="101"/>
      <c r="EV1032" s="101"/>
      <c r="EW1032" s="101"/>
      <c r="EX1032" s="101"/>
      <c r="EY1032" s="101"/>
      <c r="EZ1032" s="101"/>
      <c r="FA1032" s="101"/>
      <c r="FB1032" s="101"/>
      <c r="FC1032" s="101"/>
      <c r="FD1032" s="101"/>
      <c r="FE1032" s="101"/>
      <c r="FF1032" s="101"/>
      <c r="FG1032" s="101"/>
      <c r="FH1032" s="101"/>
      <c r="FI1032" s="101"/>
      <c r="FJ1032" s="101"/>
      <c r="FK1032" s="101"/>
      <c r="FL1032" s="101"/>
      <c r="FM1032" s="101"/>
      <c r="FN1032" s="101"/>
      <c r="FO1032" s="101"/>
      <c r="FP1032" s="101"/>
      <c r="FQ1032" s="101"/>
      <c r="FR1032" s="101"/>
      <c r="FS1032" s="101"/>
      <c r="FT1032" s="101"/>
      <c r="FU1032" s="101"/>
      <c r="FV1032" s="101"/>
      <c r="FW1032" s="101"/>
      <c r="FX1032" s="101"/>
      <c r="FY1032" s="101"/>
      <c r="FZ1032" s="101"/>
      <c r="GA1032" s="101"/>
      <c r="GB1032" s="101"/>
      <c r="GC1032" s="101"/>
      <c r="GD1032" s="101"/>
      <c r="GE1032" s="101"/>
      <c r="GF1032" s="101"/>
      <c r="GG1032" s="101"/>
      <c r="GH1032" s="101"/>
      <c r="GI1032" s="101"/>
      <c r="GJ1032" s="101"/>
      <c r="GK1032" s="101"/>
      <c r="GL1032" s="101"/>
      <c r="GM1032" s="101"/>
      <c r="GN1032" s="101"/>
      <c r="GO1032" s="101"/>
      <c r="GP1032" s="101"/>
      <c r="GQ1032" s="101"/>
      <c r="GR1032" s="101"/>
      <c r="GS1032" s="101"/>
      <c r="GT1032" s="101"/>
      <c r="GU1032" s="101"/>
    </row>
  </sheetData>
  <mergeCells count="11">
    <mergeCell ref="A34:F34"/>
    <mergeCell ref="A38:F38"/>
    <mergeCell ref="A42:F42"/>
    <mergeCell ref="A29:F29"/>
    <mergeCell ref="A24:F24"/>
    <mergeCell ref="B1:F1"/>
    <mergeCell ref="A8:F8"/>
    <mergeCell ref="A12:F12"/>
    <mergeCell ref="A16:F16"/>
    <mergeCell ref="A20:F20"/>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topLeftCell="A16" zoomScale="90" zoomScaleNormal="90" workbookViewId="0">
      <selection activeCell="A20" sqref="A20:F20"/>
    </sheetView>
  </sheetViews>
  <sheetFormatPr defaultRowHeight="12.75"/>
  <cols>
    <col min="1" max="1" width="14.5" style="82" customWidth="1"/>
    <col min="2" max="2" width="37.625" style="70" customWidth="1"/>
    <col min="3" max="3" width="40.375" style="70" customWidth="1"/>
    <col min="4" max="4" width="20.125" style="70" customWidth="1"/>
    <col min="5" max="5" width="17" style="70" customWidth="1"/>
    <col min="6" max="6" width="18.125" style="70" customWidth="1"/>
    <col min="7" max="16384" width="9" style="70"/>
  </cols>
  <sheetData>
    <row r="1" spans="1:6" s="77" customFormat="1" ht="75.75" customHeight="1">
      <c r="A1" s="78"/>
      <c r="B1" s="216" t="s">
        <v>133</v>
      </c>
      <c r="C1" s="217"/>
      <c r="D1" s="217"/>
      <c r="E1" s="217"/>
      <c r="F1" s="218"/>
    </row>
    <row r="2" spans="1:6" s="73" customFormat="1" ht="15.75" customHeight="1">
      <c r="A2" s="86" t="s">
        <v>23</v>
      </c>
      <c r="B2" s="87" t="s">
        <v>129</v>
      </c>
      <c r="C2" s="88" t="s">
        <v>25</v>
      </c>
      <c r="D2" s="89"/>
      <c r="E2" s="76"/>
      <c r="F2" s="76"/>
    </row>
    <row r="3" spans="1:6" s="73" customFormat="1" ht="16.5" customHeight="1">
      <c r="A3" s="88" t="s">
        <v>24</v>
      </c>
      <c r="B3" s="89"/>
      <c r="C3" s="93" t="s">
        <v>34</v>
      </c>
      <c r="D3" s="94"/>
      <c r="E3" s="75"/>
      <c r="F3" s="75"/>
    </row>
    <row r="4" spans="1:6" s="73" customFormat="1" ht="8.25" customHeight="1">
      <c r="A4" s="79"/>
      <c r="B4" s="74"/>
      <c r="C4" s="74"/>
      <c r="D4" s="74"/>
    </row>
    <row r="5" spans="1:6">
      <c r="A5" s="80" t="s">
        <v>1</v>
      </c>
      <c r="B5" s="72" t="s">
        <v>21</v>
      </c>
      <c r="C5" s="72" t="s">
        <v>22</v>
      </c>
      <c r="D5" s="72" t="s">
        <v>26</v>
      </c>
      <c r="E5" s="72" t="s">
        <v>35</v>
      </c>
      <c r="F5" s="72" t="s">
        <v>20</v>
      </c>
    </row>
    <row r="6" spans="1:6">
      <c r="A6" s="219" t="s">
        <v>268</v>
      </c>
      <c r="B6" s="220"/>
      <c r="C6" s="220"/>
      <c r="D6" s="220"/>
      <c r="E6" s="220"/>
      <c r="F6" s="221"/>
    </row>
    <row r="7" spans="1:6" ht="45" customHeight="1">
      <c r="A7" s="81" t="s">
        <v>75</v>
      </c>
      <c r="B7" s="63" t="s">
        <v>192</v>
      </c>
      <c r="C7" s="65" t="s">
        <v>193</v>
      </c>
      <c r="D7" s="71"/>
      <c r="E7" s="71"/>
      <c r="F7" s="71"/>
    </row>
    <row r="8" spans="1:6">
      <c r="A8" s="219" t="s">
        <v>269</v>
      </c>
      <c r="B8" s="220"/>
      <c r="C8" s="220"/>
      <c r="D8" s="220"/>
      <c r="E8" s="220"/>
      <c r="F8" s="221"/>
    </row>
    <row r="9" spans="1:6" ht="45" customHeight="1">
      <c r="A9" s="81" t="s">
        <v>76</v>
      </c>
      <c r="B9" s="63" t="s">
        <v>188</v>
      </c>
      <c r="C9" s="64" t="s">
        <v>189</v>
      </c>
      <c r="D9" s="71"/>
      <c r="E9" s="71"/>
      <c r="F9" s="71"/>
    </row>
    <row r="10" spans="1:6" ht="99" customHeight="1">
      <c r="A10" s="81" t="s">
        <v>77</v>
      </c>
      <c r="B10" s="63" t="s">
        <v>190</v>
      </c>
      <c r="C10" s="64" t="s">
        <v>191</v>
      </c>
      <c r="D10" s="71"/>
      <c r="E10" s="71"/>
      <c r="F10" s="71"/>
    </row>
    <row r="11" spans="1:6">
      <c r="A11" s="219" t="s">
        <v>270</v>
      </c>
      <c r="B11" s="220"/>
      <c r="C11" s="220"/>
      <c r="D11" s="220"/>
      <c r="E11" s="220"/>
      <c r="F11" s="221"/>
    </row>
    <row r="12" spans="1:6" ht="72" customHeight="1">
      <c r="A12" s="81" t="s">
        <v>78</v>
      </c>
      <c r="B12" s="63" t="s">
        <v>194</v>
      </c>
      <c r="C12" s="63" t="s">
        <v>196</v>
      </c>
      <c r="D12" s="71"/>
      <c r="E12" s="71"/>
      <c r="F12" s="71"/>
    </row>
    <row r="13" spans="1:6" ht="63.75">
      <c r="A13" s="81" t="s">
        <v>79</v>
      </c>
      <c r="B13" s="144"/>
      <c r="C13" s="63" t="s">
        <v>195</v>
      </c>
      <c r="D13" s="71"/>
      <c r="E13" s="71"/>
      <c r="F13" s="71"/>
    </row>
    <row r="14" spans="1:6" ht="63.75">
      <c r="A14" s="81" t="s">
        <v>80</v>
      </c>
      <c r="B14" s="144"/>
      <c r="C14" s="63" t="s">
        <v>197</v>
      </c>
      <c r="D14" s="71"/>
      <c r="E14" s="71"/>
      <c r="F14" s="71"/>
    </row>
    <row r="15" spans="1:6">
      <c r="A15" s="219" t="s">
        <v>271</v>
      </c>
      <c r="B15" s="220"/>
      <c r="C15" s="220"/>
      <c r="D15" s="220"/>
      <c r="E15" s="220"/>
      <c r="F15" s="221"/>
    </row>
    <row r="16" spans="1:6" ht="89.25" customHeight="1">
      <c r="A16" s="81" t="s">
        <v>81</v>
      </c>
      <c r="B16" s="144" t="s">
        <v>198</v>
      </c>
      <c r="C16" s="63" t="s">
        <v>199</v>
      </c>
      <c r="D16" s="71"/>
      <c r="E16" s="71"/>
      <c r="F16" s="71"/>
    </row>
    <row r="17" spans="1:6" ht="97.5" customHeight="1">
      <c r="A17" s="81" t="s">
        <v>82</v>
      </c>
      <c r="B17" s="144" t="s">
        <v>200</v>
      </c>
      <c r="C17" s="63" t="s">
        <v>201</v>
      </c>
      <c r="D17" s="71"/>
      <c r="E17" s="71"/>
      <c r="F17" s="71"/>
    </row>
    <row r="18" spans="1:6" ht="15" customHeight="1">
      <c r="A18" s="219" t="s">
        <v>272</v>
      </c>
      <c r="B18" s="220"/>
      <c r="C18" s="220"/>
      <c r="D18" s="220"/>
      <c r="E18" s="220"/>
      <c r="F18" s="221"/>
    </row>
    <row r="19" spans="1:6" ht="38.25">
      <c r="A19" s="81" t="s">
        <v>83</v>
      </c>
      <c r="B19" s="144" t="s">
        <v>202</v>
      </c>
      <c r="C19" s="62" t="s">
        <v>103</v>
      </c>
      <c r="D19" s="71"/>
      <c r="E19" s="71"/>
      <c r="F19" s="71"/>
    </row>
    <row r="20" spans="1:6">
      <c r="A20" s="219" t="s">
        <v>273</v>
      </c>
      <c r="B20" s="220"/>
      <c r="C20" s="220"/>
      <c r="D20" s="220"/>
      <c r="E20" s="220"/>
      <c r="F20" s="221"/>
    </row>
    <row r="21" spans="1:6" ht="38.25">
      <c r="A21" s="81" t="s">
        <v>83</v>
      </c>
      <c r="B21" s="144" t="s">
        <v>202</v>
      </c>
      <c r="C21" s="62" t="s">
        <v>103</v>
      </c>
      <c r="D21" s="71"/>
      <c r="E21" s="71"/>
      <c r="F21" s="71"/>
    </row>
  </sheetData>
  <mergeCells count="7">
    <mergeCell ref="A20:F20"/>
    <mergeCell ref="A8:F8"/>
    <mergeCell ref="A11:F11"/>
    <mergeCell ref="B1:F1"/>
    <mergeCell ref="A15:F15"/>
    <mergeCell ref="A18:F18"/>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1"/>
  <sheetViews>
    <sheetView topLeftCell="A37" workbookViewId="0">
      <selection activeCell="D24" sqref="D24"/>
    </sheetView>
  </sheetViews>
  <sheetFormatPr defaultRowHeight="12.75"/>
  <cols>
    <col min="1" max="1" width="15.25" style="107" customWidth="1"/>
    <col min="2" max="2" width="26.625" style="107" customWidth="1"/>
    <col min="3" max="3" width="16" style="107" customWidth="1"/>
    <col min="4" max="5" width="16.875" style="107" customWidth="1"/>
    <col min="6" max="6" width="27.125" style="107" customWidth="1"/>
    <col min="7" max="7" width="19.625" style="125" customWidth="1"/>
    <col min="8" max="9" width="9" style="109"/>
    <col min="10" max="204" width="9" style="108"/>
    <col min="205" max="16384" width="9" style="107"/>
  </cols>
  <sheetData>
    <row r="1" spans="1:204" s="117" customFormat="1" ht="75.75" customHeight="1">
      <c r="A1" s="120"/>
      <c r="B1" s="222" t="s">
        <v>186</v>
      </c>
      <c r="C1" s="223"/>
      <c r="D1" s="223"/>
      <c r="E1" s="223"/>
      <c r="F1" s="223"/>
      <c r="G1" s="224"/>
      <c r="H1" s="119"/>
      <c r="I1" s="119"/>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row>
    <row r="2" spans="1:204" ht="7.5" customHeight="1">
      <c r="A2" s="116"/>
      <c r="B2" s="116"/>
      <c r="C2" s="116"/>
      <c r="D2" s="116"/>
      <c r="E2" s="116"/>
      <c r="F2" s="116"/>
      <c r="G2" s="122"/>
    </row>
    <row r="3" spans="1:204">
      <c r="A3" s="115" t="s">
        <v>42</v>
      </c>
      <c r="B3" s="115" t="s">
        <v>41</v>
      </c>
      <c r="C3" s="115" t="s">
        <v>1</v>
      </c>
      <c r="D3" s="114" t="s">
        <v>40</v>
      </c>
      <c r="E3" s="158" t="s">
        <v>115</v>
      </c>
      <c r="F3" s="114" t="s">
        <v>19</v>
      </c>
      <c r="G3" s="114" t="s">
        <v>39</v>
      </c>
      <c r="H3" s="113"/>
      <c r="I3" s="113"/>
    </row>
    <row r="4" spans="1:204">
      <c r="A4" s="111" t="s">
        <v>38</v>
      </c>
      <c r="B4" s="135" t="s">
        <v>130</v>
      </c>
      <c r="C4" s="111" t="s">
        <v>45</v>
      </c>
      <c r="D4" s="111" t="s">
        <v>37</v>
      </c>
      <c r="E4" s="121"/>
      <c r="F4" s="111" t="s">
        <v>187</v>
      </c>
      <c r="G4" s="121">
        <v>40914</v>
      </c>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07"/>
      <c r="GS4" s="107"/>
      <c r="GT4" s="107"/>
      <c r="GU4" s="107"/>
      <c r="GV4" s="107"/>
    </row>
    <row r="5" spans="1:204">
      <c r="A5" s="111" t="s">
        <v>38</v>
      </c>
      <c r="B5" s="135" t="s">
        <v>130</v>
      </c>
      <c r="C5" s="111" t="s">
        <v>46</v>
      </c>
      <c r="D5" s="111" t="s">
        <v>37</v>
      </c>
      <c r="E5" s="121"/>
      <c r="F5" s="111" t="s">
        <v>187</v>
      </c>
      <c r="G5" s="121">
        <v>40914</v>
      </c>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07"/>
      <c r="GS5" s="107"/>
      <c r="GT5" s="107"/>
      <c r="GU5" s="107"/>
      <c r="GV5" s="107"/>
    </row>
    <row r="6" spans="1:204">
      <c r="A6" s="111" t="s">
        <v>38</v>
      </c>
      <c r="B6" s="135" t="s">
        <v>130</v>
      </c>
      <c r="C6" s="111" t="s">
        <v>47</v>
      </c>
      <c r="D6" s="111" t="s">
        <v>37</v>
      </c>
      <c r="E6" s="121"/>
      <c r="F6" s="111" t="s">
        <v>187</v>
      </c>
      <c r="G6" s="121">
        <v>40914</v>
      </c>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07"/>
      <c r="GS6" s="107"/>
      <c r="GT6" s="107"/>
      <c r="GU6" s="107"/>
      <c r="GV6" s="107"/>
    </row>
    <row r="7" spans="1:204">
      <c r="A7" s="111" t="s">
        <v>38</v>
      </c>
      <c r="B7" s="135" t="s">
        <v>130</v>
      </c>
      <c r="C7" s="111" t="s">
        <v>48</v>
      </c>
      <c r="D7" s="111" t="s">
        <v>36</v>
      </c>
      <c r="E7" s="121"/>
      <c r="F7" s="111" t="s">
        <v>187</v>
      </c>
      <c r="G7" s="121">
        <v>40914</v>
      </c>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07"/>
      <c r="GS7" s="107"/>
      <c r="GT7" s="107"/>
      <c r="GU7" s="107"/>
      <c r="GV7" s="107"/>
    </row>
    <row r="8" spans="1:204">
      <c r="A8" s="111" t="s">
        <v>38</v>
      </c>
      <c r="B8" s="135" t="s">
        <v>130</v>
      </c>
      <c r="C8" s="111" t="s">
        <v>49</v>
      </c>
      <c r="D8" s="111" t="s">
        <v>37</v>
      </c>
      <c r="E8" s="121"/>
      <c r="F8" s="111" t="s">
        <v>187</v>
      </c>
      <c r="G8" s="121">
        <v>40914</v>
      </c>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07"/>
      <c r="GS8" s="107"/>
      <c r="GT8" s="107"/>
      <c r="GU8" s="107"/>
      <c r="GV8" s="107"/>
    </row>
    <row r="9" spans="1:204">
      <c r="A9" s="111" t="s">
        <v>38</v>
      </c>
      <c r="B9" s="135" t="s">
        <v>130</v>
      </c>
      <c r="C9" s="111" t="s">
        <v>50</v>
      </c>
      <c r="D9" s="111" t="s">
        <v>37</v>
      </c>
      <c r="E9" s="121"/>
      <c r="F9" s="111" t="s">
        <v>187</v>
      </c>
      <c r="G9" s="121">
        <v>40914</v>
      </c>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07"/>
      <c r="GS9" s="107"/>
      <c r="GT9" s="107"/>
      <c r="GU9" s="107"/>
      <c r="GV9" s="107"/>
    </row>
    <row r="10" spans="1:204">
      <c r="A10" s="111" t="s">
        <v>38</v>
      </c>
      <c r="B10" s="135" t="s">
        <v>130</v>
      </c>
      <c r="C10" s="111" t="s">
        <v>51</v>
      </c>
      <c r="D10" s="111" t="s">
        <v>37</v>
      </c>
      <c r="E10" s="121"/>
      <c r="F10" s="111" t="s">
        <v>187</v>
      </c>
      <c r="G10" s="121">
        <v>40914</v>
      </c>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07"/>
      <c r="GS10" s="107"/>
      <c r="GT10" s="107"/>
      <c r="GU10" s="107"/>
      <c r="GV10" s="107"/>
    </row>
    <row r="11" spans="1:204">
      <c r="A11" s="111" t="s">
        <v>38</v>
      </c>
      <c r="B11" s="135" t="s">
        <v>130</v>
      </c>
      <c r="C11" s="111" t="s">
        <v>52</v>
      </c>
      <c r="D11" s="111" t="s">
        <v>37</v>
      </c>
      <c r="E11" s="121"/>
      <c r="F11" s="111" t="s">
        <v>187</v>
      </c>
      <c r="G11" s="121">
        <v>40914</v>
      </c>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07"/>
      <c r="GS11" s="107"/>
      <c r="GT11" s="107"/>
      <c r="GU11" s="107"/>
      <c r="GV11" s="107"/>
    </row>
    <row r="12" spans="1:204">
      <c r="A12" s="111" t="s">
        <v>38</v>
      </c>
      <c r="B12" s="135" t="s">
        <v>130</v>
      </c>
      <c r="C12" s="111" t="s">
        <v>53</v>
      </c>
      <c r="D12" s="111" t="s">
        <v>36</v>
      </c>
      <c r="E12" s="121"/>
      <c r="F12" s="111" t="s">
        <v>187</v>
      </c>
      <c r="G12" s="121">
        <v>40914</v>
      </c>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07"/>
      <c r="GS12" s="107"/>
      <c r="GT12" s="107"/>
      <c r="GU12" s="107"/>
      <c r="GV12" s="107"/>
    </row>
    <row r="13" spans="1:204">
      <c r="A13" s="111" t="s">
        <v>38</v>
      </c>
      <c r="B13" s="135" t="s">
        <v>130</v>
      </c>
      <c r="C13" s="111" t="s">
        <v>54</v>
      </c>
      <c r="D13" s="111" t="s">
        <v>37</v>
      </c>
      <c r="E13" s="121"/>
      <c r="F13" s="111" t="s">
        <v>187</v>
      </c>
      <c r="G13" s="121">
        <v>40914</v>
      </c>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07"/>
      <c r="GS13" s="107"/>
      <c r="GT13" s="107"/>
      <c r="GU13" s="107"/>
      <c r="GV13" s="107"/>
    </row>
    <row r="14" spans="1:204">
      <c r="A14" s="111" t="s">
        <v>38</v>
      </c>
      <c r="B14" s="135" t="s">
        <v>130</v>
      </c>
      <c r="C14" s="111" t="s">
        <v>55</v>
      </c>
      <c r="D14" s="111" t="s">
        <v>37</v>
      </c>
      <c r="E14" s="121"/>
      <c r="F14" s="111" t="s">
        <v>187</v>
      </c>
      <c r="G14" s="121">
        <v>40914</v>
      </c>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12"/>
      <c r="EY14" s="112"/>
      <c r="EZ14" s="112"/>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12"/>
      <c r="GI14" s="112"/>
      <c r="GJ14" s="112"/>
      <c r="GK14" s="112"/>
      <c r="GL14" s="112"/>
      <c r="GM14" s="112"/>
      <c r="GN14" s="112"/>
      <c r="GO14" s="112"/>
      <c r="GP14" s="112"/>
      <c r="GQ14" s="112"/>
      <c r="GR14" s="107"/>
      <c r="GS14" s="107"/>
      <c r="GT14" s="107"/>
      <c r="GU14" s="107"/>
      <c r="GV14" s="107"/>
    </row>
    <row r="15" spans="1:204">
      <c r="A15" s="111" t="s">
        <v>38</v>
      </c>
      <c r="B15" s="135" t="s">
        <v>130</v>
      </c>
      <c r="C15" s="111" t="s">
        <v>56</v>
      </c>
      <c r="D15" s="111" t="s">
        <v>37</v>
      </c>
      <c r="E15" s="121"/>
      <c r="F15" s="111" t="s">
        <v>187</v>
      </c>
      <c r="G15" s="121">
        <v>40914</v>
      </c>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2"/>
      <c r="ET15" s="112"/>
      <c r="EU15" s="112"/>
      <c r="EV15" s="112"/>
      <c r="EW15" s="112"/>
      <c r="EX15" s="112"/>
      <c r="EY15" s="112"/>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2"/>
      <c r="FX15" s="112"/>
      <c r="FY15" s="112"/>
      <c r="FZ15" s="112"/>
      <c r="GA15" s="112"/>
      <c r="GB15" s="112"/>
      <c r="GC15" s="112"/>
      <c r="GD15" s="112"/>
      <c r="GE15" s="112"/>
      <c r="GF15" s="112"/>
      <c r="GG15" s="112"/>
      <c r="GH15" s="112"/>
      <c r="GI15" s="112"/>
      <c r="GJ15" s="112"/>
      <c r="GK15" s="112"/>
      <c r="GL15" s="112"/>
      <c r="GM15" s="112"/>
      <c r="GN15" s="112"/>
      <c r="GO15" s="112"/>
      <c r="GP15" s="112"/>
      <c r="GQ15" s="112"/>
      <c r="GR15" s="107"/>
      <c r="GS15" s="107"/>
      <c r="GT15" s="107"/>
      <c r="GU15" s="107"/>
      <c r="GV15" s="107"/>
    </row>
    <row r="16" spans="1:204">
      <c r="A16" s="111" t="s">
        <v>38</v>
      </c>
      <c r="B16" s="135" t="s">
        <v>130</v>
      </c>
      <c r="C16" s="111" t="s">
        <v>57</v>
      </c>
      <c r="D16" s="111" t="s">
        <v>37</v>
      </c>
      <c r="E16" s="121"/>
      <c r="F16" s="111" t="s">
        <v>187</v>
      </c>
      <c r="G16" s="121">
        <v>40914</v>
      </c>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c r="EQ16" s="112"/>
      <c r="ER16" s="112"/>
      <c r="ES16" s="112"/>
      <c r="ET16" s="112"/>
      <c r="EU16" s="112"/>
      <c r="EV16" s="112"/>
      <c r="EW16" s="112"/>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2"/>
      <c r="FX16" s="112"/>
      <c r="FY16" s="112"/>
      <c r="FZ16" s="112"/>
      <c r="GA16" s="112"/>
      <c r="GB16" s="112"/>
      <c r="GC16" s="112"/>
      <c r="GD16" s="112"/>
      <c r="GE16" s="112"/>
      <c r="GF16" s="112"/>
      <c r="GG16" s="112"/>
      <c r="GH16" s="112"/>
      <c r="GI16" s="112"/>
      <c r="GJ16" s="112"/>
      <c r="GK16" s="112"/>
      <c r="GL16" s="112"/>
      <c r="GM16" s="112"/>
      <c r="GN16" s="112"/>
      <c r="GO16" s="112"/>
      <c r="GP16" s="112"/>
      <c r="GQ16" s="112"/>
      <c r="GR16" s="107"/>
      <c r="GS16" s="107"/>
      <c r="GT16" s="107"/>
      <c r="GU16" s="107"/>
      <c r="GV16" s="107"/>
    </row>
    <row r="17" spans="1:204">
      <c r="A17" s="111" t="s">
        <v>38</v>
      </c>
      <c r="B17" s="135" t="s">
        <v>130</v>
      </c>
      <c r="C17" s="111" t="s">
        <v>58</v>
      </c>
      <c r="D17" s="111" t="s">
        <v>37</v>
      </c>
      <c r="E17" s="121"/>
      <c r="F17" s="111" t="s">
        <v>187</v>
      </c>
      <c r="G17" s="121">
        <v>40914</v>
      </c>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c r="EP17" s="112"/>
      <c r="EQ17" s="112"/>
      <c r="ER17" s="112"/>
      <c r="ES17" s="112"/>
      <c r="ET17" s="112"/>
      <c r="EU17" s="112"/>
      <c r="EV17" s="112"/>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2"/>
      <c r="FX17" s="112"/>
      <c r="FY17" s="112"/>
      <c r="FZ17" s="112"/>
      <c r="GA17" s="112"/>
      <c r="GB17" s="112"/>
      <c r="GC17" s="112"/>
      <c r="GD17" s="112"/>
      <c r="GE17" s="112"/>
      <c r="GF17" s="112"/>
      <c r="GG17" s="112"/>
      <c r="GH17" s="112"/>
      <c r="GI17" s="112"/>
      <c r="GJ17" s="112"/>
      <c r="GK17" s="112"/>
      <c r="GL17" s="112"/>
      <c r="GM17" s="112"/>
      <c r="GN17" s="112"/>
      <c r="GO17" s="112"/>
      <c r="GP17" s="112"/>
      <c r="GQ17" s="112"/>
      <c r="GR17" s="107"/>
      <c r="GS17" s="107"/>
      <c r="GT17" s="107"/>
      <c r="GU17" s="107"/>
      <c r="GV17" s="107"/>
    </row>
    <row r="18" spans="1:204">
      <c r="A18" s="111" t="s">
        <v>38</v>
      </c>
      <c r="B18" s="135" t="s">
        <v>130</v>
      </c>
      <c r="C18" s="111" t="s">
        <v>59</v>
      </c>
      <c r="D18" s="111" t="s">
        <v>37</v>
      </c>
      <c r="E18" s="121"/>
      <c r="F18" s="111" t="s">
        <v>187</v>
      </c>
      <c r="G18" s="121">
        <v>40914</v>
      </c>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2"/>
      <c r="ET18" s="112"/>
      <c r="EU18" s="112"/>
      <c r="EV18" s="112"/>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2"/>
      <c r="FX18" s="112"/>
      <c r="FY18" s="112"/>
      <c r="FZ18" s="112"/>
      <c r="GA18" s="112"/>
      <c r="GB18" s="112"/>
      <c r="GC18" s="112"/>
      <c r="GD18" s="112"/>
      <c r="GE18" s="112"/>
      <c r="GF18" s="112"/>
      <c r="GG18" s="112"/>
      <c r="GH18" s="112"/>
      <c r="GI18" s="112"/>
      <c r="GJ18" s="112"/>
      <c r="GK18" s="112"/>
      <c r="GL18" s="112"/>
      <c r="GM18" s="112"/>
      <c r="GN18" s="112"/>
      <c r="GO18" s="112"/>
      <c r="GP18" s="112"/>
      <c r="GQ18" s="112"/>
      <c r="GR18" s="107"/>
      <c r="GS18" s="107"/>
      <c r="GT18" s="107"/>
      <c r="GU18" s="107"/>
      <c r="GV18" s="107"/>
    </row>
    <row r="19" spans="1:204">
      <c r="A19" s="111" t="s">
        <v>38</v>
      </c>
      <c r="B19" s="135" t="s">
        <v>130</v>
      </c>
      <c r="C19" s="111" t="s">
        <v>60</v>
      </c>
      <c r="D19" s="111" t="s">
        <v>37</v>
      </c>
      <c r="E19" s="121"/>
      <c r="F19" s="111" t="s">
        <v>187</v>
      </c>
      <c r="G19" s="121">
        <v>40914</v>
      </c>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2"/>
      <c r="ET19" s="112"/>
      <c r="EU19" s="112"/>
      <c r="EV19" s="112"/>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2"/>
      <c r="FX19" s="112"/>
      <c r="FY19" s="112"/>
      <c r="FZ19" s="112"/>
      <c r="GA19" s="112"/>
      <c r="GB19" s="112"/>
      <c r="GC19" s="112"/>
      <c r="GD19" s="112"/>
      <c r="GE19" s="112"/>
      <c r="GF19" s="112"/>
      <c r="GG19" s="112"/>
      <c r="GH19" s="112"/>
      <c r="GI19" s="112"/>
      <c r="GJ19" s="112"/>
      <c r="GK19" s="112"/>
      <c r="GL19" s="112"/>
      <c r="GM19" s="112"/>
      <c r="GN19" s="112"/>
      <c r="GO19" s="112"/>
      <c r="GP19" s="112"/>
      <c r="GQ19" s="112"/>
      <c r="GR19" s="107"/>
      <c r="GS19" s="107"/>
      <c r="GT19" s="107"/>
      <c r="GU19" s="107"/>
      <c r="GV19" s="107"/>
    </row>
    <row r="20" spans="1:204">
      <c r="A20" s="111" t="s">
        <v>38</v>
      </c>
      <c r="B20" s="135" t="s">
        <v>130</v>
      </c>
      <c r="C20" s="111" t="s">
        <v>61</v>
      </c>
      <c r="D20" s="111" t="s">
        <v>37</v>
      </c>
      <c r="E20" s="121"/>
      <c r="F20" s="111" t="s">
        <v>187</v>
      </c>
      <c r="G20" s="121">
        <v>40914</v>
      </c>
      <c r="J20" s="112"/>
      <c r="K20" s="112"/>
      <c r="L20" s="112"/>
      <c r="M20" s="112"/>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2"/>
      <c r="ET20" s="112"/>
      <c r="EU20" s="112"/>
      <c r="EV20" s="112"/>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2"/>
      <c r="FX20" s="112"/>
      <c r="FY20" s="112"/>
      <c r="FZ20" s="112"/>
      <c r="GA20" s="112"/>
      <c r="GB20" s="112"/>
      <c r="GC20" s="112"/>
      <c r="GD20" s="112"/>
      <c r="GE20" s="112"/>
      <c r="GF20" s="112"/>
      <c r="GG20" s="112"/>
      <c r="GH20" s="112"/>
      <c r="GI20" s="112"/>
      <c r="GJ20" s="112"/>
      <c r="GK20" s="112"/>
      <c r="GL20" s="112"/>
      <c r="GM20" s="112"/>
      <c r="GN20" s="112"/>
      <c r="GO20" s="112"/>
      <c r="GP20" s="112"/>
      <c r="GQ20" s="112"/>
      <c r="GR20" s="107"/>
      <c r="GS20" s="107"/>
      <c r="GT20" s="107"/>
      <c r="GU20" s="107"/>
      <c r="GV20" s="107"/>
    </row>
    <row r="21" spans="1:204">
      <c r="A21" s="111" t="s">
        <v>38</v>
      </c>
      <c r="B21" s="135" t="s">
        <v>130</v>
      </c>
      <c r="C21" s="111" t="s">
        <v>62</v>
      </c>
      <c r="D21" s="111" t="s">
        <v>36</v>
      </c>
      <c r="E21" s="121" t="s">
        <v>117</v>
      </c>
      <c r="F21" s="111" t="s">
        <v>187</v>
      </c>
      <c r="G21" s="121">
        <v>40914</v>
      </c>
      <c r="J21" s="112"/>
      <c r="K21" s="112"/>
      <c r="L21" s="112"/>
      <c r="M21" s="112"/>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2"/>
      <c r="ET21" s="112"/>
      <c r="EU21" s="112"/>
      <c r="EV21" s="112"/>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2"/>
      <c r="FX21" s="112"/>
      <c r="FY21" s="112"/>
      <c r="FZ21" s="112"/>
      <c r="GA21" s="112"/>
      <c r="GB21" s="112"/>
      <c r="GC21" s="112"/>
      <c r="GD21" s="112"/>
      <c r="GE21" s="112"/>
      <c r="GF21" s="112"/>
      <c r="GG21" s="112"/>
      <c r="GH21" s="112"/>
      <c r="GI21" s="112"/>
      <c r="GJ21" s="112"/>
      <c r="GK21" s="112"/>
      <c r="GL21" s="112"/>
      <c r="GM21" s="112"/>
      <c r="GN21" s="112"/>
      <c r="GO21" s="112"/>
      <c r="GP21" s="112"/>
      <c r="GQ21" s="112"/>
      <c r="GR21" s="107"/>
      <c r="GS21" s="107"/>
      <c r="GT21" s="107"/>
      <c r="GU21" s="107"/>
      <c r="GV21" s="107"/>
    </row>
    <row r="22" spans="1:204">
      <c r="A22" s="111" t="s">
        <v>38</v>
      </c>
      <c r="B22" s="135" t="s">
        <v>130</v>
      </c>
      <c r="C22" s="111" t="s">
        <v>63</v>
      </c>
      <c r="D22" s="111" t="s">
        <v>37</v>
      </c>
      <c r="E22" s="121"/>
      <c r="F22" s="111" t="s">
        <v>187</v>
      </c>
      <c r="G22" s="121">
        <v>40914</v>
      </c>
      <c r="J22" s="112"/>
      <c r="K22" s="112"/>
      <c r="L22" s="112"/>
      <c r="M22" s="112"/>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2"/>
      <c r="ET22" s="112"/>
      <c r="EU22" s="112"/>
      <c r="EV22" s="112"/>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2"/>
      <c r="FX22" s="112"/>
      <c r="FY22" s="112"/>
      <c r="FZ22" s="112"/>
      <c r="GA22" s="112"/>
      <c r="GB22" s="112"/>
      <c r="GC22" s="112"/>
      <c r="GD22" s="112"/>
      <c r="GE22" s="112"/>
      <c r="GF22" s="112"/>
      <c r="GG22" s="112"/>
      <c r="GH22" s="112"/>
      <c r="GI22" s="112"/>
      <c r="GJ22" s="112"/>
      <c r="GK22" s="112"/>
      <c r="GL22" s="112"/>
      <c r="GM22" s="112"/>
      <c r="GN22" s="112"/>
      <c r="GO22" s="112"/>
      <c r="GP22" s="112"/>
      <c r="GQ22" s="112"/>
      <c r="GR22" s="107"/>
      <c r="GS22" s="107"/>
      <c r="GT22" s="107"/>
      <c r="GU22" s="107"/>
      <c r="GV22" s="107"/>
    </row>
    <row r="23" spans="1:204">
      <c r="A23" s="111" t="s">
        <v>38</v>
      </c>
      <c r="B23" s="135" t="s">
        <v>130</v>
      </c>
      <c r="C23" s="111" t="s">
        <v>64</v>
      </c>
      <c r="D23" s="111" t="s">
        <v>37</v>
      </c>
      <c r="E23" s="121"/>
      <c r="F23" s="111" t="s">
        <v>187</v>
      </c>
      <c r="G23" s="121">
        <v>40914</v>
      </c>
      <c r="J23" s="112"/>
      <c r="K23" s="112"/>
      <c r="L23" s="112"/>
      <c r="M23" s="112"/>
      <c r="N23" s="112"/>
      <c r="O23" s="112"/>
      <c r="P23" s="112"/>
      <c r="Q23" s="112"/>
      <c r="R23" s="112"/>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2"/>
      <c r="FB23" s="112"/>
      <c r="FC23" s="112"/>
      <c r="FD23" s="112"/>
      <c r="FE23" s="112"/>
      <c r="FF23" s="112"/>
      <c r="FG23" s="112"/>
      <c r="FH23" s="112"/>
      <c r="FI23" s="112"/>
      <c r="FJ23" s="112"/>
      <c r="FK23" s="112"/>
      <c r="FL23" s="112"/>
      <c r="FM23" s="112"/>
      <c r="FN23" s="112"/>
      <c r="FO23" s="112"/>
      <c r="FP23" s="112"/>
      <c r="FQ23" s="112"/>
      <c r="FR23" s="112"/>
      <c r="FS23" s="112"/>
      <c r="FT23" s="112"/>
      <c r="FU23" s="112"/>
      <c r="FV23" s="112"/>
      <c r="FW23" s="112"/>
      <c r="FX23" s="112"/>
      <c r="FY23" s="112"/>
      <c r="FZ23" s="112"/>
      <c r="GA23" s="112"/>
      <c r="GB23" s="112"/>
      <c r="GC23" s="112"/>
      <c r="GD23" s="112"/>
      <c r="GE23" s="112"/>
      <c r="GF23" s="112"/>
      <c r="GG23" s="112"/>
      <c r="GH23" s="112"/>
      <c r="GI23" s="112"/>
      <c r="GJ23" s="112"/>
      <c r="GK23" s="112"/>
      <c r="GL23" s="112"/>
      <c r="GM23" s="112"/>
      <c r="GN23" s="112"/>
      <c r="GO23" s="112"/>
      <c r="GP23" s="112"/>
      <c r="GQ23" s="112"/>
      <c r="GR23" s="107"/>
      <c r="GS23" s="107"/>
      <c r="GT23" s="107"/>
      <c r="GU23" s="107"/>
      <c r="GV23" s="107"/>
    </row>
    <row r="24" spans="1:204">
      <c r="A24" s="111" t="s">
        <v>38</v>
      </c>
      <c r="B24" s="135" t="s">
        <v>130</v>
      </c>
      <c r="C24" s="111" t="s">
        <v>65</v>
      </c>
      <c r="D24" s="111" t="s">
        <v>37</v>
      </c>
      <c r="E24" s="121"/>
      <c r="F24" s="111" t="s">
        <v>187</v>
      </c>
      <c r="G24" s="121">
        <v>40914</v>
      </c>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c r="EQ24" s="112"/>
      <c r="ER24" s="112"/>
      <c r="ES24" s="112"/>
      <c r="ET24" s="112"/>
      <c r="EU24" s="112"/>
      <c r="EV24" s="112"/>
      <c r="EW24" s="112"/>
      <c r="EX24" s="112"/>
      <c r="EY24" s="112"/>
      <c r="EZ24" s="112"/>
      <c r="FA24" s="112"/>
      <c r="FB24" s="112"/>
      <c r="FC24" s="112"/>
      <c r="FD24" s="112"/>
      <c r="FE24" s="112"/>
      <c r="FF24" s="112"/>
      <c r="FG24" s="112"/>
      <c r="FH24" s="112"/>
      <c r="FI24" s="112"/>
      <c r="FJ24" s="112"/>
      <c r="FK24" s="112"/>
      <c r="FL24" s="112"/>
      <c r="FM24" s="112"/>
      <c r="FN24" s="112"/>
      <c r="FO24" s="112"/>
      <c r="FP24" s="112"/>
      <c r="FQ24" s="112"/>
      <c r="FR24" s="112"/>
      <c r="FS24" s="112"/>
      <c r="FT24" s="112"/>
      <c r="FU24" s="112"/>
      <c r="FV24" s="112"/>
      <c r="FW24" s="112"/>
      <c r="FX24" s="112"/>
      <c r="FY24" s="112"/>
      <c r="FZ24" s="112"/>
      <c r="GA24" s="112"/>
      <c r="GB24" s="112"/>
      <c r="GC24" s="112"/>
      <c r="GD24" s="112"/>
      <c r="GE24" s="112"/>
      <c r="GF24" s="112"/>
      <c r="GG24" s="112"/>
      <c r="GH24" s="112"/>
      <c r="GI24" s="112"/>
      <c r="GJ24" s="112"/>
      <c r="GK24" s="112"/>
      <c r="GL24" s="112"/>
      <c r="GM24" s="112"/>
      <c r="GN24" s="112"/>
      <c r="GO24" s="112"/>
      <c r="GP24" s="112"/>
      <c r="GQ24" s="112"/>
      <c r="GR24" s="107"/>
      <c r="GS24" s="107"/>
      <c r="GT24" s="107"/>
      <c r="GU24" s="107"/>
      <c r="GV24" s="107"/>
    </row>
    <row r="25" spans="1:204">
      <c r="A25" s="111" t="s">
        <v>38</v>
      </c>
      <c r="B25" s="135" t="s">
        <v>130</v>
      </c>
      <c r="C25" s="111" t="s">
        <v>66</v>
      </c>
      <c r="D25" s="111" t="s">
        <v>37</v>
      </c>
      <c r="E25" s="121"/>
      <c r="F25" s="111" t="s">
        <v>187</v>
      </c>
      <c r="G25" s="121">
        <v>40914</v>
      </c>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c r="EQ25" s="112"/>
      <c r="ER25" s="112"/>
      <c r="ES25" s="112"/>
      <c r="ET25" s="112"/>
      <c r="EU25" s="112"/>
      <c r="EV25" s="112"/>
      <c r="EW25" s="112"/>
      <c r="EX25" s="112"/>
      <c r="EY25" s="112"/>
      <c r="EZ25" s="112"/>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2"/>
      <c r="FX25" s="112"/>
      <c r="FY25" s="112"/>
      <c r="FZ25" s="112"/>
      <c r="GA25" s="112"/>
      <c r="GB25" s="112"/>
      <c r="GC25" s="112"/>
      <c r="GD25" s="112"/>
      <c r="GE25" s="112"/>
      <c r="GF25" s="112"/>
      <c r="GG25" s="112"/>
      <c r="GH25" s="112"/>
      <c r="GI25" s="112"/>
      <c r="GJ25" s="112"/>
      <c r="GK25" s="112"/>
      <c r="GL25" s="112"/>
      <c r="GM25" s="112"/>
      <c r="GN25" s="112"/>
      <c r="GO25" s="112"/>
      <c r="GP25" s="112"/>
      <c r="GQ25" s="112"/>
      <c r="GR25" s="107"/>
      <c r="GS25" s="107"/>
      <c r="GT25" s="107"/>
      <c r="GU25" s="107"/>
      <c r="GV25" s="107"/>
    </row>
    <row r="26" spans="1:204">
      <c r="A26" s="111" t="s">
        <v>38</v>
      </c>
      <c r="B26" s="135" t="s">
        <v>130</v>
      </c>
      <c r="C26" s="111" t="s">
        <v>67</v>
      </c>
      <c r="D26" s="111" t="s">
        <v>37</v>
      </c>
      <c r="E26" s="121"/>
      <c r="F26" s="111" t="s">
        <v>187</v>
      </c>
      <c r="G26" s="121">
        <v>40914</v>
      </c>
      <c r="J26" s="112"/>
      <c r="K26" s="112"/>
      <c r="L26" s="112"/>
      <c r="M26" s="112"/>
      <c r="N26" s="112"/>
      <c r="O26" s="112"/>
      <c r="P26" s="112"/>
      <c r="Q26" s="112"/>
      <c r="R26" s="112"/>
      <c r="S26" s="112"/>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c r="EQ26" s="112"/>
      <c r="ER26" s="112"/>
      <c r="ES26" s="112"/>
      <c r="ET26" s="112"/>
      <c r="EU26" s="112"/>
      <c r="EV26" s="112"/>
      <c r="EW26" s="112"/>
      <c r="EX26" s="112"/>
      <c r="EY26" s="112"/>
      <c r="EZ26" s="112"/>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2"/>
      <c r="FX26" s="112"/>
      <c r="FY26" s="112"/>
      <c r="FZ26" s="112"/>
      <c r="GA26" s="112"/>
      <c r="GB26" s="112"/>
      <c r="GC26" s="112"/>
      <c r="GD26" s="112"/>
      <c r="GE26" s="112"/>
      <c r="GF26" s="112"/>
      <c r="GG26" s="112"/>
      <c r="GH26" s="112"/>
      <c r="GI26" s="112"/>
      <c r="GJ26" s="112"/>
      <c r="GK26" s="112"/>
      <c r="GL26" s="112"/>
      <c r="GM26" s="112"/>
      <c r="GN26" s="112"/>
      <c r="GO26" s="112"/>
      <c r="GP26" s="112"/>
      <c r="GQ26" s="112"/>
      <c r="GR26" s="107"/>
      <c r="GS26" s="107"/>
      <c r="GT26" s="107"/>
      <c r="GU26" s="107"/>
      <c r="GV26" s="107"/>
    </row>
    <row r="27" spans="1:204">
      <c r="A27" s="111" t="s">
        <v>38</v>
      </c>
      <c r="B27" s="135" t="s">
        <v>130</v>
      </c>
      <c r="C27" s="111" t="s">
        <v>68</v>
      </c>
      <c r="D27" s="111" t="s">
        <v>37</v>
      </c>
      <c r="E27" s="121"/>
      <c r="F27" s="111" t="s">
        <v>187</v>
      </c>
      <c r="G27" s="121">
        <v>40914</v>
      </c>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c r="EQ27" s="112"/>
      <c r="ER27" s="112"/>
      <c r="ES27" s="112"/>
      <c r="ET27" s="112"/>
      <c r="EU27" s="112"/>
      <c r="EV27" s="112"/>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2"/>
      <c r="FX27" s="112"/>
      <c r="FY27" s="112"/>
      <c r="FZ27" s="112"/>
      <c r="GA27" s="112"/>
      <c r="GB27" s="112"/>
      <c r="GC27" s="112"/>
      <c r="GD27" s="112"/>
      <c r="GE27" s="112"/>
      <c r="GF27" s="112"/>
      <c r="GG27" s="112"/>
      <c r="GH27" s="112"/>
      <c r="GI27" s="112"/>
      <c r="GJ27" s="112"/>
      <c r="GK27" s="112"/>
      <c r="GL27" s="112"/>
      <c r="GM27" s="112"/>
      <c r="GN27" s="112"/>
      <c r="GO27" s="112"/>
      <c r="GP27" s="112"/>
      <c r="GQ27" s="112"/>
      <c r="GR27" s="107"/>
      <c r="GS27" s="107"/>
      <c r="GT27" s="107"/>
      <c r="GU27" s="107"/>
      <c r="GV27" s="107"/>
    </row>
    <row r="28" spans="1:204">
      <c r="A28" s="111" t="s">
        <v>38</v>
      </c>
      <c r="B28" s="135" t="s">
        <v>130</v>
      </c>
      <c r="C28" s="111" t="s">
        <v>69</v>
      </c>
      <c r="D28" s="111" t="s">
        <v>37</v>
      </c>
      <c r="E28" s="121"/>
      <c r="F28" s="111" t="s">
        <v>187</v>
      </c>
      <c r="G28" s="121">
        <v>40914</v>
      </c>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c r="EQ28" s="112"/>
      <c r="ER28" s="112"/>
      <c r="ES28" s="112"/>
      <c r="ET28" s="112"/>
      <c r="EU28" s="112"/>
      <c r="EV28" s="112"/>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2"/>
      <c r="FX28" s="112"/>
      <c r="FY28" s="112"/>
      <c r="FZ28" s="112"/>
      <c r="GA28" s="112"/>
      <c r="GB28" s="112"/>
      <c r="GC28" s="112"/>
      <c r="GD28" s="112"/>
      <c r="GE28" s="112"/>
      <c r="GF28" s="112"/>
      <c r="GG28" s="112"/>
      <c r="GH28" s="112"/>
      <c r="GI28" s="112"/>
      <c r="GJ28" s="112"/>
      <c r="GK28" s="112"/>
      <c r="GL28" s="112"/>
      <c r="GM28" s="112"/>
      <c r="GN28" s="112"/>
      <c r="GO28" s="112"/>
      <c r="GP28" s="112"/>
      <c r="GQ28" s="112"/>
      <c r="GR28" s="107"/>
      <c r="GS28" s="107"/>
      <c r="GT28" s="107"/>
      <c r="GU28" s="107"/>
      <c r="GV28" s="107"/>
    </row>
    <row r="29" spans="1:204">
      <c r="A29" s="111" t="s">
        <v>38</v>
      </c>
      <c r="B29" s="135" t="s">
        <v>130</v>
      </c>
      <c r="C29" s="111" t="s">
        <v>70</v>
      </c>
      <c r="D29" s="111" t="s">
        <v>37</v>
      </c>
      <c r="E29" s="121"/>
      <c r="F29" s="111" t="s">
        <v>187</v>
      </c>
      <c r="G29" s="121">
        <v>40914</v>
      </c>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2"/>
      <c r="ET29" s="112"/>
      <c r="EU29" s="112"/>
      <c r="EV29" s="112"/>
      <c r="EW29" s="112"/>
      <c r="EX29" s="112"/>
      <c r="EY29" s="112"/>
      <c r="EZ29" s="112"/>
      <c r="FA29" s="112"/>
      <c r="FB29" s="112"/>
      <c r="FC29" s="112"/>
      <c r="FD29" s="112"/>
      <c r="FE29" s="112"/>
      <c r="FF29" s="112"/>
      <c r="FG29" s="112"/>
      <c r="FH29" s="112"/>
      <c r="FI29" s="112"/>
      <c r="FJ29" s="112"/>
      <c r="FK29" s="112"/>
      <c r="FL29" s="112"/>
      <c r="FM29" s="112"/>
      <c r="FN29" s="112"/>
      <c r="FO29" s="112"/>
      <c r="FP29" s="112"/>
      <c r="FQ29" s="112"/>
      <c r="FR29" s="112"/>
      <c r="FS29" s="112"/>
      <c r="FT29" s="112"/>
      <c r="FU29" s="112"/>
      <c r="FV29" s="112"/>
      <c r="FW29" s="112"/>
      <c r="FX29" s="112"/>
      <c r="FY29" s="112"/>
      <c r="FZ29" s="112"/>
      <c r="GA29" s="112"/>
      <c r="GB29" s="112"/>
      <c r="GC29" s="112"/>
      <c r="GD29" s="112"/>
      <c r="GE29" s="112"/>
      <c r="GF29" s="112"/>
      <c r="GG29" s="112"/>
      <c r="GH29" s="112"/>
      <c r="GI29" s="112"/>
      <c r="GJ29" s="112"/>
      <c r="GK29" s="112"/>
      <c r="GL29" s="112"/>
      <c r="GM29" s="112"/>
      <c r="GN29" s="112"/>
      <c r="GO29" s="112"/>
      <c r="GP29" s="112"/>
      <c r="GQ29" s="112"/>
      <c r="GR29" s="107"/>
      <c r="GS29" s="107"/>
      <c r="GT29" s="107"/>
      <c r="GU29" s="107"/>
      <c r="GV29" s="107"/>
    </row>
    <row r="30" spans="1:204">
      <c r="A30" s="111" t="s">
        <v>38</v>
      </c>
      <c r="B30" s="135" t="s">
        <v>130</v>
      </c>
      <c r="C30" s="111" t="s">
        <v>71</v>
      </c>
      <c r="D30" s="111" t="s">
        <v>37</v>
      </c>
      <c r="E30" s="121"/>
      <c r="F30" s="111" t="s">
        <v>187</v>
      </c>
      <c r="G30" s="121">
        <v>40914</v>
      </c>
      <c r="J30" s="112"/>
      <c r="K30" s="112"/>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2"/>
      <c r="ET30" s="112"/>
      <c r="EU30" s="112"/>
      <c r="EV30" s="112"/>
      <c r="EW30" s="112"/>
      <c r="EX30" s="112"/>
      <c r="EY30" s="112"/>
      <c r="EZ30" s="112"/>
      <c r="FA30" s="112"/>
      <c r="FB30" s="112"/>
      <c r="FC30" s="112"/>
      <c r="FD30" s="112"/>
      <c r="FE30" s="112"/>
      <c r="FF30" s="112"/>
      <c r="FG30" s="112"/>
      <c r="FH30" s="112"/>
      <c r="FI30" s="112"/>
      <c r="FJ30" s="112"/>
      <c r="FK30" s="112"/>
      <c r="FL30" s="112"/>
      <c r="FM30" s="112"/>
      <c r="FN30" s="112"/>
      <c r="FO30" s="112"/>
      <c r="FP30" s="112"/>
      <c r="FQ30" s="112"/>
      <c r="FR30" s="112"/>
      <c r="FS30" s="112"/>
      <c r="FT30" s="112"/>
      <c r="FU30" s="112"/>
      <c r="FV30" s="112"/>
      <c r="FW30" s="112"/>
      <c r="FX30" s="112"/>
      <c r="FY30" s="112"/>
      <c r="FZ30" s="112"/>
      <c r="GA30" s="112"/>
      <c r="GB30" s="112"/>
      <c r="GC30" s="112"/>
      <c r="GD30" s="112"/>
      <c r="GE30" s="112"/>
      <c r="GF30" s="112"/>
      <c r="GG30" s="112"/>
      <c r="GH30" s="112"/>
      <c r="GI30" s="112"/>
      <c r="GJ30" s="112"/>
      <c r="GK30" s="112"/>
      <c r="GL30" s="112"/>
      <c r="GM30" s="112"/>
      <c r="GN30" s="112"/>
      <c r="GO30" s="112"/>
      <c r="GP30" s="112"/>
      <c r="GQ30" s="112"/>
      <c r="GR30" s="107"/>
      <c r="GS30" s="107"/>
      <c r="GT30" s="107"/>
      <c r="GU30" s="107"/>
      <c r="GV30" s="107"/>
    </row>
    <row r="31" spans="1:204">
      <c r="A31" s="111" t="s">
        <v>38</v>
      </c>
      <c r="B31" s="135" t="s">
        <v>130</v>
      </c>
      <c r="C31" s="111" t="s">
        <v>72</v>
      </c>
      <c r="D31" s="111" t="s">
        <v>37</v>
      </c>
      <c r="E31" s="121"/>
      <c r="F31" s="111" t="s">
        <v>187</v>
      </c>
      <c r="G31" s="121">
        <v>40914</v>
      </c>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2"/>
      <c r="ET31" s="112"/>
      <c r="EU31" s="112"/>
      <c r="EV31" s="112"/>
      <c r="EW31" s="112"/>
      <c r="EX31" s="112"/>
      <c r="EY31" s="112"/>
      <c r="EZ31" s="112"/>
      <c r="FA31" s="112"/>
      <c r="FB31" s="112"/>
      <c r="FC31" s="112"/>
      <c r="FD31" s="112"/>
      <c r="FE31" s="112"/>
      <c r="FF31" s="112"/>
      <c r="FG31" s="112"/>
      <c r="FH31" s="112"/>
      <c r="FI31" s="112"/>
      <c r="FJ31" s="112"/>
      <c r="FK31" s="112"/>
      <c r="FL31" s="112"/>
      <c r="FM31" s="112"/>
      <c r="FN31" s="112"/>
      <c r="FO31" s="112"/>
      <c r="FP31" s="112"/>
      <c r="FQ31" s="112"/>
      <c r="FR31" s="112"/>
      <c r="FS31" s="112"/>
      <c r="FT31" s="112"/>
      <c r="FU31" s="112"/>
      <c r="FV31" s="112"/>
      <c r="FW31" s="112"/>
      <c r="FX31" s="112"/>
      <c r="FY31" s="112"/>
      <c r="FZ31" s="112"/>
      <c r="GA31" s="112"/>
      <c r="GB31" s="112"/>
      <c r="GC31" s="112"/>
      <c r="GD31" s="112"/>
      <c r="GE31" s="112"/>
      <c r="GF31" s="112"/>
      <c r="GG31" s="112"/>
      <c r="GH31" s="112"/>
      <c r="GI31" s="112"/>
      <c r="GJ31" s="112"/>
      <c r="GK31" s="112"/>
      <c r="GL31" s="112"/>
      <c r="GM31" s="112"/>
      <c r="GN31" s="112"/>
      <c r="GO31" s="112"/>
      <c r="GP31" s="112"/>
      <c r="GQ31" s="112"/>
      <c r="GR31" s="107"/>
      <c r="GS31" s="107"/>
      <c r="GT31" s="107"/>
      <c r="GU31" s="107"/>
      <c r="GV31" s="107"/>
    </row>
    <row r="32" spans="1:204">
      <c r="A32" s="111" t="s">
        <v>38</v>
      </c>
      <c r="B32" s="135" t="s">
        <v>130</v>
      </c>
      <c r="C32" s="111" t="s">
        <v>73</v>
      </c>
      <c r="D32" s="111" t="s">
        <v>37</v>
      </c>
      <c r="E32" s="121"/>
      <c r="F32" s="111" t="s">
        <v>187</v>
      </c>
      <c r="G32" s="121">
        <v>40914</v>
      </c>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2"/>
      <c r="ET32" s="112"/>
      <c r="EU32" s="112"/>
      <c r="EV32" s="112"/>
      <c r="EW32" s="112"/>
      <c r="EX32" s="112"/>
      <c r="EY32" s="112"/>
      <c r="EZ32" s="112"/>
      <c r="FA32" s="112"/>
      <c r="FB32" s="112"/>
      <c r="FC32" s="112"/>
      <c r="FD32" s="112"/>
      <c r="FE32" s="112"/>
      <c r="FF32" s="112"/>
      <c r="FG32" s="112"/>
      <c r="FH32" s="112"/>
      <c r="FI32" s="112"/>
      <c r="FJ32" s="112"/>
      <c r="FK32" s="112"/>
      <c r="FL32" s="112"/>
      <c r="FM32" s="112"/>
      <c r="FN32" s="112"/>
      <c r="FO32" s="112"/>
      <c r="FP32" s="112"/>
      <c r="FQ32" s="112"/>
      <c r="FR32" s="112"/>
      <c r="FS32" s="112"/>
      <c r="FT32" s="112"/>
      <c r="FU32" s="112"/>
      <c r="FV32" s="112"/>
      <c r="FW32" s="112"/>
      <c r="FX32" s="112"/>
      <c r="FY32" s="112"/>
      <c r="FZ32" s="112"/>
      <c r="GA32" s="112"/>
      <c r="GB32" s="112"/>
      <c r="GC32" s="112"/>
      <c r="GD32" s="112"/>
      <c r="GE32" s="112"/>
      <c r="GF32" s="112"/>
      <c r="GG32" s="112"/>
      <c r="GH32" s="112"/>
      <c r="GI32" s="112"/>
      <c r="GJ32" s="112"/>
      <c r="GK32" s="112"/>
      <c r="GL32" s="112"/>
      <c r="GM32" s="112"/>
      <c r="GN32" s="112"/>
      <c r="GO32" s="112"/>
      <c r="GP32" s="112"/>
      <c r="GQ32" s="112"/>
      <c r="GR32" s="107"/>
      <c r="GS32" s="107"/>
      <c r="GT32" s="107"/>
      <c r="GU32" s="107"/>
      <c r="GV32" s="107"/>
    </row>
    <row r="33" spans="1:204">
      <c r="A33" s="111" t="s">
        <v>38</v>
      </c>
      <c r="B33" s="135" t="s">
        <v>130</v>
      </c>
      <c r="C33" s="111" t="s">
        <v>74</v>
      </c>
      <c r="D33" s="111" t="s">
        <v>37</v>
      </c>
      <c r="E33" s="121"/>
      <c r="F33" s="111" t="s">
        <v>187</v>
      </c>
      <c r="G33" s="121">
        <v>40914</v>
      </c>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2"/>
      <c r="ET33" s="112"/>
      <c r="EU33" s="112"/>
      <c r="EV33" s="112"/>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2"/>
      <c r="FX33" s="112"/>
      <c r="FY33" s="112"/>
      <c r="FZ33" s="112"/>
      <c r="GA33" s="112"/>
      <c r="GB33" s="112"/>
      <c r="GC33" s="112"/>
      <c r="GD33" s="112"/>
      <c r="GE33" s="112"/>
      <c r="GF33" s="112"/>
      <c r="GG33" s="112"/>
      <c r="GH33" s="112"/>
      <c r="GI33" s="112"/>
      <c r="GJ33" s="112"/>
      <c r="GK33" s="112"/>
      <c r="GL33" s="112"/>
      <c r="GM33" s="112"/>
      <c r="GN33" s="112"/>
      <c r="GO33" s="112"/>
      <c r="GP33" s="112"/>
      <c r="GQ33" s="112"/>
      <c r="GR33" s="107"/>
      <c r="GS33" s="107"/>
      <c r="GT33" s="107"/>
      <c r="GU33" s="107"/>
      <c r="GV33" s="107"/>
    </row>
    <row r="34" spans="1:204">
      <c r="A34" s="111" t="s">
        <v>38</v>
      </c>
      <c r="B34" s="135" t="s">
        <v>130</v>
      </c>
      <c r="C34" s="111" t="s">
        <v>178</v>
      </c>
      <c r="D34" s="111" t="s">
        <v>37</v>
      </c>
      <c r="E34" s="121"/>
      <c r="F34" s="111" t="s">
        <v>187</v>
      </c>
      <c r="G34" s="121">
        <v>40914</v>
      </c>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2"/>
      <c r="ET34" s="112"/>
      <c r="EU34" s="112"/>
      <c r="EV34" s="112"/>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2"/>
      <c r="FX34" s="112"/>
      <c r="FY34" s="112"/>
      <c r="FZ34" s="112"/>
      <c r="GA34" s="112"/>
      <c r="GB34" s="112"/>
      <c r="GC34" s="112"/>
      <c r="GD34" s="112"/>
      <c r="GE34" s="112"/>
      <c r="GF34" s="112"/>
      <c r="GG34" s="112"/>
      <c r="GH34" s="112"/>
      <c r="GI34" s="112"/>
      <c r="GJ34" s="112"/>
      <c r="GK34" s="112"/>
      <c r="GL34" s="112"/>
      <c r="GM34" s="112"/>
      <c r="GN34" s="112"/>
      <c r="GO34" s="112"/>
      <c r="GP34" s="112"/>
      <c r="GQ34" s="112"/>
      <c r="GR34" s="107"/>
      <c r="GS34" s="107"/>
      <c r="GT34" s="107"/>
      <c r="GU34" s="107"/>
      <c r="GV34" s="107"/>
    </row>
    <row r="35" spans="1:204">
      <c r="A35" s="111" t="s">
        <v>38</v>
      </c>
      <c r="B35" s="135" t="s">
        <v>130</v>
      </c>
      <c r="C35" s="111" t="s">
        <v>179</v>
      </c>
      <c r="D35" s="111" t="s">
        <v>37</v>
      </c>
      <c r="E35" s="121"/>
      <c r="F35" s="111" t="s">
        <v>187</v>
      </c>
      <c r="G35" s="121">
        <v>40914</v>
      </c>
      <c r="J35" s="112"/>
      <c r="K35" s="112"/>
      <c r="L35" s="112"/>
      <c r="M35" s="112"/>
      <c r="N35" s="112"/>
      <c r="O35" s="112"/>
      <c r="P35" s="112"/>
      <c r="Q35" s="112"/>
      <c r="R35" s="112"/>
      <c r="S35" s="112"/>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2"/>
      <c r="ET35" s="112"/>
      <c r="EU35" s="112"/>
      <c r="EV35" s="112"/>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2"/>
      <c r="FX35" s="112"/>
      <c r="FY35" s="112"/>
      <c r="FZ35" s="112"/>
      <c r="GA35" s="112"/>
      <c r="GB35" s="112"/>
      <c r="GC35" s="112"/>
      <c r="GD35" s="112"/>
      <c r="GE35" s="112"/>
      <c r="GF35" s="112"/>
      <c r="GG35" s="112"/>
      <c r="GH35" s="112"/>
      <c r="GI35" s="112"/>
      <c r="GJ35" s="112"/>
      <c r="GK35" s="112"/>
      <c r="GL35" s="112"/>
      <c r="GM35" s="112"/>
      <c r="GN35" s="112"/>
      <c r="GO35" s="112"/>
      <c r="GP35" s="112"/>
      <c r="GQ35" s="112"/>
      <c r="GR35" s="107"/>
      <c r="GS35" s="107"/>
      <c r="GT35" s="107"/>
      <c r="GU35" s="107"/>
      <c r="GV35" s="107"/>
    </row>
    <row r="36" spans="1:204">
      <c r="A36" s="111" t="s">
        <v>38</v>
      </c>
      <c r="B36" s="135" t="s">
        <v>130</v>
      </c>
      <c r="C36" s="111" t="s">
        <v>180</v>
      </c>
      <c r="D36" s="111" t="s">
        <v>37</v>
      </c>
      <c r="E36" s="121"/>
      <c r="F36" s="111" t="s">
        <v>187</v>
      </c>
      <c r="G36" s="121">
        <v>40914</v>
      </c>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07"/>
      <c r="GS36" s="107"/>
      <c r="GT36" s="107"/>
      <c r="GU36" s="107"/>
      <c r="GV36" s="107"/>
    </row>
    <row r="37" spans="1:204">
      <c r="A37" s="111" t="s">
        <v>38</v>
      </c>
      <c r="B37" s="135" t="s">
        <v>130</v>
      </c>
      <c r="C37" s="111" t="s">
        <v>183</v>
      </c>
      <c r="D37" s="111" t="s">
        <v>37</v>
      </c>
      <c r="E37" s="121"/>
      <c r="F37" s="111" t="s">
        <v>187</v>
      </c>
      <c r="G37" s="121">
        <v>40914</v>
      </c>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07"/>
      <c r="GS37" s="107"/>
      <c r="GT37" s="107"/>
      <c r="GU37" s="107"/>
      <c r="GV37" s="107"/>
    </row>
    <row r="38" spans="1:204">
      <c r="A38" s="111" t="s">
        <v>38</v>
      </c>
      <c r="B38" s="135" t="s">
        <v>130</v>
      </c>
      <c r="C38" s="111" t="s">
        <v>184</v>
      </c>
      <c r="D38" s="111" t="s">
        <v>37</v>
      </c>
      <c r="E38" s="121"/>
      <c r="F38" s="111" t="s">
        <v>187</v>
      </c>
      <c r="G38" s="121">
        <v>40914</v>
      </c>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07"/>
      <c r="GS38" s="107"/>
      <c r="GT38" s="107"/>
      <c r="GU38" s="107"/>
      <c r="GV38" s="107"/>
    </row>
    <row r="39" spans="1:204">
      <c r="A39" s="111" t="s">
        <v>38</v>
      </c>
      <c r="B39" s="136" t="s">
        <v>185</v>
      </c>
      <c r="C39" s="111" t="s">
        <v>75</v>
      </c>
      <c r="D39" s="111" t="s">
        <v>37</v>
      </c>
      <c r="E39" s="121"/>
      <c r="F39" s="111" t="s">
        <v>187</v>
      </c>
      <c r="G39" s="121">
        <v>40914</v>
      </c>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07"/>
      <c r="GS39" s="107"/>
      <c r="GT39" s="107"/>
      <c r="GU39" s="107"/>
      <c r="GV39" s="107"/>
    </row>
    <row r="40" spans="1:204">
      <c r="A40" s="111" t="s">
        <v>38</v>
      </c>
      <c r="B40" s="136" t="s">
        <v>185</v>
      </c>
      <c r="C40" s="111" t="s">
        <v>76</v>
      </c>
      <c r="D40" s="111" t="s">
        <v>37</v>
      </c>
      <c r="E40" s="121"/>
      <c r="F40" s="111" t="s">
        <v>187</v>
      </c>
      <c r="G40" s="121">
        <v>40914</v>
      </c>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07"/>
      <c r="GS40" s="107"/>
      <c r="GT40" s="107"/>
      <c r="GU40" s="107"/>
      <c r="GV40" s="107"/>
    </row>
    <row r="41" spans="1:204">
      <c r="A41" s="111" t="s">
        <v>38</v>
      </c>
      <c r="B41" s="136" t="s">
        <v>185</v>
      </c>
      <c r="C41" s="111" t="s">
        <v>77</v>
      </c>
      <c r="D41" s="111" t="s">
        <v>37</v>
      </c>
      <c r="E41" s="121"/>
      <c r="F41" s="111" t="s">
        <v>187</v>
      </c>
      <c r="G41" s="121">
        <v>40914</v>
      </c>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07"/>
      <c r="GS41" s="107"/>
      <c r="GT41" s="107"/>
      <c r="GU41" s="107"/>
      <c r="GV41" s="107"/>
    </row>
    <row r="42" spans="1:204">
      <c r="A42" s="111" t="s">
        <v>38</v>
      </c>
      <c r="B42" s="136" t="s">
        <v>185</v>
      </c>
      <c r="C42" s="111" t="s">
        <v>78</v>
      </c>
      <c r="D42" s="111" t="s">
        <v>37</v>
      </c>
      <c r="E42" s="121"/>
      <c r="F42" s="111" t="s">
        <v>187</v>
      </c>
      <c r="G42" s="121">
        <v>40914</v>
      </c>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2"/>
      <c r="ET42" s="112"/>
      <c r="EU42" s="112"/>
      <c r="EV42" s="112"/>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2"/>
      <c r="FX42" s="112"/>
      <c r="FY42" s="112"/>
      <c r="FZ42" s="112"/>
      <c r="GA42" s="112"/>
      <c r="GB42" s="112"/>
      <c r="GC42" s="112"/>
      <c r="GD42" s="112"/>
      <c r="GE42" s="112"/>
      <c r="GF42" s="112"/>
      <c r="GG42" s="112"/>
      <c r="GH42" s="112"/>
      <c r="GI42" s="112"/>
      <c r="GJ42" s="112"/>
      <c r="GK42" s="112"/>
      <c r="GL42" s="112"/>
      <c r="GM42" s="112"/>
      <c r="GN42" s="112"/>
      <c r="GO42" s="112"/>
      <c r="GP42" s="112"/>
      <c r="GQ42" s="112"/>
      <c r="GR42" s="107"/>
      <c r="GS42" s="107"/>
      <c r="GT42" s="107"/>
      <c r="GU42" s="107"/>
      <c r="GV42" s="107"/>
    </row>
    <row r="43" spans="1:204">
      <c r="A43" s="111" t="s">
        <v>38</v>
      </c>
      <c r="B43" s="136" t="s">
        <v>185</v>
      </c>
      <c r="C43" s="111" t="s">
        <v>79</v>
      </c>
      <c r="D43" s="111" t="s">
        <v>37</v>
      </c>
      <c r="E43" s="121"/>
      <c r="F43" s="111" t="s">
        <v>187</v>
      </c>
      <c r="G43" s="121">
        <v>40914</v>
      </c>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2"/>
      <c r="ET43" s="112"/>
      <c r="EU43" s="112"/>
      <c r="EV43" s="112"/>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2"/>
      <c r="FX43" s="112"/>
      <c r="FY43" s="112"/>
      <c r="FZ43" s="112"/>
      <c r="GA43" s="112"/>
      <c r="GB43" s="112"/>
      <c r="GC43" s="112"/>
      <c r="GD43" s="112"/>
      <c r="GE43" s="112"/>
      <c r="GF43" s="112"/>
      <c r="GG43" s="112"/>
      <c r="GH43" s="112"/>
      <c r="GI43" s="112"/>
      <c r="GJ43" s="112"/>
      <c r="GK43" s="112"/>
      <c r="GL43" s="112"/>
      <c r="GM43" s="112"/>
      <c r="GN43" s="112"/>
      <c r="GO43" s="112"/>
      <c r="GP43" s="112"/>
      <c r="GQ43" s="112"/>
      <c r="GR43" s="107"/>
      <c r="GS43" s="107"/>
      <c r="GT43" s="107"/>
      <c r="GU43" s="107"/>
      <c r="GV43" s="107"/>
    </row>
    <row r="44" spans="1:204">
      <c r="A44" s="111" t="s">
        <v>38</v>
      </c>
      <c r="B44" s="136" t="s">
        <v>185</v>
      </c>
      <c r="C44" s="111" t="s">
        <v>80</v>
      </c>
      <c r="D44" s="111" t="s">
        <v>37</v>
      </c>
      <c r="E44" s="121"/>
      <c r="F44" s="111" t="s">
        <v>187</v>
      </c>
      <c r="G44" s="121">
        <v>40914</v>
      </c>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2"/>
      <c r="ET44" s="112"/>
      <c r="EU44" s="112"/>
      <c r="EV44" s="112"/>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2"/>
      <c r="FX44" s="112"/>
      <c r="FY44" s="112"/>
      <c r="FZ44" s="112"/>
      <c r="GA44" s="112"/>
      <c r="GB44" s="112"/>
      <c r="GC44" s="112"/>
      <c r="GD44" s="112"/>
      <c r="GE44" s="112"/>
      <c r="GF44" s="112"/>
      <c r="GG44" s="112"/>
      <c r="GH44" s="112"/>
      <c r="GI44" s="112"/>
      <c r="GJ44" s="112"/>
      <c r="GK44" s="112"/>
      <c r="GL44" s="112"/>
      <c r="GM44" s="112"/>
      <c r="GN44" s="112"/>
      <c r="GO44" s="112"/>
      <c r="GP44" s="112"/>
      <c r="GQ44" s="112"/>
      <c r="GR44" s="107"/>
      <c r="GS44" s="107"/>
      <c r="GT44" s="107"/>
      <c r="GU44" s="107"/>
      <c r="GV44" s="107"/>
    </row>
    <row r="45" spans="1:204">
      <c r="A45" s="111" t="s">
        <v>38</v>
      </c>
      <c r="B45" s="136" t="s">
        <v>185</v>
      </c>
      <c r="C45" s="111" t="s">
        <v>81</v>
      </c>
      <c r="D45" s="111" t="s">
        <v>37</v>
      </c>
      <c r="E45" s="121"/>
      <c r="F45" s="111" t="s">
        <v>187</v>
      </c>
      <c r="G45" s="121">
        <v>40914</v>
      </c>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2"/>
      <c r="FX45" s="112"/>
      <c r="FY45" s="112"/>
      <c r="FZ45" s="112"/>
      <c r="GA45" s="112"/>
      <c r="GB45" s="112"/>
      <c r="GC45" s="112"/>
      <c r="GD45" s="112"/>
      <c r="GE45" s="112"/>
      <c r="GF45" s="112"/>
      <c r="GG45" s="112"/>
      <c r="GH45" s="112"/>
      <c r="GI45" s="112"/>
      <c r="GJ45" s="112"/>
      <c r="GK45" s="112"/>
      <c r="GL45" s="112"/>
      <c r="GM45" s="112"/>
      <c r="GN45" s="112"/>
      <c r="GO45" s="112"/>
      <c r="GP45" s="112"/>
      <c r="GQ45" s="112"/>
      <c r="GR45" s="107"/>
      <c r="GS45" s="107"/>
      <c r="GT45" s="107"/>
      <c r="GU45" s="107"/>
      <c r="GV45" s="107"/>
    </row>
    <row r="46" spans="1:204">
      <c r="A46" s="111" t="s">
        <v>38</v>
      </c>
      <c r="B46" s="136" t="s">
        <v>185</v>
      </c>
      <c r="C46" s="111" t="s">
        <v>82</v>
      </c>
      <c r="D46" s="111" t="s">
        <v>36</v>
      </c>
      <c r="E46" s="121" t="s">
        <v>116</v>
      </c>
      <c r="F46" s="111" t="s">
        <v>187</v>
      </c>
      <c r="G46" s="121">
        <v>40914</v>
      </c>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2"/>
      <c r="ET46" s="112"/>
      <c r="EU46" s="112"/>
      <c r="EV46" s="112"/>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2"/>
      <c r="FX46" s="112"/>
      <c r="FY46" s="112"/>
      <c r="FZ46" s="112"/>
      <c r="GA46" s="112"/>
      <c r="GB46" s="112"/>
      <c r="GC46" s="112"/>
      <c r="GD46" s="112"/>
      <c r="GE46" s="112"/>
      <c r="GF46" s="112"/>
      <c r="GG46" s="112"/>
      <c r="GH46" s="112"/>
      <c r="GI46" s="112"/>
      <c r="GJ46" s="112"/>
      <c r="GK46" s="112"/>
      <c r="GL46" s="112"/>
      <c r="GM46" s="112"/>
      <c r="GN46" s="112"/>
      <c r="GO46" s="112"/>
      <c r="GP46" s="112"/>
      <c r="GQ46" s="112"/>
      <c r="GR46" s="107"/>
      <c r="GS46" s="107"/>
      <c r="GT46" s="107"/>
      <c r="GU46" s="107"/>
      <c r="GV46" s="107"/>
    </row>
    <row r="47" spans="1:204">
      <c r="A47" s="111" t="s">
        <v>38</v>
      </c>
      <c r="B47" s="136" t="s">
        <v>185</v>
      </c>
      <c r="C47" s="111" t="s">
        <v>83</v>
      </c>
      <c r="D47" s="111" t="s">
        <v>36</v>
      </c>
      <c r="E47" s="121" t="s">
        <v>118</v>
      </c>
      <c r="F47" s="111" t="s">
        <v>187</v>
      </c>
      <c r="G47" s="121">
        <v>40914</v>
      </c>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2"/>
      <c r="FX47" s="112"/>
      <c r="FY47" s="112"/>
      <c r="FZ47" s="112"/>
      <c r="GA47" s="112"/>
      <c r="GB47" s="112"/>
      <c r="GC47" s="112"/>
      <c r="GD47" s="112"/>
      <c r="GE47" s="112"/>
      <c r="GF47" s="112"/>
      <c r="GG47" s="112"/>
      <c r="GH47" s="112"/>
      <c r="GI47" s="112"/>
      <c r="GJ47" s="112"/>
      <c r="GK47" s="112"/>
      <c r="GL47" s="112"/>
      <c r="GM47" s="112"/>
      <c r="GN47" s="112"/>
      <c r="GO47" s="112"/>
      <c r="GP47" s="112"/>
      <c r="GQ47" s="112"/>
      <c r="GR47" s="107"/>
      <c r="GS47" s="107"/>
      <c r="GT47" s="107"/>
      <c r="GU47" s="107"/>
      <c r="GV47" s="107"/>
    </row>
    <row r="48" spans="1:204">
      <c r="A48" s="111" t="s">
        <v>38</v>
      </c>
      <c r="B48" s="136" t="s">
        <v>185</v>
      </c>
      <c r="C48" s="111" t="s">
        <v>84</v>
      </c>
      <c r="D48" s="111" t="s">
        <v>36</v>
      </c>
      <c r="E48" s="121" t="s">
        <v>118</v>
      </c>
      <c r="F48" s="111" t="s">
        <v>187</v>
      </c>
      <c r="G48" s="121">
        <v>40914</v>
      </c>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2"/>
      <c r="FX48" s="112"/>
      <c r="FY48" s="112"/>
      <c r="FZ48" s="112"/>
      <c r="GA48" s="112"/>
      <c r="GB48" s="112"/>
      <c r="GC48" s="112"/>
      <c r="GD48" s="112"/>
      <c r="GE48" s="112"/>
      <c r="GF48" s="112"/>
      <c r="GG48" s="112"/>
      <c r="GH48" s="112"/>
      <c r="GI48" s="112"/>
      <c r="GJ48" s="112"/>
      <c r="GK48" s="112"/>
      <c r="GL48" s="112"/>
      <c r="GM48" s="112"/>
      <c r="GN48" s="112"/>
      <c r="GO48" s="112"/>
      <c r="GP48" s="112"/>
      <c r="GQ48" s="112"/>
      <c r="GR48" s="107"/>
      <c r="GS48" s="107"/>
      <c r="GT48" s="107"/>
      <c r="GU48" s="107"/>
      <c r="GV48" s="107"/>
    </row>
    <row r="49" spans="1:204">
      <c r="A49" s="111" t="s">
        <v>38</v>
      </c>
      <c r="B49" s="136" t="s">
        <v>185</v>
      </c>
      <c r="C49" s="111" t="s">
        <v>85</v>
      </c>
      <c r="D49" s="111" t="s">
        <v>36</v>
      </c>
      <c r="E49" s="121" t="s">
        <v>117</v>
      </c>
      <c r="F49" s="111" t="s">
        <v>187</v>
      </c>
      <c r="G49" s="121">
        <v>40914</v>
      </c>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c r="GA49" s="112"/>
      <c r="GB49" s="112"/>
      <c r="GC49" s="112"/>
      <c r="GD49" s="112"/>
      <c r="GE49" s="112"/>
      <c r="GF49" s="112"/>
      <c r="GG49" s="112"/>
      <c r="GH49" s="112"/>
      <c r="GI49" s="112"/>
      <c r="GJ49" s="112"/>
      <c r="GK49" s="112"/>
      <c r="GL49" s="112"/>
      <c r="GM49" s="112"/>
      <c r="GN49" s="112"/>
      <c r="GO49" s="112"/>
      <c r="GP49" s="112"/>
      <c r="GQ49" s="112"/>
      <c r="GR49" s="107"/>
      <c r="GS49" s="107"/>
      <c r="GT49" s="107"/>
      <c r="GU49" s="107"/>
      <c r="GV49" s="107"/>
    </row>
    <row r="50" spans="1:204">
      <c r="A50" s="111" t="s">
        <v>38</v>
      </c>
      <c r="B50" s="136" t="s">
        <v>185</v>
      </c>
      <c r="C50" s="111" t="s">
        <v>86</v>
      </c>
      <c r="D50" s="111" t="s">
        <v>36</v>
      </c>
      <c r="E50" s="121" t="s">
        <v>118</v>
      </c>
      <c r="F50" s="111" t="s">
        <v>187</v>
      </c>
      <c r="G50" s="121">
        <v>40914</v>
      </c>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2"/>
      <c r="FX50" s="112"/>
      <c r="FY50" s="112"/>
      <c r="FZ50" s="112"/>
      <c r="GA50" s="112"/>
      <c r="GB50" s="112"/>
      <c r="GC50" s="112"/>
      <c r="GD50" s="112"/>
      <c r="GE50" s="112"/>
      <c r="GF50" s="112"/>
      <c r="GG50" s="112"/>
      <c r="GH50" s="112"/>
      <c r="GI50" s="112"/>
      <c r="GJ50" s="112"/>
      <c r="GK50" s="112"/>
      <c r="GL50" s="112"/>
      <c r="GM50" s="112"/>
      <c r="GN50" s="112"/>
      <c r="GO50" s="112"/>
      <c r="GP50" s="112"/>
      <c r="GQ50" s="112"/>
      <c r="GR50" s="107"/>
      <c r="GS50" s="107"/>
      <c r="GT50" s="107"/>
      <c r="GU50" s="107"/>
      <c r="GV50" s="107"/>
    </row>
    <row r="51" spans="1:204">
      <c r="A51" s="111" t="s">
        <v>38</v>
      </c>
      <c r="B51" s="136" t="s">
        <v>185</v>
      </c>
      <c r="C51" s="111" t="s">
        <v>87</v>
      </c>
      <c r="D51" s="111" t="s">
        <v>37</v>
      </c>
      <c r="E51" s="121"/>
      <c r="F51" s="111" t="s">
        <v>187</v>
      </c>
      <c r="G51" s="121">
        <v>40914</v>
      </c>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2"/>
      <c r="FX51" s="112"/>
      <c r="FY51" s="112"/>
      <c r="FZ51" s="112"/>
      <c r="GA51" s="112"/>
      <c r="GB51" s="112"/>
      <c r="GC51" s="112"/>
      <c r="GD51" s="112"/>
      <c r="GE51" s="112"/>
      <c r="GF51" s="112"/>
      <c r="GG51" s="112"/>
      <c r="GH51" s="112"/>
      <c r="GI51" s="112"/>
      <c r="GJ51" s="112"/>
      <c r="GK51" s="112"/>
      <c r="GL51" s="112"/>
      <c r="GM51" s="112"/>
      <c r="GN51" s="112"/>
      <c r="GO51" s="112"/>
      <c r="GP51" s="112"/>
      <c r="GQ51" s="112"/>
      <c r="GR51" s="107"/>
      <c r="GS51" s="107"/>
      <c r="GT51" s="107"/>
      <c r="GU51" s="107"/>
      <c r="GV51" s="107"/>
    </row>
    <row r="52" spans="1:204">
      <c r="A52" s="111" t="s">
        <v>38</v>
      </c>
      <c r="B52" s="136" t="s">
        <v>185</v>
      </c>
      <c r="C52" s="111" t="s">
        <v>88</v>
      </c>
      <c r="D52" s="111" t="s">
        <v>37</v>
      </c>
      <c r="E52" s="121"/>
      <c r="F52" s="111" t="s">
        <v>187</v>
      </c>
      <c r="G52" s="121">
        <v>40914</v>
      </c>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2"/>
      <c r="ET52" s="112"/>
      <c r="EU52" s="112"/>
      <c r="EV52" s="112"/>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2"/>
      <c r="FX52" s="112"/>
      <c r="FY52" s="112"/>
      <c r="FZ52" s="112"/>
      <c r="GA52" s="112"/>
      <c r="GB52" s="112"/>
      <c r="GC52" s="112"/>
      <c r="GD52" s="112"/>
      <c r="GE52" s="112"/>
      <c r="GF52" s="112"/>
      <c r="GG52" s="112"/>
      <c r="GH52" s="112"/>
      <c r="GI52" s="112"/>
      <c r="GJ52" s="112"/>
      <c r="GK52" s="112"/>
      <c r="GL52" s="112"/>
      <c r="GM52" s="112"/>
      <c r="GN52" s="112"/>
      <c r="GO52" s="112"/>
      <c r="GP52" s="112"/>
      <c r="GQ52" s="112"/>
      <c r="GR52" s="107"/>
      <c r="GS52" s="107"/>
      <c r="GT52" s="107"/>
      <c r="GU52" s="107"/>
      <c r="GV52" s="107"/>
    </row>
    <row r="53" spans="1:204">
      <c r="A53" s="111" t="s">
        <v>38</v>
      </c>
      <c r="B53" s="136" t="s">
        <v>185</v>
      </c>
      <c r="C53" s="111" t="s">
        <v>89</v>
      </c>
      <c r="D53" s="111" t="s">
        <v>37</v>
      </c>
      <c r="E53" s="121"/>
      <c r="F53" s="111" t="s">
        <v>187</v>
      </c>
      <c r="G53" s="121">
        <v>40914</v>
      </c>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2"/>
      <c r="ET53" s="112"/>
      <c r="EU53" s="112"/>
      <c r="EV53" s="112"/>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2"/>
      <c r="FX53" s="112"/>
      <c r="FY53" s="112"/>
      <c r="FZ53" s="112"/>
      <c r="GA53" s="112"/>
      <c r="GB53" s="112"/>
      <c r="GC53" s="112"/>
      <c r="GD53" s="112"/>
      <c r="GE53" s="112"/>
      <c r="GF53" s="112"/>
      <c r="GG53" s="112"/>
      <c r="GH53" s="112"/>
      <c r="GI53" s="112"/>
      <c r="GJ53" s="112"/>
      <c r="GK53" s="112"/>
      <c r="GL53" s="112"/>
      <c r="GM53" s="112"/>
      <c r="GN53" s="112"/>
      <c r="GO53" s="112"/>
      <c r="GP53" s="112"/>
      <c r="GQ53" s="112"/>
      <c r="GR53" s="107"/>
      <c r="GS53" s="107"/>
      <c r="GT53" s="107"/>
      <c r="GU53" s="107"/>
      <c r="GV53" s="107"/>
    </row>
    <row r="54" spans="1:204">
      <c r="A54" s="111" t="s">
        <v>38</v>
      </c>
      <c r="B54" s="136" t="s">
        <v>185</v>
      </c>
      <c r="C54" s="111" t="s">
        <v>90</v>
      </c>
      <c r="D54" s="111" t="s">
        <v>37</v>
      </c>
      <c r="E54" s="121"/>
      <c r="F54" s="111" t="s">
        <v>187</v>
      </c>
      <c r="G54" s="121">
        <v>40914</v>
      </c>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2"/>
      <c r="ET54" s="112"/>
      <c r="EU54" s="112"/>
      <c r="EV54" s="112"/>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2"/>
      <c r="FX54" s="112"/>
      <c r="FY54" s="112"/>
      <c r="FZ54" s="112"/>
      <c r="GA54" s="112"/>
      <c r="GB54" s="112"/>
      <c r="GC54" s="112"/>
      <c r="GD54" s="112"/>
      <c r="GE54" s="112"/>
      <c r="GF54" s="112"/>
      <c r="GG54" s="112"/>
      <c r="GH54" s="112"/>
      <c r="GI54" s="112"/>
      <c r="GJ54" s="112"/>
      <c r="GK54" s="112"/>
      <c r="GL54" s="112"/>
      <c r="GM54" s="112"/>
      <c r="GN54" s="112"/>
      <c r="GO54" s="112"/>
      <c r="GP54" s="112"/>
      <c r="GQ54" s="112"/>
      <c r="GR54" s="107"/>
      <c r="GS54" s="107"/>
      <c r="GT54" s="107"/>
      <c r="GU54" s="107"/>
      <c r="GV54" s="107"/>
    </row>
    <row r="55" spans="1:204">
      <c r="A55" s="111" t="s">
        <v>38</v>
      </c>
      <c r="B55" s="136" t="s">
        <v>185</v>
      </c>
      <c r="C55" s="111" t="s">
        <v>91</v>
      </c>
      <c r="D55" s="111" t="s">
        <v>37</v>
      </c>
      <c r="E55" s="121"/>
      <c r="F55" s="111" t="s">
        <v>187</v>
      </c>
      <c r="G55" s="121">
        <v>40914</v>
      </c>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07"/>
      <c r="GS55" s="107"/>
      <c r="GT55" s="107"/>
      <c r="GU55" s="107"/>
      <c r="GV55" s="107"/>
    </row>
    <row r="56" spans="1:204">
      <c r="A56" s="111" t="s">
        <v>38</v>
      </c>
      <c r="B56" s="136" t="s">
        <v>185</v>
      </c>
      <c r="C56" s="111" t="s">
        <v>92</v>
      </c>
      <c r="D56" s="111" t="s">
        <v>37</v>
      </c>
      <c r="E56" s="121"/>
      <c r="F56" s="111" t="s">
        <v>187</v>
      </c>
      <c r="G56" s="121">
        <v>40914</v>
      </c>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2"/>
      <c r="ET56" s="112"/>
      <c r="EU56" s="112"/>
      <c r="EV56" s="112"/>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2"/>
      <c r="FX56" s="112"/>
      <c r="FY56" s="112"/>
      <c r="FZ56" s="112"/>
      <c r="GA56" s="112"/>
      <c r="GB56" s="112"/>
      <c r="GC56" s="112"/>
      <c r="GD56" s="112"/>
      <c r="GE56" s="112"/>
      <c r="GF56" s="112"/>
      <c r="GG56" s="112"/>
      <c r="GH56" s="112"/>
      <c r="GI56" s="112"/>
      <c r="GJ56" s="112"/>
      <c r="GK56" s="112"/>
      <c r="GL56" s="112"/>
      <c r="GM56" s="112"/>
      <c r="GN56" s="112"/>
      <c r="GO56" s="112"/>
      <c r="GP56" s="112"/>
      <c r="GQ56" s="112"/>
      <c r="GR56" s="107"/>
      <c r="GS56" s="107"/>
      <c r="GT56" s="107"/>
      <c r="GU56" s="107"/>
      <c r="GV56" s="107"/>
    </row>
    <row r="57" spans="1:204">
      <c r="A57" s="111" t="s">
        <v>38</v>
      </c>
      <c r="B57" s="136" t="s">
        <v>185</v>
      </c>
      <c r="C57" s="111" t="s">
        <v>93</v>
      </c>
      <c r="D57" s="111" t="s">
        <v>37</v>
      </c>
      <c r="E57" s="121"/>
      <c r="F57" s="111" t="s">
        <v>187</v>
      </c>
      <c r="G57" s="121">
        <v>40914</v>
      </c>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2"/>
      <c r="ET57" s="112"/>
      <c r="EU57" s="112"/>
      <c r="EV57" s="112"/>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2"/>
      <c r="FX57" s="112"/>
      <c r="FY57" s="112"/>
      <c r="FZ57" s="112"/>
      <c r="GA57" s="112"/>
      <c r="GB57" s="112"/>
      <c r="GC57" s="112"/>
      <c r="GD57" s="112"/>
      <c r="GE57" s="112"/>
      <c r="GF57" s="112"/>
      <c r="GG57" s="112"/>
      <c r="GH57" s="112"/>
      <c r="GI57" s="112"/>
      <c r="GJ57" s="112"/>
      <c r="GK57" s="112"/>
      <c r="GL57" s="112"/>
      <c r="GM57" s="112"/>
      <c r="GN57" s="112"/>
      <c r="GO57" s="112"/>
      <c r="GP57" s="112"/>
      <c r="GQ57" s="112"/>
      <c r="GR57" s="107"/>
      <c r="GS57" s="107"/>
      <c r="GT57" s="107"/>
      <c r="GU57" s="107"/>
      <c r="GV57" s="107"/>
    </row>
    <row r="58" spans="1:204">
      <c r="A58" s="111" t="s">
        <v>38</v>
      </c>
      <c r="B58" s="136" t="s">
        <v>185</v>
      </c>
      <c r="C58" s="111" t="s">
        <v>94</v>
      </c>
      <c r="D58" s="111" t="s">
        <v>37</v>
      </c>
      <c r="E58" s="121"/>
      <c r="F58" s="111" t="s">
        <v>187</v>
      </c>
      <c r="G58" s="121">
        <v>40914</v>
      </c>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2"/>
      <c r="ET58" s="112"/>
      <c r="EU58" s="112"/>
      <c r="EV58" s="112"/>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2"/>
      <c r="FX58" s="112"/>
      <c r="FY58" s="112"/>
      <c r="FZ58" s="112"/>
      <c r="GA58" s="112"/>
      <c r="GB58" s="112"/>
      <c r="GC58" s="112"/>
      <c r="GD58" s="112"/>
      <c r="GE58" s="112"/>
      <c r="GF58" s="112"/>
      <c r="GG58" s="112"/>
      <c r="GH58" s="112"/>
      <c r="GI58" s="112"/>
      <c r="GJ58" s="112"/>
      <c r="GK58" s="112"/>
      <c r="GL58" s="112"/>
      <c r="GM58" s="112"/>
      <c r="GN58" s="112"/>
      <c r="GO58" s="112"/>
      <c r="GP58" s="112"/>
      <c r="GQ58" s="112"/>
      <c r="GR58" s="107"/>
      <c r="GS58" s="107"/>
      <c r="GT58" s="107"/>
      <c r="GU58" s="107"/>
      <c r="GV58" s="107"/>
    </row>
    <row r="59" spans="1:204">
      <c r="A59" s="111" t="s">
        <v>38</v>
      </c>
      <c r="B59" s="136" t="s">
        <v>185</v>
      </c>
      <c r="C59" s="111" t="s">
        <v>95</v>
      </c>
      <c r="D59" s="111" t="s">
        <v>37</v>
      </c>
      <c r="E59" s="121"/>
      <c r="F59" s="111" t="s">
        <v>187</v>
      </c>
      <c r="G59" s="121">
        <v>40914</v>
      </c>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2"/>
      <c r="ET59" s="112"/>
      <c r="EU59" s="112"/>
      <c r="EV59" s="112"/>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2"/>
      <c r="FX59" s="112"/>
      <c r="FY59" s="112"/>
      <c r="FZ59" s="112"/>
      <c r="GA59" s="112"/>
      <c r="GB59" s="112"/>
      <c r="GC59" s="112"/>
      <c r="GD59" s="112"/>
      <c r="GE59" s="112"/>
      <c r="GF59" s="112"/>
      <c r="GG59" s="112"/>
      <c r="GH59" s="112"/>
      <c r="GI59" s="112"/>
      <c r="GJ59" s="112"/>
      <c r="GK59" s="112"/>
      <c r="GL59" s="112"/>
      <c r="GM59" s="112"/>
      <c r="GN59" s="112"/>
      <c r="GO59" s="112"/>
      <c r="GP59" s="112"/>
      <c r="GQ59" s="112"/>
      <c r="GR59" s="107"/>
      <c r="GS59" s="107"/>
      <c r="GT59" s="107"/>
      <c r="GU59" s="107"/>
      <c r="GV59" s="107"/>
    </row>
    <row r="60" spans="1:204">
      <c r="A60" s="111" t="s">
        <v>38</v>
      </c>
      <c r="B60" s="136" t="s">
        <v>185</v>
      </c>
      <c r="C60" s="111" t="s">
        <v>96</v>
      </c>
      <c r="D60" s="111" t="s">
        <v>37</v>
      </c>
      <c r="E60" s="121"/>
      <c r="F60" s="111" t="s">
        <v>187</v>
      </c>
      <c r="G60" s="121">
        <v>40914</v>
      </c>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2"/>
      <c r="ET60" s="112"/>
      <c r="EU60" s="112"/>
      <c r="EV60" s="112"/>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2"/>
      <c r="FX60" s="112"/>
      <c r="FY60" s="112"/>
      <c r="FZ60" s="112"/>
      <c r="GA60" s="112"/>
      <c r="GB60" s="112"/>
      <c r="GC60" s="112"/>
      <c r="GD60" s="112"/>
      <c r="GE60" s="112"/>
      <c r="GF60" s="112"/>
      <c r="GG60" s="112"/>
      <c r="GH60" s="112"/>
      <c r="GI60" s="112"/>
      <c r="GJ60" s="112"/>
      <c r="GK60" s="112"/>
      <c r="GL60" s="112"/>
      <c r="GM60" s="112"/>
      <c r="GN60" s="112"/>
      <c r="GO60" s="112"/>
      <c r="GP60" s="112"/>
      <c r="GQ60" s="112"/>
      <c r="GR60" s="107"/>
      <c r="GS60" s="107"/>
      <c r="GT60" s="107"/>
      <c r="GU60" s="107"/>
      <c r="GV60" s="107"/>
    </row>
    <row r="61" spans="1:204">
      <c r="A61" s="111" t="s">
        <v>38</v>
      </c>
      <c r="B61" s="136" t="s">
        <v>185</v>
      </c>
      <c r="C61" s="111" t="s">
        <v>97</v>
      </c>
      <c r="D61" s="111" t="s">
        <v>37</v>
      </c>
      <c r="E61" s="121"/>
      <c r="F61" s="111" t="s">
        <v>187</v>
      </c>
      <c r="G61" s="121">
        <v>40914</v>
      </c>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07"/>
      <c r="GS61" s="107"/>
      <c r="GT61" s="107"/>
      <c r="GU61" s="107"/>
      <c r="GV61" s="107"/>
    </row>
    <row r="62" spans="1:204">
      <c r="A62" s="111" t="s">
        <v>38</v>
      </c>
      <c r="B62" s="136" t="s">
        <v>185</v>
      </c>
      <c r="C62" s="111" t="s">
        <v>98</v>
      </c>
      <c r="D62" s="111" t="s">
        <v>37</v>
      </c>
      <c r="E62" s="121"/>
      <c r="F62" s="111" t="s">
        <v>187</v>
      </c>
      <c r="G62" s="121">
        <v>40914</v>
      </c>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07"/>
      <c r="GS62" s="107"/>
      <c r="GT62" s="107"/>
      <c r="GU62" s="107"/>
      <c r="GV62" s="107"/>
    </row>
    <row r="63" spans="1:204">
      <c r="A63" s="111" t="s">
        <v>38</v>
      </c>
      <c r="B63" s="136" t="s">
        <v>185</v>
      </c>
      <c r="C63" s="111" t="s">
        <v>99</v>
      </c>
      <c r="D63" s="111" t="s">
        <v>37</v>
      </c>
      <c r="E63" s="121"/>
      <c r="F63" s="111" t="s">
        <v>187</v>
      </c>
      <c r="G63" s="121">
        <v>40914</v>
      </c>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07"/>
      <c r="GS63" s="107"/>
      <c r="GT63" s="107"/>
      <c r="GU63" s="107"/>
      <c r="GV63" s="107"/>
    </row>
    <row r="64" spans="1:204">
      <c r="A64" s="111" t="s">
        <v>38</v>
      </c>
      <c r="B64" s="136" t="s">
        <v>185</v>
      </c>
      <c r="C64" s="111" t="s">
        <v>100</v>
      </c>
      <c r="D64" s="111" t="s">
        <v>37</v>
      </c>
      <c r="E64" s="121"/>
      <c r="F64" s="111" t="s">
        <v>187</v>
      </c>
      <c r="G64" s="121">
        <v>40914</v>
      </c>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2"/>
      <c r="ET64" s="112"/>
      <c r="EU64" s="112"/>
      <c r="EV64" s="112"/>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2"/>
      <c r="FX64" s="112"/>
      <c r="FY64" s="112"/>
      <c r="FZ64" s="112"/>
      <c r="GA64" s="112"/>
      <c r="GB64" s="112"/>
      <c r="GC64" s="112"/>
      <c r="GD64" s="112"/>
      <c r="GE64" s="112"/>
      <c r="GF64" s="112"/>
      <c r="GG64" s="112"/>
      <c r="GH64" s="112"/>
      <c r="GI64" s="112"/>
      <c r="GJ64" s="112"/>
      <c r="GK64" s="112"/>
      <c r="GL64" s="112"/>
      <c r="GM64" s="112"/>
      <c r="GN64" s="112"/>
      <c r="GO64" s="112"/>
      <c r="GP64" s="112"/>
      <c r="GQ64" s="112"/>
      <c r="GR64" s="107"/>
      <c r="GS64" s="107"/>
      <c r="GT64" s="107"/>
      <c r="GU64" s="107"/>
      <c r="GV64" s="107"/>
    </row>
    <row r="65" spans="1:204">
      <c r="A65" s="111" t="s">
        <v>38</v>
      </c>
      <c r="B65" s="136" t="s">
        <v>185</v>
      </c>
      <c r="C65" s="111" t="s">
        <v>101</v>
      </c>
      <c r="D65" s="111" t="s">
        <v>37</v>
      </c>
      <c r="E65" s="121"/>
      <c r="F65" s="111" t="s">
        <v>187</v>
      </c>
      <c r="G65" s="121">
        <v>40914</v>
      </c>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2"/>
      <c r="ET65" s="112"/>
      <c r="EU65" s="112"/>
      <c r="EV65" s="112"/>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2"/>
      <c r="FX65" s="112"/>
      <c r="FY65" s="112"/>
      <c r="FZ65" s="112"/>
      <c r="GA65" s="112"/>
      <c r="GB65" s="112"/>
      <c r="GC65" s="112"/>
      <c r="GD65" s="112"/>
      <c r="GE65" s="112"/>
      <c r="GF65" s="112"/>
      <c r="GG65" s="112"/>
      <c r="GH65" s="112"/>
      <c r="GI65" s="112"/>
      <c r="GJ65" s="112"/>
      <c r="GK65" s="112"/>
      <c r="GL65" s="112"/>
      <c r="GM65" s="112"/>
      <c r="GN65" s="112"/>
      <c r="GO65" s="112"/>
      <c r="GP65" s="112"/>
      <c r="GQ65" s="112"/>
      <c r="GR65" s="107"/>
      <c r="GS65" s="107"/>
      <c r="GT65" s="107"/>
      <c r="GU65" s="107"/>
      <c r="GV65" s="107"/>
    </row>
    <row r="66" spans="1:204">
      <c r="A66" s="111" t="s">
        <v>38</v>
      </c>
      <c r="B66" s="136" t="s">
        <v>185</v>
      </c>
      <c r="C66" s="111" t="s">
        <v>102</v>
      </c>
      <c r="D66" s="111" t="s">
        <v>37</v>
      </c>
      <c r="E66" s="121"/>
      <c r="F66" s="111" t="s">
        <v>187</v>
      </c>
      <c r="G66" s="121">
        <v>40914</v>
      </c>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2"/>
      <c r="ET66" s="112"/>
      <c r="EU66" s="112"/>
      <c r="EV66" s="112"/>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2"/>
      <c r="FX66" s="112"/>
      <c r="FY66" s="112"/>
      <c r="FZ66" s="112"/>
      <c r="GA66" s="112"/>
      <c r="GB66" s="112"/>
      <c r="GC66" s="112"/>
      <c r="GD66" s="112"/>
      <c r="GE66" s="112"/>
      <c r="GF66" s="112"/>
      <c r="GG66" s="112"/>
      <c r="GH66" s="112"/>
      <c r="GI66" s="112"/>
      <c r="GJ66" s="112"/>
      <c r="GK66" s="112"/>
      <c r="GL66" s="112"/>
      <c r="GM66" s="112"/>
      <c r="GN66" s="112"/>
      <c r="GO66" s="112"/>
      <c r="GP66" s="112"/>
      <c r="GQ66" s="112"/>
      <c r="GR66" s="107"/>
      <c r="GS66" s="107"/>
      <c r="GT66" s="107"/>
      <c r="GU66" s="107"/>
      <c r="GV66" s="107"/>
    </row>
    <row r="67" spans="1:204">
      <c r="A67" s="111" t="s">
        <v>44</v>
      </c>
      <c r="B67" s="135" t="s">
        <v>130</v>
      </c>
      <c r="C67" s="111" t="s">
        <v>45</v>
      </c>
      <c r="D67" s="111" t="s">
        <v>37</v>
      </c>
      <c r="E67" s="121" t="s">
        <v>117</v>
      </c>
      <c r="F67" s="111" t="s">
        <v>187</v>
      </c>
      <c r="G67" s="121">
        <v>40914</v>
      </c>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2"/>
      <c r="ET67" s="112"/>
      <c r="EU67" s="112"/>
      <c r="EV67" s="112"/>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2"/>
      <c r="FX67" s="112"/>
      <c r="FY67" s="112"/>
      <c r="FZ67" s="112"/>
      <c r="GA67" s="112"/>
      <c r="GB67" s="112"/>
      <c r="GC67" s="112"/>
      <c r="GD67" s="112"/>
      <c r="GE67" s="112"/>
      <c r="GF67" s="112"/>
      <c r="GG67" s="112"/>
      <c r="GH67" s="112"/>
      <c r="GI67" s="112"/>
      <c r="GJ67" s="112"/>
      <c r="GK67" s="112"/>
      <c r="GL67" s="112"/>
      <c r="GM67" s="112"/>
      <c r="GN67" s="112"/>
      <c r="GO67" s="112"/>
      <c r="GP67" s="112"/>
      <c r="GQ67" s="112"/>
      <c r="GR67" s="107"/>
      <c r="GS67" s="107"/>
      <c r="GT67" s="107"/>
      <c r="GU67" s="107"/>
      <c r="GV67" s="107"/>
    </row>
    <row r="68" spans="1:204">
      <c r="A68" s="111" t="s">
        <v>44</v>
      </c>
      <c r="B68" s="135" t="s">
        <v>130</v>
      </c>
      <c r="C68" s="111" t="s">
        <v>46</v>
      </c>
      <c r="D68" s="111" t="s">
        <v>37</v>
      </c>
      <c r="E68" s="121"/>
      <c r="F68" s="111" t="s">
        <v>187</v>
      </c>
      <c r="G68" s="121">
        <v>40914</v>
      </c>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2"/>
      <c r="ET68" s="112"/>
      <c r="EU68" s="112"/>
      <c r="EV68" s="112"/>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2"/>
      <c r="FX68" s="112"/>
      <c r="FY68" s="112"/>
      <c r="FZ68" s="112"/>
      <c r="GA68" s="112"/>
      <c r="GB68" s="112"/>
      <c r="GC68" s="112"/>
      <c r="GD68" s="112"/>
      <c r="GE68" s="112"/>
      <c r="GF68" s="112"/>
      <c r="GG68" s="112"/>
      <c r="GH68" s="112"/>
      <c r="GI68" s="112"/>
      <c r="GJ68" s="112"/>
      <c r="GK68" s="112"/>
      <c r="GL68" s="112"/>
      <c r="GM68" s="112"/>
      <c r="GN68" s="112"/>
      <c r="GO68" s="112"/>
      <c r="GP68" s="112"/>
      <c r="GQ68" s="112"/>
      <c r="GR68" s="107"/>
      <c r="GS68" s="107"/>
      <c r="GT68" s="107"/>
      <c r="GU68" s="107"/>
      <c r="GV68" s="107"/>
    </row>
    <row r="69" spans="1:204">
      <c r="A69" s="111" t="s">
        <v>44</v>
      </c>
      <c r="B69" s="135" t="s">
        <v>130</v>
      </c>
      <c r="C69" s="111" t="s">
        <v>47</v>
      </c>
      <c r="D69" s="111" t="s">
        <v>37</v>
      </c>
      <c r="E69" s="121"/>
      <c r="F69" s="111" t="s">
        <v>187</v>
      </c>
      <c r="G69" s="121">
        <v>40914</v>
      </c>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2"/>
      <c r="ET69" s="112"/>
      <c r="EU69" s="112"/>
      <c r="EV69" s="112"/>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2"/>
      <c r="FX69" s="112"/>
      <c r="FY69" s="112"/>
      <c r="FZ69" s="112"/>
      <c r="GA69" s="112"/>
      <c r="GB69" s="112"/>
      <c r="GC69" s="112"/>
      <c r="GD69" s="112"/>
      <c r="GE69" s="112"/>
      <c r="GF69" s="112"/>
      <c r="GG69" s="112"/>
      <c r="GH69" s="112"/>
      <c r="GI69" s="112"/>
      <c r="GJ69" s="112"/>
      <c r="GK69" s="112"/>
      <c r="GL69" s="112"/>
      <c r="GM69" s="112"/>
      <c r="GN69" s="112"/>
      <c r="GO69" s="112"/>
      <c r="GP69" s="112"/>
      <c r="GQ69" s="112"/>
      <c r="GR69" s="107"/>
      <c r="GS69" s="107"/>
      <c r="GT69" s="107"/>
      <c r="GU69" s="107"/>
      <c r="GV69" s="107"/>
    </row>
    <row r="70" spans="1:204">
      <c r="A70" s="111" t="s">
        <v>44</v>
      </c>
      <c r="B70" s="135" t="s">
        <v>130</v>
      </c>
      <c r="C70" s="111" t="s">
        <v>48</v>
      </c>
      <c r="D70" s="111" t="s">
        <v>37</v>
      </c>
      <c r="E70" s="121"/>
      <c r="F70" s="111" t="s">
        <v>187</v>
      </c>
      <c r="G70" s="121">
        <v>40914</v>
      </c>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2"/>
      <c r="ET70" s="112"/>
      <c r="EU70" s="112"/>
      <c r="EV70" s="112"/>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2"/>
      <c r="FX70" s="112"/>
      <c r="FY70" s="112"/>
      <c r="FZ70" s="112"/>
      <c r="GA70" s="112"/>
      <c r="GB70" s="112"/>
      <c r="GC70" s="112"/>
      <c r="GD70" s="112"/>
      <c r="GE70" s="112"/>
      <c r="GF70" s="112"/>
      <c r="GG70" s="112"/>
      <c r="GH70" s="112"/>
      <c r="GI70" s="112"/>
      <c r="GJ70" s="112"/>
      <c r="GK70" s="112"/>
      <c r="GL70" s="112"/>
      <c r="GM70" s="112"/>
      <c r="GN70" s="112"/>
      <c r="GO70" s="112"/>
      <c r="GP70" s="112"/>
      <c r="GQ70" s="112"/>
      <c r="GR70" s="107"/>
      <c r="GS70" s="107"/>
      <c r="GT70" s="107"/>
      <c r="GU70" s="107"/>
      <c r="GV70" s="107"/>
    </row>
    <row r="71" spans="1:204">
      <c r="A71" s="111" t="s">
        <v>44</v>
      </c>
      <c r="B71" s="135" t="s">
        <v>130</v>
      </c>
      <c r="C71" s="111" t="s">
        <v>49</v>
      </c>
      <c r="D71" s="111" t="s">
        <v>37</v>
      </c>
      <c r="E71" s="121"/>
      <c r="F71" s="111" t="s">
        <v>187</v>
      </c>
      <c r="G71" s="121">
        <v>40914</v>
      </c>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2"/>
      <c r="ET71" s="112"/>
      <c r="EU71" s="112"/>
      <c r="EV71" s="112"/>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2"/>
      <c r="FX71" s="112"/>
      <c r="FY71" s="112"/>
      <c r="FZ71" s="112"/>
      <c r="GA71" s="112"/>
      <c r="GB71" s="112"/>
      <c r="GC71" s="112"/>
      <c r="GD71" s="112"/>
      <c r="GE71" s="112"/>
      <c r="GF71" s="112"/>
      <c r="GG71" s="112"/>
      <c r="GH71" s="112"/>
      <c r="GI71" s="112"/>
      <c r="GJ71" s="112"/>
      <c r="GK71" s="112"/>
      <c r="GL71" s="112"/>
      <c r="GM71" s="112"/>
      <c r="GN71" s="112"/>
      <c r="GO71" s="112"/>
      <c r="GP71" s="112"/>
      <c r="GQ71" s="112"/>
      <c r="GR71" s="107"/>
      <c r="GS71" s="107"/>
      <c r="GT71" s="107"/>
      <c r="GU71" s="107"/>
      <c r="GV71" s="107"/>
    </row>
    <row r="72" spans="1:204">
      <c r="A72" s="111" t="s">
        <v>44</v>
      </c>
      <c r="B72" s="135" t="s">
        <v>130</v>
      </c>
      <c r="C72" s="111" t="s">
        <v>50</v>
      </c>
      <c r="D72" s="111" t="s">
        <v>37</v>
      </c>
      <c r="E72" s="121"/>
      <c r="F72" s="111" t="s">
        <v>187</v>
      </c>
      <c r="G72" s="121">
        <v>40914</v>
      </c>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2"/>
      <c r="ET72" s="112"/>
      <c r="EU72" s="112"/>
      <c r="EV72" s="112"/>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2"/>
      <c r="FX72" s="112"/>
      <c r="FY72" s="112"/>
      <c r="FZ72" s="112"/>
      <c r="GA72" s="112"/>
      <c r="GB72" s="112"/>
      <c r="GC72" s="112"/>
      <c r="GD72" s="112"/>
      <c r="GE72" s="112"/>
      <c r="GF72" s="112"/>
      <c r="GG72" s="112"/>
      <c r="GH72" s="112"/>
      <c r="GI72" s="112"/>
      <c r="GJ72" s="112"/>
      <c r="GK72" s="112"/>
      <c r="GL72" s="112"/>
      <c r="GM72" s="112"/>
      <c r="GN72" s="112"/>
      <c r="GO72" s="112"/>
      <c r="GP72" s="112"/>
      <c r="GQ72" s="112"/>
      <c r="GR72" s="107"/>
      <c r="GS72" s="107"/>
      <c r="GT72" s="107"/>
      <c r="GU72" s="107"/>
      <c r="GV72" s="107"/>
    </row>
    <row r="73" spans="1:204">
      <c r="A73" s="111" t="s">
        <v>44</v>
      </c>
      <c r="B73" s="135" t="s">
        <v>130</v>
      </c>
      <c r="C73" s="111" t="s">
        <v>51</v>
      </c>
      <c r="D73" s="111" t="s">
        <v>37</v>
      </c>
      <c r="E73" s="121"/>
      <c r="F73" s="111" t="s">
        <v>187</v>
      </c>
      <c r="G73" s="121">
        <v>40914</v>
      </c>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2"/>
      <c r="ET73" s="112"/>
      <c r="EU73" s="112"/>
      <c r="EV73" s="112"/>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2"/>
      <c r="FX73" s="112"/>
      <c r="FY73" s="112"/>
      <c r="FZ73" s="112"/>
      <c r="GA73" s="112"/>
      <c r="GB73" s="112"/>
      <c r="GC73" s="112"/>
      <c r="GD73" s="112"/>
      <c r="GE73" s="112"/>
      <c r="GF73" s="112"/>
      <c r="GG73" s="112"/>
      <c r="GH73" s="112"/>
      <c r="GI73" s="112"/>
      <c r="GJ73" s="112"/>
      <c r="GK73" s="112"/>
      <c r="GL73" s="112"/>
      <c r="GM73" s="112"/>
      <c r="GN73" s="112"/>
      <c r="GO73" s="112"/>
      <c r="GP73" s="112"/>
      <c r="GQ73" s="112"/>
      <c r="GR73" s="107"/>
      <c r="GS73" s="107"/>
      <c r="GT73" s="107"/>
      <c r="GU73" s="107"/>
      <c r="GV73" s="107"/>
    </row>
    <row r="74" spans="1:204">
      <c r="A74" s="111" t="s">
        <v>44</v>
      </c>
      <c r="B74" s="135" t="s">
        <v>130</v>
      </c>
      <c r="C74" s="111" t="s">
        <v>52</v>
      </c>
      <c r="D74" s="111" t="s">
        <v>37</v>
      </c>
      <c r="E74" s="121"/>
      <c r="F74" s="111" t="s">
        <v>187</v>
      </c>
      <c r="G74" s="121">
        <v>40914</v>
      </c>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2"/>
      <c r="FX74" s="112"/>
      <c r="FY74" s="112"/>
      <c r="FZ74" s="112"/>
      <c r="GA74" s="112"/>
      <c r="GB74" s="112"/>
      <c r="GC74" s="112"/>
      <c r="GD74" s="112"/>
      <c r="GE74" s="112"/>
      <c r="GF74" s="112"/>
      <c r="GG74" s="112"/>
      <c r="GH74" s="112"/>
      <c r="GI74" s="112"/>
      <c r="GJ74" s="112"/>
      <c r="GK74" s="112"/>
      <c r="GL74" s="112"/>
      <c r="GM74" s="112"/>
      <c r="GN74" s="112"/>
      <c r="GO74" s="112"/>
      <c r="GP74" s="112"/>
      <c r="GQ74" s="112"/>
      <c r="GR74" s="107"/>
      <c r="GS74" s="107"/>
      <c r="GT74" s="107"/>
      <c r="GU74" s="107"/>
      <c r="GV74" s="107"/>
    </row>
    <row r="75" spans="1:204">
      <c r="A75" s="111" t="s">
        <v>44</v>
      </c>
      <c r="B75" s="135" t="s">
        <v>130</v>
      </c>
      <c r="C75" s="111" t="s">
        <v>53</v>
      </c>
      <c r="D75" s="111" t="s">
        <v>37</v>
      </c>
      <c r="E75" s="121"/>
      <c r="F75" s="111" t="s">
        <v>187</v>
      </c>
      <c r="G75" s="121">
        <v>40914</v>
      </c>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2"/>
      <c r="ET75" s="112"/>
      <c r="EU75" s="112"/>
      <c r="EV75" s="112"/>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2"/>
      <c r="FX75" s="112"/>
      <c r="FY75" s="112"/>
      <c r="FZ75" s="112"/>
      <c r="GA75" s="112"/>
      <c r="GB75" s="112"/>
      <c r="GC75" s="112"/>
      <c r="GD75" s="112"/>
      <c r="GE75" s="112"/>
      <c r="GF75" s="112"/>
      <c r="GG75" s="112"/>
      <c r="GH75" s="112"/>
      <c r="GI75" s="112"/>
      <c r="GJ75" s="112"/>
      <c r="GK75" s="112"/>
      <c r="GL75" s="112"/>
      <c r="GM75" s="112"/>
      <c r="GN75" s="112"/>
      <c r="GO75" s="112"/>
      <c r="GP75" s="112"/>
      <c r="GQ75" s="112"/>
      <c r="GR75" s="107"/>
      <c r="GS75" s="107"/>
      <c r="GT75" s="107"/>
      <c r="GU75" s="107"/>
      <c r="GV75" s="107"/>
    </row>
    <row r="76" spans="1:204">
      <c r="A76" s="111" t="s">
        <v>44</v>
      </c>
      <c r="B76" s="135" t="s">
        <v>130</v>
      </c>
      <c r="C76" s="111" t="s">
        <v>54</v>
      </c>
      <c r="D76" s="111" t="s">
        <v>37</v>
      </c>
      <c r="E76" s="121"/>
      <c r="F76" s="111" t="s">
        <v>187</v>
      </c>
      <c r="G76" s="121">
        <v>40914</v>
      </c>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2"/>
      <c r="ET76" s="112"/>
      <c r="EU76" s="112"/>
      <c r="EV76" s="112"/>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2"/>
      <c r="FX76" s="112"/>
      <c r="FY76" s="112"/>
      <c r="FZ76" s="112"/>
      <c r="GA76" s="112"/>
      <c r="GB76" s="112"/>
      <c r="GC76" s="112"/>
      <c r="GD76" s="112"/>
      <c r="GE76" s="112"/>
      <c r="GF76" s="112"/>
      <c r="GG76" s="112"/>
      <c r="GH76" s="112"/>
      <c r="GI76" s="112"/>
      <c r="GJ76" s="112"/>
      <c r="GK76" s="112"/>
      <c r="GL76" s="112"/>
      <c r="GM76" s="112"/>
      <c r="GN76" s="112"/>
      <c r="GO76" s="112"/>
      <c r="GP76" s="112"/>
      <c r="GQ76" s="112"/>
      <c r="GR76" s="107"/>
      <c r="GS76" s="107"/>
      <c r="GT76" s="107"/>
      <c r="GU76" s="107"/>
      <c r="GV76" s="107"/>
    </row>
    <row r="77" spans="1:204">
      <c r="A77" s="111" t="s">
        <v>44</v>
      </c>
      <c r="B77" s="135" t="s">
        <v>130</v>
      </c>
      <c r="C77" s="111" t="s">
        <v>55</v>
      </c>
      <c r="D77" s="111" t="s">
        <v>37</v>
      </c>
      <c r="E77" s="121"/>
      <c r="F77" s="111" t="s">
        <v>187</v>
      </c>
      <c r="G77" s="121">
        <v>40914</v>
      </c>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2"/>
      <c r="ET77" s="112"/>
      <c r="EU77" s="112"/>
      <c r="EV77" s="112"/>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2"/>
      <c r="FX77" s="112"/>
      <c r="FY77" s="112"/>
      <c r="FZ77" s="112"/>
      <c r="GA77" s="112"/>
      <c r="GB77" s="112"/>
      <c r="GC77" s="112"/>
      <c r="GD77" s="112"/>
      <c r="GE77" s="112"/>
      <c r="GF77" s="112"/>
      <c r="GG77" s="112"/>
      <c r="GH77" s="112"/>
      <c r="GI77" s="112"/>
      <c r="GJ77" s="112"/>
      <c r="GK77" s="112"/>
      <c r="GL77" s="112"/>
      <c r="GM77" s="112"/>
      <c r="GN77" s="112"/>
      <c r="GO77" s="112"/>
      <c r="GP77" s="112"/>
      <c r="GQ77" s="112"/>
      <c r="GR77" s="107"/>
      <c r="GS77" s="107"/>
      <c r="GT77" s="107"/>
      <c r="GU77" s="107"/>
      <c r="GV77" s="107"/>
    </row>
    <row r="78" spans="1:204">
      <c r="A78" s="111" t="s">
        <v>44</v>
      </c>
      <c r="B78" s="135" t="s">
        <v>130</v>
      </c>
      <c r="C78" s="111" t="s">
        <v>56</v>
      </c>
      <c r="D78" s="111" t="s">
        <v>37</v>
      </c>
      <c r="E78" s="121"/>
      <c r="F78" s="111" t="s">
        <v>187</v>
      </c>
      <c r="G78" s="121">
        <v>40914</v>
      </c>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2"/>
      <c r="ET78" s="112"/>
      <c r="EU78" s="112"/>
      <c r="EV78" s="112"/>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2"/>
      <c r="FX78" s="112"/>
      <c r="FY78" s="112"/>
      <c r="FZ78" s="112"/>
      <c r="GA78" s="112"/>
      <c r="GB78" s="112"/>
      <c r="GC78" s="112"/>
      <c r="GD78" s="112"/>
      <c r="GE78" s="112"/>
      <c r="GF78" s="112"/>
      <c r="GG78" s="112"/>
      <c r="GH78" s="112"/>
      <c r="GI78" s="112"/>
      <c r="GJ78" s="112"/>
      <c r="GK78" s="112"/>
      <c r="GL78" s="112"/>
      <c r="GM78" s="112"/>
      <c r="GN78" s="112"/>
      <c r="GO78" s="112"/>
      <c r="GP78" s="112"/>
      <c r="GQ78" s="112"/>
      <c r="GR78" s="107"/>
      <c r="GS78" s="107"/>
      <c r="GT78" s="107"/>
      <c r="GU78" s="107"/>
      <c r="GV78" s="107"/>
    </row>
    <row r="79" spans="1:204">
      <c r="A79" s="111" t="s">
        <v>44</v>
      </c>
      <c r="B79" s="135" t="s">
        <v>130</v>
      </c>
      <c r="C79" s="111" t="s">
        <v>57</v>
      </c>
      <c r="D79" s="111" t="s">
        <v>37</v>
      </c>
      <c r="E79" s="121"/>
      <c r="F79" s="111" t="s">
        <v>187</v>
      </c>
      <c r="G79" s="121">
        <v>40914</v>
      </c>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2"/>
      <c r="ET79" s="112"/>
      <c r="EU79" s="112"/>
      <c r="EV79" s="112"/>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2"/>
      <c r="FX79" s="112"/>
      <c r="FY79" s="112"/>
      <c r="FZ79" s="112"/>
      <c r="GA79" s="112"/>
      <c r="GB79" s="112"/>
      <c r="GC79" s="112"/>
      <c r="GD79" s="112"/>
      <c r="GE79" s="112"/>
      <c r="GF79" s="112"/>
      <c r="GG79" s="112"/>
      <c r="GH79" s="112"/>
      <c r="GI79" s="112"/>
      <c r="GJ79" s="112"/>
      <c r="GK79" s="112"/>
      <c r="GL79" s="112"/>
      <c r="GM79" s="112"/>
      <c r="GN79" s="112"/>
      <c r="GO79" s="112"/>
      <c r="GP79" s="112"/>
      <c r="GQ79" s="112"/>
      <c r="GR79" s="107"/>
      <c r="GS79" s="107"/>
      <c r="GT79" s="107"/>
      <c r="GU79" s="107"/>
      <c r="GV79" s="107"/>
    </row>
    <row r="80" spans="1:204">
      <c r="A80" s="111" t="s">
        <v>44</v>
      </c>
      <c r="B80" s="135" t="s">
        <v>130</v>
      </c>
      <c r="C80" s="111" t="s">
        <v>58</v>
      </c>
      <c r="D80" s="111" t="s">
        <v>37</v>
      </c>
      <c r="E80" s="121"/>
      <c r="F80" s="111" t="s">
        <v>187</v>
      </c>
      <c r="G80" s="121">
        <v>40945</v>
      </c>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07"/>
      <c r="GS80" s="107"/>
      <c r="GT80" s="107"/>
      <c r="GU80" s="107"/>
      <c r="GV80" s="107"/>
    </row>
    <row r="81" spans="1:204">
      <c r="A81" s="111" t="s">
        <v>44</v>
      </c>
      <c r="B81" s="135" t="s">
        <v>130</v>
      </c>
      <c r="C81" s="111" t="s">
        <v>59</v>
      </c>
      <c r="D81" s="111" t="s">
        <v>37</v>
      </c>
      <c r="E81" s="121"/>
      <c r="F81" s="111" t="s">
        <v>187</v>
      </c>
      <c r="G81" s="121">
        <v>40945</v>
      </c>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2"/>
      <c r="ET81" s="112"/>
      <c r="EU81" s="112"/>
      <c r="EV81" s="112"/>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2"/>
      <c r="FX81" s="112"/>
      <c r="FY81" s="112"/>
      <c r="FZ81" s="112"/>
      <c r="GA81" s="112"/>
      <c r="GB81" s="112"/>
      <c r="GC81" s="112"/>
      <c r="GD81" s="112"/>
      <c r="GE81" s="112"/>
      <c r="GF81" s="112"/>
      <c r="GG81" s="112"/>
      <c r="GH81" s="112"/>
      <c r="GI81" s="112"/>
      <c r="GJ81" s="112"/>
      <c r="GK81" s="112"/>
      <c r="GL81" s="112"/>
      <c r="GM81" s="112"/>
      <c r="GN81" s="112"/>
      <c r="GO81" s="112"/>
      <c r="GP81" s="112"/>
      <c r="GQ81" s="112"/>
      <c r="GR81" s="107"/>
      <c r="GS81" s="107"/>
      <c r="GT81" s="107"/>
      <c r="GU81" s="107"/>
      <c r="GV81" s="107"/>
    </row>
    <row r="82" spans="1:204">
      <c r="A82" s="111" t="s">
        <v>44</v>
      </c>
      <c r="B82" s="135" t="s">
        <v>130</v>
      </c>
      <c r="C82" s="111" t="s">
        <v>60</v>
      </c>
      <c r="D82" s="111" t="s">
        <v>36</v>
      </c>
      <c r="E82" s="121" t="s">
        <v>117</v>
      </c>
      <c r="F82" s="111" t="s">
        <v>187</v>
      </c>
      <c r="G82" s="121">
        <v>40945</v>
      </c>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2"/>
      <c r="ET82" s="112"/>
      <c r="EU82" s="112"/>
      <c r="EV82" s="112"/>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2"/>
      <c r="FX82" s="112"/>
      <c r="FY82" s="112"/>
      <c r="FZ82" s="112"/>
      <c r="GA82" s="112"/>
      <c r="GB82" s="112"/>
      <c r="GC82" s="112"/>
      <c r="GD82" s="112"/>
      <c r="GE82" s="112"/>
      <c r="GF82" s="112"/>
      <c r="GG82" s="112"/>
      <c r="GH82" s="112"/>
      <c r="GI82" s="112"/>
      <c r="GJ82" s="112"/>
      <c r="GK82" s="112"/>
      <c r="GL82" s="112"/>
      <c r="GM82" s="112"/>
      <c r="GN82" s="112"/>
      <c r="GO82" s="112"/>
      <c r="GP82" s="112"/>
      <c r="GQ82" s="112"/>
      <c r="GR82" s="107"/>
      <c r="GS82" s="107"/>
      <c r="GT82" s="107"/>
      <c r="GU82" s="107"/>
      <c r="GV82" s="107"/>
    </row>
    <row r="83" spans="1:204">
      <c r="A83" s="111" t="s">
        <v>44</v>
      </c>
      <c r="B83" s="135" t="s">
        <v>130</v>
      </c>
      <c r="C83" s="111" t="s">
        <v>61</v>
      </c>
      <c r="D83" s="111" t="s">
        <v>37</v>
      </c>
      <c r="E83" s="121"/>
      <c r="F83" s="111" t="s">
        <v>187</v>
      </c>
      <c r="G83" s="121">
        <v>40945</v>
      </c>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2"/>
      <c r="ET83" s="112"/>
      <c r="EU83" s="112"/>
      <c r="EV83" s="112"/>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2"/>
      <c r="FX83" s="112"/>
      <c r="FY83" s="112"/>
      <c r="FZ83" s="112"/>
      <c r="GA83" s="112"/>
      <c r="GB83" s="112"/>
      <c r="GC83" s="112"/>
      <c r="GD83" s="112"/>
      <c r="GE83" s="112"/>
      <c r="GF83" s="112"/>
      <c r="GG83" s="112"/>
      <c r="GH83" s="112"/>
      <c r="GI83" s="112"/>
      <c r="GJ83" s="112"/>
      <c r="GK83" s="112"/>
      <c r="GL83" s="112"/>
      <c r="GM83" s="112"/>
      <c r="GN83" s="112"/>
      <c r="GO83" s="112"/>
      <c r="GP83" s="112"/>
      <c r="GQ83" s="112"/>
      <c r="GR83" s="107"/>
      <c r="GS83" s="107"/>
      <c r="GT83" s="107"/>
      <c r="GU83" s="107"/>
      <c r="GV83" s="107"/>
    </row>
    <row r="84" spans="1:204">
      <c r="A84" s="111" t="s">
        <v>44</v>
      </c>
      <c r="B84" s="135" t="s">
        <v>130</v>
      </c>
      <c r="C84" s="111" t="s">
        <v>62</v>
      </c>
      <c r="D84" s="111" t="s">
        <v>37</v>
      </c>
      <c r="E84" s="121"/>
      <c r="F84" s="111" t="s">
        <v>187</v>
      </c>
      <c r="G84" s="121">
        <v>40945</v>
      </c>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2"/>
      <c r="ET84" s="112"/>
      <c r="EU84" s="112"/>
      <c r="EV84" s="112"/>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2"/>
      <c r="FX84" s="112"/>
      <c r="FY84" s="112"/>
      <c r="FZ84" s="112"/>
      <c r="GA84" s="112"/>
      <c r="GB84" s="112"/>
      <c r="GC84" s="112"/>
      <c r="GD84" s="112"/>
      <c r="GE84" s="112"/>
      <c r="GF84" s="112"/>
      <c r="GG84" s="112"/>
      <c r="GH84" s="112"/>
      <c r="GI84" s="112"/>
      <c r="GJ84" s="112"/>
      <c r="GK84" s="112"/>
      <c r="GL84" s="112"/>
      <c r="GM84" s="112"/>
      <c r="GN84" s="112"/>
      <c r="GO84" s="112"/>
      <c r="GP84" s="112"/>
      <c r="GQ84" s="112"/>
      <c r="GR84" s="107"/>
      <c r="GS84" s="107"/>
      <c r="GT84" s="107"/>
      <c r="GU84" s="107"/>
      <c r="GV84" s="107"/>
    </row>
    <row r="85" spans="1:204">
      <c r="A85" s="111" t="s">
        <v>44</v>
      </c>
      <c r="B85" s="135" t="s">
        <v>130</v>
      </c>
      <c r="C85" s="111" t="s">
        <v>63</v>
      </c>
      <c r="D85" s="111" t="s">
        <v>37</v>
      </c>
      <c r="E85" s="121"/>
      <c r="F85" s="111" t="s">
        <v>187</v>
      </c>
      <c r="G85" s="121">
        <v>40945</v>
      </c>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2"/>
      <c r="ET85" s="112"/>
      <c r="EU85" s="112"/>
      <c r="EV85" s="112"/>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2"/>
      <c r="FX85" s="112"/>
      <c r="FY85" s="112"/>
      <c r="FZ85" s="112"/>
      <c r="GA85" s="112"/>
      <c r="GB85" s="112"/>
      <c r="GC85" s="112"/>
      <c r="GD85" s="112"/>
      <c r="GE85" s="112"/>
      <c r="GF85" s="112"/>
      <c r="GG85" s="112"/>
      <c r="GH85" s="112"/>
      <c r="GI85" s="112"/>
      <c r="GJ85" s="112"/>
      <c r="GK85" s="112"/>
      <c r="GL85" s="112"/>
      <c r="GM85" s="112"/>
      <c r="GN85" s="112"/>
      <c r="GO85" s="112"/>
      <c r="GP85" s="112"/>
      <c r="GQ85" s="112"/>
      <c r="GR85" s="107"/>
      <c r="GS85" s="107"/>
      <c r="GT85" s="107"/>
      <c r="GU85" s="107"/>
      <c r="GV85" s="107"/>
    </row>
    <row r="86" spans="1:204">
      <c r="A86" s="111" t="s">
        <v>44</v>
      </c>
      <c r="B86" s="135" t="s">
        <v>130</v>
      </c>
      <c r="C86" s="111" t="s">
        <v>64</v>
      </c>
      <c r="D86" s="111" t="s">
        <v>37</v>
      </c>
      <c r="E86" s="121"/>
      <c r="F86" s="111" t="s">
        <v>187</v>
      </c>
      <c r="G86" s="121">
        <v>40945</v>
      </c>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2"/>
      <c r="ET86" s="112"/>
      <c r="EU86" s="112"/>
      <c r="EV86" s="112"/>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2"/>
      <c r="FX86" s="112"/>
      <c r="FY86" s="112"/>
      <c r="FZ86" s="112"/>
      <c r="GA86" s="112"/>
      <c r="GB86" s="112"/>
      <c r="GC86" s="112"/>
      <c r="GD86" s="112"/>
      <c r="GE86" s="112"/>
      <c r="GF86" s="112"/>
      <c r="GG86" s="112"/>
      <c r="GH86" s="112"/>
      <c r="GI86" s="112"/>
      <c r="GJ86" s="112"/>
      <c r="GK86" s="112"/>
      <c r="GL86" s="112"/>
      <c r="GM86" s="112"/>
      <c r="GN86" s="112"/>
      <c r="GO86" s="112"/>
      <c r="GP86" s="112"/>
      <c r="GQ86" s="112"/>
      <c r="GR86" s="107"/>
      <c r="GS86" s="107"/>
      <c r="GT86" s="107"/>
      <c r="GU86" s="107"/>
      <c r="GV86" s="107"/>
    </row>
    <row r="87" spans="1:204">
      <c r="A87" s="111" t="s">
        <v>44</v>
      </c>
      <c r="B87" s="135" t="s">
        <v>130</v>
      </c>
      <c r="C87" s="111" t="s">
        <v>65</v>
      </c>
      <c r="D87" s="111" t="s">
        <v>37</v>
      </c>
      <c r="E87" s="121"/>
      <c r="F87" s="111" t="s">
        <v>187</v>
      </c>
      <c r="G87" s="121">
        <v>40945</v>
      </c>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2"/>
      <c r="ET87" s="112"/>
      <c r="EU87" s="112"/>
      <c r="EV87" s="112"/>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2"/>
      <c r="FX87" s="112"/>
      <c r="FY87" s="112"/>
      <c r="FZ87" s="112"/>
      <c r="GA87" s="112"/>
      <c r="GB87" s="112"/>
      <c r="GC87" s="112"/>
      <c r="GD87" s="112"/>
      <c r="GE87" s="112"/>
      <c r="GF87" s="112"/>
      <c r="GG87" s="112"/>
      <c r="GH87" s="112"/>
      <c r="GI87" s="112"/>
      <c r="GJ87" s="112"/>
      <c r="GK87" s="112"/>
      <c r="GL87" s="112"/>
      <c r="GM87" s="112"/>
      <c r="GN87" s="112"/>
      <c r="GO87" s="112"/>
      <c r="GP87" s="112"/>
      <c r="GQ87" s="112"/>
      <c r="GR87" s="107"/>
      <c r="GS87" s="107"/>
      <c r="GT87" s="107"/>
      <c r="GU87" s="107"/>
      <c r="GV87" s="107"/>
    </row>
    <row r="88" spans="1:204">
      <c r="A88" s="111" t="s">
        <v>44</v>
      </c>
      <c r="B88" s="135" t="s">
        <v>130</v>
      </c>
      <c r="C88" s="111" t="s">
        <v>66</v>
      </c>
      <c r="D88" s="111" t="s">
        <v>37</v>
      </c>
      <c r="E88" s="121"/>
      <c r="F88" s="111" t="s">
        <v>187</v>
      </c>
      <c r="G88" s="121">
        <v>40945</v>
      </c>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c r="CZ88" s="107"/>
      <c r="DA88" s="107"/>
      <c r="DB88" s="107"/>
      <c r="DC88" s="107"/>
      <c r="DD88" s="107"/>
      <c r="DE88" s="107"/>
      <c r="DF88" s="107"/>
      <c r="DG88" s="107"/>
      <c r="DH88" s="107"/>
      <c r="DI88" s="107"/>
      <c r="DJ88" s="107"/>
      <c r="DK88" s="107"/>
      <c r="DL88" s="107"/>
      <c r="DM88" s="107"/>
      <c r="DN88" s="107"/>
      <c r="DO88" s="107"/>
      <c r="DP88" s="107"/>
      <c r="DQ88" s="107"/>
      <c r="DR88" s="107"/>
      <c r="DS88" s="107"/>
      <c r="DT88" s="107"/>
      <c r="DU88" s="107"/>
      <c r="DV88" s="107"/>
      <c r="DW88" s="107"/>
      <c r="DX88" s="107"/>
      <c r="DY88" s="107"/>
      <c r="DZ88" s="107"/>
      <c r="EA88" s="107"/>
      <c r="EB88" s="107"/>
      <c r="EC88" s="107"/>
      <c r="ED88" s="107"/>
      <c r="EE88" s="107"/>
      <c r="EF88" s="107"/>
      <c r="EG88" s="107"/>
      <c r="EH88" s="107"/>
      <c r="EI88" s="107"/>
      <c r="EJ88" s="107"/>
      <c r="EK88" s="107"/>
      <c r="EL88" s="107"/>
      <c r="EM88" s="107"/>
      <c r="EN88" s="107"/>
      <c r="EO88" s="107"/>
      <c r="EP88" s="107"/>
      <c r="EQ88" s="107"/>
      <c r="ER88" s="107"/>
      <c r="ES88" s="107"/>
      <c r="ET88" s="107"/>
      <c r="EU88" s="107"/>
      <c r="EV88" s="107"/>
      <c r="EW88" s="107"/>
      <c r="EX88" s="107"/>
      <c r="EY88" s="107"/>
      <c r="EZ88" s="107"/>
      <c r="FA88" s="107"/>
      <c r="FB88" s="107"/>
      <c r="FC88" s="107"/>
      <c r="FD88" s="107"/>
      <c r="FE88" s="107"/>
      <c r="FF88" s="107"/>
      <c r="FG88" s="107"/>
      <c r="FH88" s="107"/>
      <c r="FI88" s="107"/>
      <c r="FJ88" s="107"/>
      <c r="FK88" s="107"/>
      <c r="FL88" s="107"/>
      <c r="FM88" s="107"/>
      <c r="FN88" s="107"/>
      <c r="FO88" s="107"/>
      <c r="FP88" s="107"/>
      <c r="FQ88" s="107"/>
      <c r="FR88" s="107"/>
      <c r="FS88" s="107"/>
      <c r="FT88" s="107"/>
      <c r="FU88" s="107"/>
      <c r="FV88" s="107"/>
      <c r="FW88" s="107"/>
      <c r="FX88" s="107"/>
      <c r="FY88" s="107"/>
      <c r="FZ88" s="107"/>
      <c r="GA88" s="107"/>
      <c r="GB88" s="107"/>
      <c r="GC88" s="107"/>
      <c r="GD88" s="107"/>
      <c r="GE88" s="107"/>
      <c r="GF88" s="107"/>
      <c r="GG88" s="107"/>
      <c r="GH88" s="107"/>
      <c r="GI88" s="107"/>
      <c r="GJ88" s="107"/>
      <c r="GK88" s="107"/>
      <c r="GL88" s="107"/>
      <c r="GM88" s="107"/>
      <c r="GN88" s="107"/>
      <c r="GO88" s="107"/>
      <c r="GP88" s="107"/>
      <c r="GQ88" s="107"/>
      <c r="GR88" s="107"/>
      <c r="GS88" s="107"/>
      <c r="GT88" s="107"/>
      <c r="GU88" s="107"/>
      <c r="GV88" s="107"/>
    </row>
    <row r="89" spans="1:204">
      <c r="A89" s="111" t="s">
        <v>44</v>
      </c>
      <c r="B89" s="135" t="s">
        <v>130</v>
      </c>
      <c r="C89" s="111" t="s">
        <v>67</v>
      </c>
      <c r="D89" s="111" t="s">
        <v>37</v>
      </c>
      <c r="E89" s="121"/>
      <c r="F89" s="111" t="s">
        <v>187</v>
      </c>
      <c r="G89" s="121">
        <v>40945</v>
      </c>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c r="CZ89" s="107"/>
      <c r="DA89" s="107"/>
      <c r="DB89" s="107"/>
      <c r="DC89" s="107"/>
      <c r="DD89" s="107"/>
      <c r="DE89" s="107"/>
      <c r="DF89" s="107"/>
      <c r="DG89" s="107"/>
      <c r="DH89" s="107"/>
      <c r="DI89" s="107"/>
      <c r="DJ89" s="107"/>
      <c r="DK89" s="107"/>
      <c r="DL89" s="107"/>
      <c r="DM89" s="107"/>
      <c r="DN89" s="107"/>
      <c r="DO89" s="107"/>
      <c r="DP89" s="107"/>
      <c r="DQ89" s="107"/>
      <c r="DR89" s="107"/>
      <c r="DS89" s="107"/>
      <c r="DT89" s="107"/>
      <c r="DU89" s="107"/>
      <c r="DV89" s="107"/>
      <c r="DW89" s="107"/>
      <c r="DX89" s="107"/>
      <c r="DY89" s="107"/>
      <c r="DZ89" s="107"/>
      <c r="EA89" s="107"/>
      <c r="EB89" s="107"/>
      <c r="EC89" s="107"/>
      <c r="ED89" s="107"/>
      <c r="EE89" s="107"/>
      <c r="EF89" s="107"/>
      <c r="EG89" s="107"/>
      <c r="EH89" s="107"/>
      <c r="EI89" s="107"/>
      <c r="EJ89" s="107"/>
      <c r="EK89" s="107"/>
      <c r="EL89" s="107"/>
      <c r="EM89" s="107"/>
      <c r="EN89" s="107"/>
      <c r="EO89" s="107"/>
      <c r="EP89" s="107"/>
      <c r="EQ89" s="107"/>
      <c r="ER89" s="107"/>
      <c r="ES89" s="107"/>
      <c r="ET89" s="107"/>
      <c r="EU89" s="107"/>
      <c r="EV89" s="107"/>
      <c r="EW89" s="107"/>
      <c r="EX89" s="107"/>
      <c r="EY89" s="107"/>
      <c r="EZ89" s="107"/>
      <c r="FA89" s="107"/>
      <c r="FB89" s="107"/>
      <c r="FC89" s="107"/>
      <c r="FD89" s="107"/>
      <c r="FE89" s="107"/>
      <c r="FF89" s="107"/>
      <c r="FG89" s="107"/>
      <c r="FH89" s="107"/>
      <c r="FI89" s="107"/>
      <c r="FJ89" s="107"/>
      <c r="FK89" s="107"/>
      <c r="FL89" s="107"/>
      <c r="FM89" s="107"/>
      <c r="FN89" s="107"/>
      <c r="FO89" s="107"/>
      <c r="FP89" s="107"/>
      <c r="FQ89" s="107"/>
      <c r="FR89" s="107"/>
      <c r="FS89" s="107"/>
      <c r="FT89" s="107"/>
      <c r="FU89" s="107"/>
      <c r="FV89" s="107"/>
      <c r="FW89" s="107"/>
      <c r="FX89" s="107"/>
      <c r="FY89" s="107"/>
      <c r="FZ89" s="107"/>
      <c r="GA89" s="107"/>
      <c r="GB89" s="107"/>
      <c r="GC89" s="107"/>
      <c r="GD89" s="107"/>
      <c r="GE89" s="107"/>
      <c r="GF89" s="107"/>
      <c r="GG89" s="107"/>
      <c r="GH89" s="107"/>
      <c r="GI89" s="107"/>
      <c r="GJ89" s="107"/>
      <c r="GK89" s="107"/>
      <c r="GL89" s="107"/>
      <c r="GM89" s="107"/>
      <c r="GN89" s="107"/>
      <c r="GO89" s="107"/>
      <c r="GP89" s="107"/>
      <c r="GQ89" s="107"/>
      <c r="GR89" s="107"/>
      <c r="GS89" s="107"/>
      <c r="GT89" s="107"/>
      <c r="GU89" s="107"/>
      <c r="GV89" s="107"/>
    </row>
    <row r="90" spans="1:204">
      <c r="A90" s="111" t="s">
        <v>44</v>
      </c>
      <c r="B90" s="135" t="s">
        <v>130</v>
      </c>
      <c r="C90" s="111" t="s">
        <v>68</v>
      </c>
      <c r="D90" s="111" t="s">
        <v>37</v>
      </c>
      <c r="E90" s="121"/>
      <c r="F90" s="111" t="s">
        <v>187</v>
      </c>
      <c r="G90" s="121">
        <v>40945</v>
      </c>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c r="CW90" s="107"/>
      <c r="CX90" s="107"/>
      <c r="CY90" s="107"/>
      <c r="CZ90" s="107"/>
      <c r="DA90" s="107"/>
      <c r="DB90" s="107"/>
      <c r="DC90" s="107"/>
      <c r="DD90" s="107"/>
      <c r="DE90" s="107"/>
      <c r="DF90" s="107"/>
      <c r="DG90" s="107"/>
      <c r="DH90" s="107"/>
      <c r="DI90" s="107"/>
      <c r="DJ90" s="107"/>
      <c r="DK90" s="107"/>
      <c r="DL90" s="107"/>
      <c r="DM90" s="107"/>
      <c r="DN90" s="107"/>
      <c r="DO90" s="107"/>
      <c r="DP90" s="107"/>
      <c r="DQ90" s="107"/>
      <c r="DR90" s="107"/>
      <c r="DS90" s="107"/>
      <c r="DT90" s="107"/>
      <c r="DU90" s="107"/>
      <c r="DV90" s="107"/>
      <c r="DW90" s="107"/>
      <c r="DX90" s="107"/>
      <c r="DY90" s="107"/>
      <c r="DZ90" s="107"/>
      <c r="EA90" s="107"/>
      <c r="EB90" s="107"/>
      <c r="EC90" s="107"/>
      <c r="ED90" s="107"/>
      <c r="EE90" s="107"/>
      <c r="EF90" s="107"/>
      <c r="EG90" s="107"/>
      <c r="EH90" s="107"/>
      <c r="EI90" s="107"/>
      <c r="EJ90" s="107"/>
      <c r="EK90" s="107"/>
      <c r="EL90" s="107"/>
      <c r="EM90" s="107"/>
      <c r="EN90" s="107"/>
      <c r="EO90" s="107"/>
      <c r="EP90" s="107"/>
      <c r="EQ90" s="107"/>
      <c r="ER90" s="107"/>
      <c r="ES90" s="107"/>
      <c r="ET90" s="107"/>
      <c r="EU90" s="107"/>
      <c r="EV90" s="107"/>
      <c r="EW90" s="107"/>
      <c r="EX90" s="107"/>
      <c r="EY90" s="107"/>
      <c r="EZ90" s="107"/>
      <c r="FA90" s="107"/>
      <c r="FB90" s="107"/>
      <c r="FC90" s="107"/>
      <c r="FD90" s="107"/>
      <c r="FE90" s="107"/>
      <c r="FF90" s="107"/>
      <c r="FG90" s="107"/>
      <c r="FH90" s="107"/>
      <c r="FI90" s="107"/>
      <c r="FJ90" s="107"/>
      <c r="FK90" s="107"/>
      <c r="FL90" s="107"/>
      <c r="FM90" s="107"/>
      <c r="FN90" s="107"/>
      <c r="FO90" s="107"/>
      <c r="FP90" s="107"/>
      <c r="FQ90" s="107"/>
      <c r="FR90" s="107"/>
      <c r="FS90" s="107"/>
      <c r="FT90" s="107"/>
      <c r="FU90" s="107"/>
      <c r="FV90" s="107"/>
      <c r="FW90" s="107"/>
      <c r="FX90" s="107"/>
      <c r="FY90" s="107"/>
      <c r="FZ90" s="107"/>
      <c r="GA90" s="107"/>
      <c r="GB90" s="107"/>
      <c r="GC90" s="107"/>
      <c r="GD90" s="107"/>
      <c r="GE90" s="107"/>
      <c r="GF90" s="107"/>
      <c r="GG90" s="107"/>
      <c r="GH90" s="107"/>
      <c r="GI90" s="107"/>
      <c r="GJ90" s="107"/>
      <c r="GK90" s="107"/>
      <c r="GL90" s="107"/>
      <c r="GM90" s="107"/>
      <c r="GN90" s="107"/>
      <c r="GO90" s="107"/>
      <c r="GP90" s="107"/>
      <c r="GQ90" s="107"/>
      <c r="GR90" s="107"/>
      <c r="GS90" s="107"/>
      <c r="GT90" s="107"/>
      <c r="GU90" s="107"/>
      <c r="GV90" s="107"/>
    </row>
    <row r="91" spans="1:204">
      <c r="A91" s="111" t="s">
        <v>44</v>
      </c>
      <c r="B91" s="135" t="s">
        <v>130</v>
      </c>
      <c r="C91" s="111" t="s">
        <v>69</v>
      </c>
      <c r="D91" s="111" t="s">
        <v>37</v>
      </c>
      <c r="E91" s="121"/>
      <c r="F91" s="111" t="s">
        <v>187</v>
      </c>
      <c r="G91" s="121">
        <v>40945</v>
      </c>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c r="BK91" s="107"/>
      <c r="BL91" s="107"/>
      <c r="BM91" s="107"/>
      <c r="BN91" s="107"/>
      <c r="BO91" s="107"/>
      <c r="BP91" s="107"/>
      <c r="BQ91" s="107"/>
      <c r="BR91" s="107"/>
      <c r="BS91" s="107"/>
      <c r="BT91" s="107"/>
      <c r="BU91" s="107"/>
      <c r="BV91" s="107"/>
      <c r="BW91" s="107"/>
      <c r="BX91" s="107"/>
      <c r="BY91" s="107"/>
      <c r="BZ91" s="107"/>
      <c r="CA91" s="107"/>
      <c r="CB91" s="107"/>
      <c r="CC91" s="107"/>
      <c r="CD91" s="107"/>
      <c r="CE91" s="107"/>
      <c r="CF91" s="107"/>
      <c r="CG91" s="107"/>
      <c r="CH91" s="107"/>
      <c r="CI91" s="107"/>
      <c r="CJ91" s="107"/>
      <c r="CK91" s="107"/>
      <c r="CL91" s="107"/>
      <c r="CM91" s="107"/>
      <c r="CN91" s="107"/>
      <c r="CO91" s="107"/>
      <c r="CP91" s="107"/>
      <c r="CQ91" s="107"/>
      <c r="CR91" s="107"/>
      <c r="CS91" s="107"/>
      <c r="CT91" s="107"/>
      <c r="CU91" s="107"/>
      <c r="CV91" s="107"/>
      <c r="CW91" s="107"/>
      <c r="CX91" s="107"/>
      <c r="CY91" s="107"/>
      <c r="CZ91" s="107"/>
      <c r="DA91" s="107"/>
      <c r="DB91" s="107"/>
      <c r="DC91" s="107"/>
      <c r="DD91" s="107"/>
      <c r="DE91" s="107"/>
      <c r="DF91" s="107"/>
      <c r="DG91" s="107"/>
      <c r="DH91" s="107"/>
      <c r="DI91" s="107"/>
      <c r="DJ91" s="107"/>
      <c r="DK91" s="107"/>
      <c r="DL91" s="107"/>
      <c r="DM91" s="107"/>
      <c r="DN91" s="107"/>
      <c r="DO91" s="107"/>
      <c r="DP91" s="107"/>
      <c r="DQ91" s="107"/>
      <c r="DR91" s="107"/>
      <c r="DS91" s="107"/>
      <c r="DT91" s="107"/>
      <c r="DU91" s="107"/>
      <c r="DV91" s="107"/>
      <c r="DW91" s="107"/>
      <c r="DX91" s="107"/>
      <c r="DY91" s="107"/>
      <c r="DZ91" s="107"/>
      <c r="EA91" s="107"/>
      <c r="EB91" s="107"/>
      <c r="EC91" s="107"/>
      <c r="ED91" s="107"/>
      <c r="EE91" s="107"/>
      <c r="EF91" s="107"/>
      <c r="EG91" s="107"/>
      <c r="EH91" s="107"/>
      <c r="EI91" s="107"/>
      <c r="EJ91" s="107"/>
      <c r="EK91" s="107"/>
      <c r="EL91" s="107"/>
      <c r="EM91" s="107"/>
      <c r="EN91" s="107"/>
      <c r="EO91" s="107"/>
      <c r="EP91" s="107"/>
      <c r="EQ91" s="107"/>
      <c r="ER91" s="107"/>
      <c r="ES91" s="107"/>
      <c r="ET91" s="107"/>
      <c r="EU91" s="107"/>
      <c r="EV91" s="107"/>
      <c r="EW91" s="107"/>
      <c r="EX91" s="107"/>
      <c r="EY91" s="107"/>
      <c r="EZ91" s="107"/>
      <c r="FA91" s="107"/>
      <c r="FB91" s="107"/>
      <c r="FC91" s="107"/>
      <c r="FD91" s="107"/>
      <c r="FE91" s="107"/>
      <c r="FF91" s="107"/>
      <c r="FG91" s="107"/>
      <c r="FH91" s="107"/>
      <c r="FI91" s="107"/>
      <c r="FJ91" s="107"/>
      <c r="FK91" s="107"/>
      <c r="FL91" s="107"/>
      <c r="FM91" s="107"/>
      <c r="FN91" s="107"/>
      <c r="FO91" s="107"/>
      <c r="FP91" s="107"/>
      <c r="FQ91" s="107"/>
      <c r="FR91" s="107"/>
      <c r="FS91" s="107"/>
      <c r="FT91" s="107"/>
      <c r="FU91" s="107"/>
      <c r="FV91" s="107"/>
      <c r="FW91" s="107"/>
      <c r="FX91" s="107"/>
      <c r="FY91" s="107"/>
      <c r="FZ91" s="107"/>
      <c r="GA91" s="107"/>
      <c r="GB91" s="107"/>
      <c r="GC91" s="107"/>
      <c r="GD91" s="107"/>
      <c r="GE91" s="107"/>
      <c r="GF91" s="107"/>
      <c r="GG91" s="107"/>
      <c r="GH91" s="107"/>
      <c r="GI91" s="107"/>
      <c r="GJ91" s="107"/>
      <c r="GK91" s="107"/>
      <c r="GL91" s="107"/>
      <c r="GM91" s="107"/>
      <c r="GN91" s="107"/>
      <c r="GO91" s="107"/>
      <c r="GP91" s="107"/>
      <c r="GQ91" s="107"/>
      <c r="GR91" s="107"/>
      <c r="GS91" s="107"/>
      <c r="GT91" s="107"/>
      <c r="GU91" s="107"/>
      <c r="GV91" s="107"/>
    </row>
    <row r="92" spans="1:204">
      <c r="A92" s="111" t="s">
        <v>44</v>
      </c>
      <c r="B92" s="135" t="s">
        <v>130</v>
      </c>
      <c r="C92" s="111" t="s">
        <v>70</v>
      </c>
      <c r="D92" s="111" t="s">
        <v>37</v>
      </c>
      <c r="E92" s="121"/>
      <c r="F92" s="111" t="s">
        <v>187</v>
      </c>
      <c r="G92" s="121">
        <v>40945</v>
      </c>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107"/>
      <c r="BT92" s="107"/>
      <c r="BU92" s="107"/>
      <c r="BV92" s="107"/>
      <c r="BW92" s="107"/>
      <c r="BX92" s="107"/>
      <c r="BY92" s="107"/>
      <c r="BZ92" s="107"/>
      <c r="CA92" s="107"/>
      <c r="CB92" s="107"/>
      <c r="CC92" s="107"/>
      <c r="CD92" s="107"/>
      <c r="CE92" s="107"/>
      <c r="CF92" s="107"/>
      <c r="CG92" s="107"/>
      <c r="CH92" s="107"/>
      <c r="CI92" s="107"/>
      <c r="CJ92" s="107"/>
      <c r="CK92" s="107"/>
      <c r="CL92" s="107"/>
      <c r="CM92" s="107"/>
      <c r="CN92" s="107"/>
      <c r="CO92" s="107"/>
      <c r="CP92" s="107"/>
      <c r="CQ92" s="107"/>
      <c r="CR92" s="107"/>
      <c r="CS92" s="107"/>
      <c r="CT92" s="107"/>
      <c r="CU92" s="107"/>
      <c r="CV92" s="107"/>
      <c r="CW92" s="107"/>
      <c r="CX92" s="107"/>
      <c r="CY92" s="107"/>
      <c r="CZ92" s="107"/>
      <c r="DA92" s="107"/>
      <c r="DB92" s="107"/>
      <c r="DC92" s="107"/>
      <c r="DD92" s="107"/>
      <c r="DE92" s="107"/>
      <c r="DF92" s="107"/>
      <c r="DG92" s="107"/>
      <c r="DH92" s="107"/>
      <c r="DI92" s="107"/>
      <c r="DJ92" s="107"/>
      <c r="DK92" s="107"/>
      <c r="DL92" s="107"/>
      <c r="DM92" s="107"/>
      <c r="DN92" s="107"/>
      <c r="DO92" s="107"/>
      <c r="DP92" s="107"/>
      <c r="DQ92" s="107"/>
      <c r="DR92" s="107"/>
      <c r="DS92" s="107"/>
      <c r="DT92" s="107"/>
      <c r="DU92" s="107"/>
      <c r="DV92" s="107"/>
      <c r="DW92" s="107"/>
      <c r="DX92" s="107"/>
      <c r="DY92" s="107"/>
      <c r="DZ92" s="107"/>
      <c r="EA92" s="107"/>
      <c r="EB92" s="107"/>
      <c r="EC92" s="107"/>
      <c r="ED92" s="107"/>
      <c r="EE92" s="107"/>
      <c r="EF92" s="107"/>
      <c r="EG92" s="107"/>
      <c r="EH92" s="107"/>
      <c r="EI92" s="107"/>
      <c r="EJ92" s="107"/>
      <c r="EK92" s="107"/>
      <c r="EL92" s="107"/>
      <c r="EM92" s="107"/>
      <c r="EN92" s="107"/>
      <c r="EO92" s="107"/>
      <c r="EP92" s="107"/>
      <c r="EQ92" s="107"/>
      <c r="ER92" s="107"/>
      <c r="ES92" s="107"/>
      <c r="ET92" s="107"/>
      <c r="EU92" s="107"/>
      <c r="EV92" s="107"/>
      <c r="EW92" s="107"/>
      <c r="EX92" s="107"/>
      <c r="EY92" s="107"/>
      <c r="EZ92" s="107"/>
      <c r="FA92" s="107"/>
      <c r="FB92" s="107"/>
      <c r="FC92" s="107"/>
      <c r="FD92" s="107"/>
      <c r="FE92" s="107"/>
      <c r="FF92" s="107"/>
      <c r="FG92" s="107"/>
      <c r="FH92" s="107"/>
      <c r="FI92" s="107"/>
      <c r="FJ92" s="107"/>
      <c r="FK92" s="107"/>
      <c r="FL92" s="107"/>
      <c r="FM92" s="107"/>
      <c r="FN92" s="107"/>
      <c r="FO92" s="107"/>
      <c r="FP92" s="107"/>
      <c r="FQ92" s="107"/>
      <c r="FR92" s="107"/>
      <c r="FS92" s="107"/>
      <c r="FT92" s="107"/>
      <c r="FU92" s="107"/>
      <c r="FV92" s="107"/>
      <c r="FW92" s="107"/>
      <c r="FX92" s="107"/>
      <c r="FY92" s="107"/>
      <c r="FZ92" s="107"/>
      <c r="GA92" s="107"/>
      <c r="GB92" s="107"/>
      <c r="GC92" s="107"/>
      <c r="GD92" s="107"/>
      <c r="GE92" s="107"/>
      <c r="GF92" s="107"/>
      <c r="GG92" s="107"/>
      <c r="GH92" s="107"/>
      <c r="GI92" s="107"/>
      <c r="GJ92" s="107"/>
      <c r="GK92" s="107"/>
      <c r="GL92" s="107"/>
      <c r="GM92" s="107"/>
      <c r="GN92" s="107"/>
      <c r="GO92" s="107"/>
      <c r="GP92" s="107"/>
      <c r="GQ92" s="107"/>
      <c r="GR92" s="107"/>
      <c r="GS92" s="107"/>
      <c r="GT92" s="107"/>
      <c r="GU92" s="107"/>
      <c r="GV92" s="107"/>
    </row>
    <row r="93" spans="1:204">
      <c r="A93" s="111" t="s">
        <v>44</v>
      </c>
      <c r="B93" s="135" t="s">
        <v>130</v>
      </c>
      <c r="C93" s="111" t="s">
        <v>71</v>
      </c>
      <c r="D93" s="111" t="s">
        <v>37</v>
      </c>
      <c r="E93" s="121"/>
      <c r="F93" s="111" t="s">
        <v>187</v>
      </c>
      <c r="G93" s="121">
        <v>40945</v>
      </c>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07"/>
      <c r="BN93" s="107"/>
      <c r="BO93" s="107"/>
      <c r="BP93" s="107"/>
      <c r="BQ93" s="107"/>
      <c r="BR93" s="107"/>
      <c r="BS93" s="107"/>
      <c r="BT93" s="107"/>
      <c r="BU93" s="107"/>
      <c r="BV93" s="107"/>
      <c r="BW93" s="107"/>
      <c r="BX93" s="107"/>
      <c r="BY93" s="107"/>
      <c r="BZ93" s="107"/>
      <c r="CA93" s="107"/>
      <c r="CB93" s="107"/>
      <c r="CC93" s="107"/>
      <c r="CD93" s="107"/>
      <c r="CE93" s="107"/>
      <c r="CF93" s="107"/>
      <c r="CG93" s="107"/>
      <c r="CH93" s="107"/>
      <c r="CI93" s="107"/>
      <c r="CJ93" s="107"/>
      <c r="CK93" s="107"/>
      <c r="CL93" s="107"/>
      <c r="CM93" s="107"/>
      <c r="CN93" s="107"/>
      <c r="CO93" s="107"/>
      <c r="CP93" s="107"/>
      <c r="CQ93" s="107"/>
      <c r="CR93" s="107"/>
      <c r="CS93" s="107"/>
      <c r="CT93" s="107"/>
      <c r="CU93" s="107"/>
      <c r="CV93" s="107"/>
      <c r="CW93" s="107"/>
      <c r="CX93" s="107"/>
      <c r="CY93" s="107"/>
      <c r="CZ93" s="107"/>
      <c r="DA93" s="107"/>
      <c r="DB93" s="107"/>
      <c r="DC93" s="107"/>
      <c r="DD93" s="107"/>
      <c r="DE93" s="107"/>
      <c r="DF93" s="107"/>
      <c r="DG93" s="107"/>
      <c r="DH93" s="107"/>
      <c r="DI93" s="107"/>
      <c r="DJ93" s="107"/>
      <c r="DK93" s="107"/>
      <c r="DL93" s="107"/>
      <c r="DM93" s="107"/>
      <c r="DN93" s="107"/>
      <c r="DO93" s="107"/>
      <c r="DP93" s="107"/>
      <c r="DQ93" s="107"/>
      <c r="DR93" s="107"/>
      <c r="DS93" s="107"/>
      <c r="DT93" s="107"/>
      <c r="DU93" s="107"/>
      <c r="DV93" s="107"/>
      <c r="DW93" s="107"/>
      <c r="DX93" s="107"/>
      <c r="DY93" s="107"/>
      <c r="DZ93" s="107"/>
      <c r="EA93" s="107"/>
      <c r="EB93" s="107"/>
      <c r="EC93" s="107"/>
      <c r="ED93" s="107"/>
      <c r="EE93" s="107"/>
      <c r="EF93" s="107"/>
      <c r="EG93" s="107"/>
      <c r="EH93" s="107"/>
      <c r="EI93" s="107"/>
      <c r="EJ93" s="107"/>
      <c r="EK93" s="107"/>
      <c r="EL93" s="107"/>
      <c r="EM93" s="107"/>
      <c r="EN93" s="107"/>
      <c r="EO93" s="107"/>
      <c r="EP93" s="107"/>
      <c r="EQ93" s="107"/>
      <c r="ER93" s="107"/>
      <c r="ES93" s="107"/>
      <c r="ET93" s="107"/>
      <c r="EU93" s="107"/>
      <c r="EV93" s="107"/>
      <c r="EW93" s="107"/>
      <c r="EX93" s="107"/>
      <c r="EY93" s="107"/>
      <c r="EZ93" s="107"/>
      <c r="FA93" s="107"/>
      <c r="FB93" s="107"/>
      <c r="FC93" s="107"/>
      <c r="FD93" s="107"/>
      <c r="FE93" s="107"/>
      <c r="FF93" s="107"/>
      <c r="FG93" s="107"/>
      <c r="FH93" s="107"/>
      <c r="FI93" s="107"/>
      <c r="FJ93" s="107"/>
      <c r="FK93" s="107"/>
      <c r="FL93" s="107"/>
      <c r="FM93" s="107"/>
      <c r="FN93" s="107"/>
      <c r="FO93" s="107"/>
      <c r="FP93" s="107"/>
      <c r="FQ93" s="107"/>
      <c r="FR93" s="107"/>
      <c r="FS93" s="107"/>
      <c r="FT93" s="107"/>
      <c r="FU93" s="107"/>
      <c r="FV93" s="107"/>
      <c r="FW93" s="107"/>
      <c r="FX93" s="107"/>
      <c r="FY93" s="107"/>
      <c r="FZ93" s="107"/>
      <c r="GA93" s="107"/>
      <c r="GB93" s="107"/>
      <c r="GC93" s="107"/>
      <c r="GD93" s="107"/>
      <c r="GE93" s="107"/>
      <c r="GF93" s="107"/>
      <c r="GG93" s="107"/>
      <c r="GH93" s="107"/>
      <c r="GI93" s="107"/>
      <c r="GJ93" s="107"/>
      <c r="GK93" s="107"/>
      <c r="GL93" s="107"/>
      <c r="GM93" s="107"/>
      <c r="GN93" s="107"/>
      <c r="GO93" s="107"/>
      <c r="GP93" s="107"/>
      <c r="GQ93" s="107"/>
      <c r="GR93" s="107"/>
      <c r="GS93" s="107"/>
      <c r="GT93" s="107"/>
      <c r="GU93" s="107"/>
      <c r="GV93" s="107"/>
    </row>
    <row r="94" spans="1:204">
      <c r="A94" s="111" t="s">
        <v>44</v>
      </c>
      <c r="B94" s="135" t="s">
        <v>130</v>
      </c>
      <c r="C94" s="111" t="s">
        <v>72</v>
      </c>
      <c r="D94" s="111" t="s">
        <v>37</v>
      </c>
      <c r="E94" s="121"/>
      <c r="F94" s="111" t="s">
        <v>187</v>
      </c>
      <c r="G94" s="121">
        <v>40945</v>
      </c>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c r="BK94" s="107"/>
      <c r="BL94" s="107"/>
      <c r="BM94" s="107"/>
      <c r="BN94" s="107"/>
      <c r="BO94" s="107"/>
      <c r="BP94" s="107"/>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c r="CZ94" s="107"/>
      <c r="DA94" s="107"/>
      <c r="DB94" s="107"/>
      <c r="DC94" s="107"/>
      <c r="DD94" s="107"/>
      <c r="DE94" s="107"/>
      <c r="DF94" s="107"/>
      <c r="DG94" s="107"/>
      <c r="DH94" s="107"/>
      <c r="DI94" s="107"/>
      <c r="DJ94" s="107"/>
      <c r="DK94" s="107"/>
      <c r="DL94" s="107"/>
      <c r="DM94" s="107"/>
      <c r="DN94" s="107"/>
      <c r="DO94" s="107"/>
      <c r="DP94" s="107"/>
      <c r="DQ94" s="107"/>
      <c r="DR94" s="107"/>
      <c r="DS94" s="107"/>
      <c r="DT94" s="107"/>
      <c r="DU94" s="107"/>
      <c r="DV94" s="107"/>
      <c r="DW94" s="107"/>
      <c r="DX94" s="107"/>
      <c r="DY94" s="107"/>
      <c r="DZ94" s="107"/>
      <c r="EA94" s="107"/>
      <c r="EB94" s="107"/>
      <c r="EC94" s="107"/>
      <c r="ED94" s="107"/>
      <c r="EE94" s="107"/>
      <c r="EF94" s="107"/>
      <c r="EG94" s="107"/>
      <c r="EH94" s="107"/>
      <c r="EI94" s="107"/>
      <c r="EJ94" s="107"/>
      <c r="EK94" s="107"/>
      <c r="EL94" s="107"/>
      <c r="EM94" s="107"/>
      <c r="EN94" s="107"/>
      <c r="EO94" s="107"/>
      <c r="EP94" s="107"/>
      <c r="EQ94" s="107"/>
      <c r="ER94" s="107"/>
      <c r="ES94" s="107"/>
      <c r="ET94" s="107"/>
      <c r="EU94" s="107"/>
      <c r="EV94" s="107"/>
      <c r="EW94" s="107"/>
      <c r="EX94" s="107"/>
      <c r="EY94" s="107"/>
      <c r="EZ94" s="107"/>
      <c r="FA94" s="107"/>
      <c r="FB94" s="107"/>
      <c r="FC94" s="107"/>
      <c r="FD94" s="107"/>
      <c r="FE94" s="107"/>
      <c r="FF94" s="107"/>
      <c r="FG94" s="107"/>
      <c r="FH94" s="107"/>
      <c r="FI94" s="107"/>
      <c r="FJ94" s="107"/>
      <c r="FK94" s="107"/>
      <c r="FL94" s="107"/>
      <c r="FM94" s="107"/>
      <c r="FN94" s="107"/>
      <c r="FO94" s="107"/>
      <c r="FP94" s="107"/>
      <c r="FQ94" s="107"/>
      <c r="FR94" s="107"/>
      <c r="FS94" s="107"/>
      <c r="FT94" s="107"/>
      <c r="FU94" s="107"/>
      <c r="FV94" s="107"/>
      <c r="FW94" s="107"/>
      <c r="FX94" s="107"/>
      <c r="FY94" s="107"/>
      <c r="FZ94" s="107"/>
      <c r="GA94" s="107"/>
      <c r="GB94" s="107"/>
      <c r="GC94" s="107"/>
      <c r="GD94" s="107"/>
      <c r="GE94" s="107"/>
      <c r="GF94" s="107"/>
      <c r="GG94" s="107"/>
      <c r="GH94" s="107"/>
      <c r="GI94" s="107"/>
      <c r="GJ94" s="107"/>
      <c r="GK94" s="107"/>
      <c r="GL94" s="107"/>
      <c r="GM94" s="107"/>
      <c r="GN94" s="107"/>
      <c r="GO94" s="107"/>
      <c r="GP94" s="107"/>
      <c r="GQ94" s="107"/>
      <c r="GR94" s="107"/>
      <c r="GS94" s="107"/>
      <c r="GT94" s="107"/>
      <c r="GU94" s="107"/>
      <c r="GV94" s="107"/>
    </row>
    <row r="95" spans="1:204">
      <c r="A95" s="111" t="s">
        <v>44</v>
      </c>
      <c r="B95" s="135" t="s">
        <v>130</v>
      </c>
      <c r="C95" s="111" t="s">
        <v>73</v>
      </c>
      <c r="D95" s="111" t="s">
        <v>37</v>
      </c>
      <c r="E95" s="121"/>
      <c r="F95" s="111" t="s">
        <v>187</v>
      </c>
      <c r="G95" s="121">
        <v>40945</v>
      </c>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107"/>
      <c r="GQ95" s="107"/>
      <c r="GR95" s="107"/>
      <c r="GS95" s="107"/>
      <c r="GT95" s="107"/>
      <c r="GU95" s="107"/>
      <c r="GV95" s="107"/>
    </row>
    <row r="96" spans="1:204">
      <c r="A96" s="111" t="s">
        <v>44</v>
      </c>
      <c r="B96" s="135" t="s">
        <v>130</v>
      </c>
      <c r="C96" s="111" t="s">
        <v>74</v>
      </c>
      <c r="D96" s="111" t="s">
        <v>36</v>
      </c>
      <c r="E96" s="121" t="s">
        <v>118</v>
      </c>
      <c r="F96" s="111" t="s">
        <v>187</v>
      </c>
      <c r="G96" s="121">
        <v>40945</v>
      </c>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c r="DC96" s="107"/>
      <c r="DD96" s="107"/>
      <c r="DE96" s="107"/>
      <c r="DF96" s="107"/>
      <c r="DG96" s="107"/>
      <c r="DH96" s="107"/>
      <c r="DI96" s="107"/>
      <c r="DJ96" s="107"/>
      <c r="DK96" s="107"/>
      <c r="DL96" s="107"/>
      <c r="DM96" s="107"/>
      <c r="DN96" s="107"/>
      <c r="DO96" s="107"/>
      <c r="DP96" s="107"/>
      <c r="DQ96" s="107"/>
      <c r="DR96" s="107"/>
      <c r="DS96" s="107"/>
      <c r="DT96" s="107"/>
      <c r="DU96" s="107"/>
      <c r="DV96" s="107"/>
      <c r="DW96" s="107"/>
      <c r="DX96" s="107"/>
      <c r="DY96" s="107"/>
      <c r="DZ96" s="107"/>
      <c r="EA96" s="107"/>
      <c r="EB96" s="107"/>
      <c r="EC96" s="107"/>
      <c r="ED96" s="107"/>
      <c r="EE96" s="107"/>
      <c r="EF96" s="107"/>
      <c r="EG96" s="107"/>
      <c r="EH96" s="107"/>
      <c r="EI96" s="107"/>
      <c r="EJ96" s="107"/>
      <c r="EK96" s="107"/>
      <c r="EL96" s="107"/>
      <c r="EM96" s="107"/>
      <c r="EN96" s="107"/>
      <c r="EO96" s="107"/>
      <c r="EP96" s="107"/>
      <c r="EQ96" s="107"/>
      <c r="ER96" s="107"/>
      <c r="ES96" s="107"/>
      <c r="ET96" s="107"/>
      <c r="EU96" s="107"/>
      <c r="EV96" s="107"/>
      <c r="EW96" s="107"/>
      <c r="EX96" s="107"/>
      <c r="EY96" s="107"/>
      <c r="EZ96" s="107"/>
      <c r="FA96" s="107"/>
      <c r="FB96" s="107"/>
      <c r="FC96" s="107"/>
      <c r="FD96" s="107"/>
      <c r="FE96" s="107"/>
      <c r="FF96" s="107"/>
      <c r="FG96" s="107"/>
      <c r="FH96" s="107"/>
      <c r="FI96" s="107"/>
      <c r="FJ96" s="107"/>
      <c r="FK96" s="107"/>
      <c r="FL96" s="107"/>
      <c r="FM96" s="107"/>
      <c r="FN96" s="107"/>
      <c r="FO96" s="107"/>
      <c r="FP96" s="107"/>
      <c r="FQ96" s="107"/>
      <c r="FR96" s="107"/>
      <c r="FS96" s="107"/>
      <c r="FT96" s="107"/>
      <c r="FU96" s="107"/>
      <c r="FV96" s="107"/>
      <c r="FW96" s="107"/>
      <c r="FX96" s="107"/>
      <c r="FY96" s="107"/>
      <c r="FZ96" s="107"/>
      <c r="GA96" s="107"/>
      <c r="GB96" s="107"/>
      <c r="GC96" s="107"/>
      <c r="GD96" s="107"/>
      <c r="GE96" s="107"/>
      <c r="GF96" s="107"/>
      <c r="GG96" s="107"/>
      <c r="GH96" s="107"/>
      <c r="GI96" s="107"/>
      <c r="GJ96" s="107"/>
      <c r="GK96" s="107"/>
      <c r="GL96" s="107"/>
      <c r="GM96" s="107"/>
      <c r="GN96" s="107"/>
      <c r="GO96" s="107"/>
      <c r="GP96" s="107"/>
      <c r="GQ96" s="107"/>
      <c r="GR96" s="107"/>
      <c r="GS96" s="107"/>
      <c r="GT96" s="107"/>
      <c r="GU96" s="107"/>
      <c r="GV96" s="107"/>
    </row>
    <row r="97" spans="1:204">
      <c r="A97" s="111" t="s">
        <v>44</v>
      </c>
      <c r="B97" s="135" t="s">
        <v>130</v>
      </c>
      <c r="C97" s="111" t="s">
        <v>178</v>
      </c>
      <c r="D97" s="111" t="s">
        <v>36</v>
      </c>
      <c r="E97" s="121" t="s">
        <v>117</v>
      </c>
      <c r="F97" s="111" t="s">
        <v>187</v>
      </c>
      <c r="G97" s="121">
        <v>40945</v>
      </c>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c r="BK97" s="107"/>
      <c r="BL97" s="107"/>
      <c r="BM97" s="107"/>
      <c r="BN97" s="107"/>
      <c r="BO97" s="107"/>
      <c r="BP97" s="107"/>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c r="CZ97" s="107"/>
      <c r="DA97" s="107"/>
      <c r="DB97" s="107"/>
      <c r="DC97" s="107"/>
      <c r="DD97" s="107"/>
      <c r="DE97" s="107"/>
      <c r="DF97" s="107"/>
      <c r="DG97" s="107"/>
      <c r="DH97" s="107"/>
      <c r="DI97" s="107"/>
      <c r="DJ97" s="107"/>
      <c r="DK97" s="107"/>
      <c r="DL97" s="107"/>
      <c r="DM97" s="107"/>
      <c r="DN97" s="107"/>
      <c r="DO97" s="107"/>
      <c r="DP97" s="107"/>
      <c r="DQ97" s="107"/>
      <c r="DR97" s="107"/>
      <c r="DS97" s="107"/>
      <c r="DT97" s="107"/>
      <c r="DU97" s="107"/>
      <c r="DV97" s="107"/>
      <c r="DW97" s="107"/>
      <c r="DX97" s="107"/>
      <c r="DY97" s="107"/>
      <c r="DZ97" s="107"/>
      <c r="EA97" s="107"/>
      <c r="EB97" s="107"/>
      <c r="EC97" s="107"/>
      <c r="ED97" s="107"/>
      <c r="EE97" s="107"/>
      <c r="EF97" s="107"/>
      <c r="EG97" s="107"/>
      <c r="EH97" s="107"/>
      <c r="EI97" s="107"/>
      <c r="EJ97" s="107"/>
      <c r="EK97" s="107"/>
      <c r="EL97" s="107"/>
      <c r="EM97" s="107"/>
      <c r="EN97" s="107"/>
      <c r="EO97" s="107"/>
      <c r="EP97" s="107"/>
      <c r="EQ97" s="107"/>
      <c r="ER97" s="107"/>
      <c r="ES97" s="107"/>
      <c r="ET97" s="107"/>
      <c r="EU97" s="107"/>
      <c r="EV97" s="107"/>
      <c r="EW97" s="107"/>
      <c r="EX97" s="107"/>
      <c r="EY97" s="107"/>
      <c r="EZ97" s="107"/>
      <c r="FA97" s="107"/>
      <c r="FB97" s="107"/>
      <c r="FC97" s="107"/>
      <c r="FD97" s="107"/>
      <c r="FE97" s="107"/>
      <c r="FF97" s="107"/>
      <c r="FG97" s="107"/>
      <c r="FH97" s="107"/>
      <c r="FI97" s="107"/>
      <c r="FJ97" s="107"/>
      <c r="FK97" s="107"/>
      <c r="FL97" s="107"/>
      <c r="FM97" s="107"/>
      <c r="FN97" s="107"/>
      <c r="FO97" s="107"/>
      <c r="FP97" s="107"/>
      <c r="FQ97" s="107"/>
      <c r="FR97" s="107"/>
      <c r="FS97" s="107"/>
      <c r="FT97" s="107"/>
      <c r="FU97" s="107"/>
      <c r="FV97" s="107"/>
      <c r="FW97" s="107"/>
      <c r="FX97" s="107"/>
      <c r="FY97" s="107"/>
      <c r="FZ97" s="107"/>
      <c r="GA97" s="107"/>
      <c r="GB97" s="107"/>
      <c r="GC97" s="107"/>
      <c r="GD97" s="107"/>
      <c r="GE97" s="107"/>
      <c r="GF97" s="107"/>
      <c r="GG97" s="107"/>
      <c r="GH97" s="107"/>
      <c r="GI97" s="107"/>
      <c r="GJ97" s="107"/>
      <c r="GK97" s="107"/>
      <c r="GL97" s="107"/>
      <c r="GM97" s="107"/>
      <c r="GN97" s="107"/>
      <c r="GO97" s="107"/>
      <c r="GP97" s="107"/>
      <c r="GQ97" s="107"/>
      <c r="GR97" s="107"/>
      <c r="GS97" s="107"/>
      <c r="GT97" s="107"/>
      <c r="GU97" s="107"/>
      <c r="GV97" s="107"/>
    </row>
    <row r="98" spans="1:204">
      <c r="A98" s="111" t="s">
        <v>44</v>
      </c>
      <c r="B98" s="135" t="s">
        <v>130</v>
      </c>
      <c r="C98" s="111" t="s">
        <v>179</v>
      </c>
      <c r="D98" s="111" t="s">
        <v>37</v>
      </c>
      <c r="E98" s="121"/>
      <c r="F98" s="111" t="s">
        <v>187</v>
      </c>
      <c r="G98" s="121">
        <v>40945</v>
      </c>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c r="DC98" s="107"/>
      <c r="DD98" s="107"/>
      <c r="DE98" s="107"/>
      <c r="DF98" s="107"/>
      <c r="DG98" s="107"/>
      <c r="DH98" s="107"/>
      <c r="DI98" s="107"/>
      <c r="DJ98" s="107"/>
      <c r="DK98" s="107"/>
      <c r="DL98" s="107"/>
      <c r="DM98" s="107"/>
      <c r="DN98" s="107"/>
      <c r="DO98" s="107"/>
      <c r="DP98" s="107"/>
      <c r="DQ98" s="107"/>
      <c r="DR98" s="107"/>
      <c r="DS98" s="107"/>
      <c r="DT98" s="107"/>
      <c r="DU98" s="107"/>
      <c r="DV98" s="107"/>
      <c r="DW98" s="107"/>
      <c r="DX98" s="107"/>
      <c r="DY98" s="107"/>
      <c r="DZ98" s="107"/>
      <c r="EA98" s="107"/>
      <c r="EB98" s="107"/>
      <c r="EC98" s="107"/>
      <c r="ED98" s="107"/>
      <c r="EE98" s="107"/>
      <c r="EF98" s="107"/>
      <c r="EG98" s="107"/>
      <c r="EH98" s="107"/>
      <c r="EI98" s="107"/>
      <c r="EJ98" s="107"/>
      <c r="EK98" s="107"/>
      <c r="EL98" s="107"/>
      <c r="EM98" s="107"/>
      <c r="EN98" s="107"/>
      <c r="EO98" s="107"/>
      <c r="EP98" s="107"/>
      <c r="EQ98" s="107"/>
      <c r="ER98" s="107"/>
      <c r="ES98" s="107"/>
      <c r="ET98" s="107"/>
      <c r="EU98" s="107"/>
      <c r="EV98" s="107"/>
      <c r="EW98" s="107"/>
      <c r="EX98" s="107"/>
      <c r="EY98" s="107"/>
      <c r="EZ98" s="107"/>
      <c r="FA98" s="107"/>
      <c r="FB98" s="107"/>
      <c r="FC98" s="107"/>
      <c r="FD98" s="107"/>
      <c r="FE98" s="107"/>
      <c r="FF98" s="107"/>
      <c r="FG98" s="107"/>
      <c r="FH98" s="107"/>
      <c r="FI98" s="107"/>
      <c r="FJ98" s="107"/>
      <c r="FK98" s="107"/>
      <c r="FL98" s="107"/>
      <c r="FM98" s="107"/>
      <c r="FN98" s="107"/>
      <c r="FO98" s="107"/>
      <c r="FP98" s="107"/>
      <c r="FQ98" s="107"/>
      <c r="FR98" s="107"/>
      <c r="FS98" s="107"/>
      <c r="FT98" s="107"/>
      <c r="FU98" s="107"/>
      <c r="FV98" s="107"/>
      <c r="FW98" s="107"/>
      <c r="FX98" s="107"/>
      <c r="FY98" s="107"/>
      <c r="FZ98" s="107"/>
      <c r="GA98" s="107"/>
      <c r="GB98" s="107"/>
      <c r="GC98" s="107"/>
      <c r="GD98" s="107"/>
      <c r="GE98" s="107"/>
      <c r="GF98" s="107"/>
      <c r="GG98" s="107"/>
      <c r="GH98" s="107"/>
      <c r="GI98" s="107"/>
      <c r="GJ98" s="107"/>
      <c r="GK98" s="107"/>
      <c r="GL98" s="107"/>
      <c r="GM98" s="107"/>
      <c r="GN98" s="107"/>
      <c r="GO98" s="107"/>
      <c r="GP98" s="107"/>
      <c r="GQ98" s="107"/>
      <c r="GR98" s="107"/>
      <c r="GS98" s="107"/>
      <c r="GT98" s="107"/>
      <c r="GU98" s="107"/>
      <c r="GV98" s="107"/>
    </row>
    <row r="99" spans="1:204">
      <c r="A99" s="111" t="s">
        <v>44</v>
      </c>
      <c r="B99" s="135" t="s">
        <v>130</v>
      </c>
      <c r="C99" s="111" t="s">
        <v>180</v>
      </c>
      <c r="D99" s="111" t="s">
        <v>37</v>
      </c>
      <c r="E99" s="121"/>
      <c r="F99" s="111" t="s">
        <v>187</v>
      </c>
      <c r="G99" s="121">
        <v>40945</v>
      </c>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c r="CZ99" s="107"/>
      <c r="DA99" s="107"/>
      <c r="DB99" s="107"/>
      <c r="DC99" s="107"/>
      <c r="DD99" s="107"/>
      <c r="DE99" s="107"/>
      <c r="DF99" s="107"/>
      <c r="DG99" s="107"/>
      <c r="DH99" s="107"/>
      <c r="DI99" s="107"/>
      <c r="DJ99" s="107"/>
      <c r="DK99" s="107"/>
      <c r="DL99" s="107"/>
      <c r="DM99" s="107"/>
      <c r="DN99" s="107"/>
      <c r="DO99" s="107"/>
      <c r="DP99" s="107"/>
      <c r="DQ99" s="107"/>
      <c r="DR99" s="107"/>
      <c r="DS99" s="107"/>
      <c r="DT99" s="107"/>
      <c r="DU99" s="107"/>
      <c r="DV99" s="107"/>
      <c r="DW99" s="107"/>
      <c r="DX99" s="107"/>
      <c r="DY99" s="107"/>
      <c r="DZ99" s="107"/>
      <c r="EA99" s="107"/>
      <c r="EB99" s="107"/>
      <c r="EC99" s="107"/>
      <c r="ED99" s="107"/>
      <c r="EE99" s="107"/>
      <c r="EF99" s="107"/>
      <c r="EG99" s="107"/>
      <c r="EH99" s="107"/>
      <c r="EI99" s="107"/>
      <c r="EJ99" s="107"/>
      <c r="EK99" s="107"/>
      <c r="EL99" s="107"/>
      <c r="EM99" s="107"/>
      <c r="EN99" s="107"/>
      <c r="EO99" s="107"/>
      <c r="EP99" s="107"/>
      <c r="EQ99" s="107"/>
      <c r="ER99" s="107"/>
      <c r="ES99" s="107"/>
      <c r="ET99" s="107"/>
      <c r="EU99" s="107"/>
      <c r="EV99" s="107"/>
      <c r="EW99" s="107"/>
      <c r="EX99" s="107"/>
      <c r="EY99" s="107"/>
      <c r="EZ99" s="107"/>
      <c r="FA99" s="107"/>
      <c r="FB99" s="107"/>
      <c r="FC99" s="107"/>
      <c r="FD99" s="107"/>
      <c r="FE99" s="107"/>
      <c r="FF99" s="107"/>
      <c r="FG99" s="107"/>
      <c r="FH99" s="107"/>
      <c r="FI99" s="107"/>
      <c r="FJ99" s="107"/>
      <c r="FK99" s="107"/>
      <c r="FL99" s="107"/>
      <c r="FM99" s="107"/>
      <c r="FN99" s="107"/>
      <c r="FO99" s="107"/>
      <c r="FP99" s="107"/>
      <c r="FQ99" s="107"/>
      <c r="FR99" s="107"/>
      <c r="FS99" s="107"/>
      <c r="FT99" s="107"/>
      <c r="FU99" s="107"/>
      <c r="FV99" s="107"/>
      <c r="FW99" s="107"/>
      <c r="FX99" s="107"/>
      <c r="FY99" s="107"/>
      <c r="FZ99" s="107"/>
      <c r="GA99" s="107"/>
      <c r="GB99" s="107"/>
      <c r="GC99" s="107"/>
      <c r="GD99" s="107"/>
      <c r="GE99" s="107"/>
      <c r="GF99" s="107"/>
      <c r="GG99" s="107"/>
      <c r="GH99" s="107"/>
      <c r="GI99" s="107"/>
      <c r="GJ99" s="107"/>
      <c r="GK99" s="107"/>
      <c r="GL99" s="107"/>
      <c r="GM99" s="107"/>
      <c r="GN99" s="107"/>
      <c r="GO99" s="107"/>
      <c r="GP99" s="107"/>
      <c r="GQ99" s="107"/>
      <c r="GR99" s="107"/>
      <c r="GS99" s="107"/>
      <c r="GT99" s="107"/>
      <c r="GU99" s="107"/>
      <c r="GV99" s="107"/>
    </row>
    <row r="100" spans="1:204">
      <c r="A100" s="111" t="s">
        <v>44</v>
      </c>
      <c r="B100" s="135" t="s">
        <v>130</v>
      </c>
      <c r="C100" s="111" t="s">
        <v>183</v>
      </c>
      <c r="D100" s="111" t="s">
        <v>37</v>
      </c>
      <c r="E100" s="121"/>
      <c r="F100" s="111" t="s">
        <v>187</v>
      </c>
      <c r="G100" s="121">
        <v>40945</v>
      </c>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c r="CZ100" s="107"/>
      <c r="DA100" s="107"/>
      <c r="DB100" s="107"/>
      <c r="DC100" s="107"/>
      <c r="DD100" s="107"/>
      <c r="DE100" s="107"/>
      <c r="DF100" s="107"/>
      <c r="DG100" s="107"/>
      <c r="DH100" s="107"/>
      <c r="DI100" s="107"/>
      <c r="DJ100" s="107"/>
      <c r="DK100" s="107"/>
      <c r="DL100" s="107"/>
      <c r="DM100" s="107"/>
      <c r="DN100" s="107"/>
      <c r="DO100" s="107"/>
      <c r="DP100" s="107"/>
      <c r="DQ100" s="107"/>
      <c r="DR100" s="107"/>
      <c r="DS100" s="107"/>
      <c r="DT100" s="107"/>
      <c r="DU100" s="107"/>
      <c r="DV100" s="107"/>
      <c r="DW100" s="107"/>
      <c r="DX100" s="107"/>
      <c r="DY100" s="107"/>
      <c r="DZ100" s="107"/>
      <c r="EA100" s="107"/>
      <c r="EB100" s="107"/>
      <c r="EC100" s="107"/>
      <c r="ED100" s="107"/>
      <c r="EE100" s="107"/>
      <c r="EF100" s="107"/>
      <c r="EG100" s="107"/>
      <c r="EH100" s="107"/>
      <c r="EI100" s="107"/>
      <c r="EJ100" s="107"/>
      <c r="EK100" s="107"/>
      <c r="EL100" s="107"/>
      <c r="EM100" s="107"/>
      <c r="EN100" s="107"/>
      <c r="EO100" s="107"/>
      <c r="EP100" s="107"/>
      <c r="EQ100" s="107"/>
      <c r="ER100" s="107"/>
      <c r="ES100" s="107"/>
      <c r="ET100" s="107"/>
      <c r="EU100" s="107"/>
      <c r="EV100" s="107"/>
      <c r="EW100" s="107"/>
      <c r="EX100" s="107"/>
      <c r="EY100" s="107"/>
      <c r="EZ100" s="107"/>
      <c r="FA100" s="107"/>
      <c r="FB100" s="107"/>
      <c r="FC100" s="107"/>
      <c r="FD100" s="107"/>
      <c r="FE100" s="107"/>
      <c r="FF100" s="107"/>
      <c r="FG100" s="107"/>
      <c r="FH100" s="107"/>
      <c r="FI100" s="107"/>
      <c r="FJ100" s="107"/>
      <c r="FK100" s="107"/>
      <c r="FL100" s="107"/>
      <c r="FM100" s="107"/>
      <c r="FN100" s="107"/>
      <c r="FO100" s="107"/>
      <c r="FP100" s="107"/>
      <c r="FQ100" s="107"/>
      <c r="FR100" s="107"/>
      <c r="FS100" s="107"/>
      <c r="FT100" s="107"/>
      <c r="FU100" s="107"/>
      <c r="FV100" s="107"/>
      <c r="FW100" s="107"/>
      <c r="FX100" s="107"/>
      <c r="FY100" s="107"/>
      <c r="FZ100" s="107"/>
      <c r="GA100" s="107"/>
      <c r="GB100" s="107"/>
      <c r="GC100" s="107"/>
      <c r="GD100" s="107"/>
      <c r="GE100" s="107"/>
      <c r="GF100" s="107"/>
      <c r="GG100" s="107"/>
      <c r="GH100" s="107"/>
      <c r="GI100" s="107"/>
      <c r="GJ100" s="107"/>
      <c r="GK100" s="107"/>
      <c r="GL100" s="107"/>
      <c r="GM100" s="107"/>
      <c r="GN100" s="107"/>
      <c r="GO100" s="107"/>
      <c r="GP100" s="107"/>
      <c r="GQ100" s="107"/>
      <c r="GR100" s="107"/>
      <c r="GS100" s="107"/>
      <c r="GT100" s="107"/>
      <c r="GU100" s="107"/>
      <c r="GV100" s="107"/>
    </row>
    <row r="101" spans="1:204">
      <c r="A101" s="111" t="s">
        <v>44</v>
      </c>
      <c r="B101" s="135" t="s">
        <v>130</v>
      </c>
      <c r="C101" s="111" t="s">
        <v>184</v>
      </c>
      <c r="D101" s="111" t="s">
        <v>37</v>
      </c>
      <c r="E101" s="121"/>
      <c r="F101" s="111" t="s">
        <v>187</v>
      </c>
      <c r="G101" s="121">
        <v>40945</v>
      </c>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c r="CZ101" s="107"/>
      <c r="DA101" s="107"/>
      <c r="DB101" s="107"/>
      <c r="DC101" s="107"/>
      <c r="DD101" s="107"/>
      <c r="DE101" s="107"/>
      <c r="DF101" s="107"/>
      <c r="DG101" s="107"/>
      <c r="DH101" s="107"/>
      <c r="DI101" s="107"/>
      <c r="DJ101" s="107"/>
      <c r="DK101" s="107"/>
      <c r="DL101" s="107"/>
      <c r="DM101" s="107"/>
      <c r="DN101" s="107"/>
      <c r="DO101" s="107"/>
      <c r="DP101" s="107"/>
      <c r="DQ101" s="107"/>
      <c r="DR101" s="107"/>
      <c r="DS101" s="107"/>
      <c r="DT101" s="107"/>
      <c r="DU101" s="107"/>
      <c r="DV101" s="107"/>
      <c r="DW101" s="107"/>
      <c r="DX101" s="107"/>
      <c r="DY101" s="107"/>
      <c r="DZ101" s="107"/>
      <c r="EA101" s="107"/>
      <c r="EB101" s="107"/>
      <c r="EC101" s="107"/>
      <c r="ED101" s="107"/>
      <c r="EE101" s="107"/>
      <c r="EF101" s="107"/>
      <c r="EG101" s="107"/>
      <c r="EH101" s="107"/>
      <c r="EI101" s="107"/>
      <c r="EJ101" s="107"/>
      <c r="EK101" s="107"/>
      <c r="EL101" s="107"/>
      <c r="EM101" s="107"/>
      <c r="EN101" s="107"/>
      <c r="EO101" s="107"/>
      <c r="EP101" s="107"/>
      <c r="EQ101" s="107"/>
      <c r="ER101" s="107"/>
      <c r="ES101" s="107"/>
      <c r="ET101" s="107"/>
      <c r="EU101" s="107"/>
      <c r="EV101" s="107"/>
      <c r="EW101" s="107"/>
      <c r="EX101" s="107"/>
      <c r="EY101" s="107"/>
      <c r="EZ101" s="107"/>
      <c r="FA101" s="107"/>
      <c r="FB101" s="107"/>
      <c r="FC101" s="107"/>
      <c r="FD101" s="107"/>
      <c r="FE101" s="107"/>
      <c r="FF101" s="107"/>
      <c r="FG101" s="107"/>
      <c r="FH101" s="107"/>
      <c r="FI101" s="107"/>
      <c r="FJ101" s="107"/>
      <c r="FK101" s="107"/>
      <c r="FL101" s="107"/>
      <c r="FM101" s="107"/>
      <c r="FN101" s="107"/>
      <c r="FO101" s="107"/>
      <c r="FP101" s="107"/>
      <c r="FQ101" s="107"/>
      <c r="FR101" s="107"/>
      <c r="FS101" s="107"/>
      <c r="FT101" s="107"/>
      <c r="FU101" s="107"/>
      <c r="FV101" s="107"/>
      <c r="FW101" s="107"/>
      <c r="FX101" s="107"/>
      <c r="FY101" s="107"/>
      <c r="FZ101" s="107"/>
      <c r="GA101" s="107"/>
      <c r="GB101" s="107"/>
      <c r="GC101" s="107"/>
      <c r="GD101" s="107"/>
      <c r="GE101" s="107"/>
      <c r="GF101" s="107"/>
      <c r="GG101" s="107"/>
      <c r="GH101" s="107"/>
      <c r="GI101" s="107"/>
      <c r="GJ101" s="107"/>
      <c r="GK101" s="107"/>
      <c r="GL101" s="107"/>
      <c r="GM101" s="107"/>
      <c r="GN101" s="107"/>
      <c r="GO101" s="107"/>
      <c r="GP101" s="107"/>
      <c r="GQ101" s="107"/>
      <c r="GR101" s="107"/>
      <c r="GS101" s="107"/>
      <c r="GT101" s="107"/>
      <c r="GU101" s="107"/>
      <c r="GV101" s="107"/>
    </row>
    <row r="102" spans="1:204">
      <c r="A102" s="111" t="s">
        <v>44</v>
      </c>
      <c r="B102" s="136" t="s">
        <v>185</v>
      </c>
      <c r="C102" s="111" t="s">
        <v>75</v>
      </c>
      <c r="D102" s="111" t="s">
        <v>37</v>
      </c>
      <c r="E102" s="121"/>
      <c r="F102" s="111" t="s">
        <v>187</v>
      </c>
      <c r="G102" s="121">
        <v>40945</v>
      </c>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c r="FA102" s="107"/>
      <c r="FB102" s="107"/>
      <c r="FC102" s="107"/>
      <c r="FD102" s="107"/>
      <c r="FE102" s="107"/>
      <c r="FF102" s="107"/>
      <c r="FG102" s="107"/>
      <c r="FH102" s="107"/>
      <c r="FI102" s="107"/>
      <c r="FJ102" s="107"/>
      <c r="FK102" s="107"/>
      <c r="FL102" s="107"/>
      <c r="FM102" s="107"/>
      <c r="FN102" s="107"/>
      <c r="FO102" s="107"/>
      <c r="FP102" s="107"/>
      <c r="FQ102" s="107"/>
      <c r="FR102" s="107"/>
      <c r="FS102" s="107"/>
      <c r="FT102" s="107"/>
      <c r="FU102" s="107"/>
      <c r="FV102" s="107"/>
      <c r="FW102" s="107"/>
      <c r="FX102" s="107"/>
      <c r="FY102" s="107"/>
      <c r="FZ102" s="107"/>
      <c r="GA102" s="107"/>
      <c r="GB102" s="107"/>
      <c r="GC102" s="107"/>
      <c r="GD102" s="107"/>
      <c r="GE102" s="107"/>
      <c r="GF102" s="107"/>
      <c r="GG102" s="107"/>
      <c r="GH102" s="107"/>
      <c r="GI102" s="107"/>
      <c r="GJ102" s="107"/>
      <c r="GK102" s="107"/>
      <c r="GL102" s="107"/>
      <c r="GM102" s="107"/>
      <c r="GN102" s="107"/>
      <c r="GO102" s="107"/>
      <c r="GP102" s="107"/>
      <c r="GQ102" s="107"/>
      <c r="GR102" s="107"/>
      <c r="GS102" s="107"/>
      <c r="GT102" s="107"/>
      <c r="GU102" s="107"/>
      <c r="GV102" s="107"/>
    </row>
    <row r="103" spans="1:204">
      <c r="A103" s="111" t="s">
        <v>44</v>
      </c>
      <c r="B103" s="136" t="s">
        <v>185</v>
      </c>
      <c r="C103" s="111" t="s">
        <v>76</v>
      </c>
      <c r="D103" s="111" t="s">
        <v>37</v>
      </c>
      <c r="E103" s="121"/>
      <c r="F103" s="111" t="s">
        <v>187</v>
      </c>
      <c r="G103" s="121">
        <v>40945</v>
      </c>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c r="CZ103" s="107"/>
      <c r="DA103" s="107"/>
      <c r="DB103" s="107"/>
      <c r="DC103" s="107"/>
      <c r="DD103" s="107"/>
      <c r="DE103" s="107"/>
      <c r="DF103" s="107"/>
      <c r="DG103" s="107"/>
      <c r="DH103" s="107"/>
      <c r="DI103" s="107"/>
      <c r="DJ103" s="107"/>
      <c r="DK103" s="107"/>
      <c r="DL103" s="107"/>
      <c r="DM103" s="107"/>
      <c r="DN103" s="107"/>
      <c r="DO103" s="107"/>
      <c r="DP103" s="107"/>
      <c r="DQ103" s="107"/>
      <c r="DR103" s="107"/>
      <c r="DS103" s="107"/>
      <c r="DT103" s="107"/>
      <c r="DU103" s="107"/>
      <c r="DV103" s="107"/>
      <c r="DW103" s="107"/>
      <c r="DX103" s="107"/>
      <c r="DY103" s="107"/>
      <c r="DZ103" s="107"/>
      <c r="EA103" s="107"/>
      <c r="EB103" s="107"/>
      <c r="EC103" s="107"/>
      <c r="ED103" s="107"/>
      <c r="EE103" s="107"/>
      <c r="EF103" s="107"/>
      <c r="EG103" s="107"/>
      <c r="EH103" s="107"/>
      <c r="EI103" s="107"/>
      <c r="EJ103" s="107"/>
      <c r="EK103" s="107"/>
      <c r="EL103" s="107"/>
      <c r="EM103" s="107"/>
      <c r="EN103" s="107"/>
      <c r="EO103" s="107"/>
      <c r="EP103" s="107"/>
      <c r="EQ103" s="107"/>
      <c r="ER103" s="107"/>
      <c r="ES103" s="107"/>
      <c r="ET103" s="107"/>
      <c r="EU103" s="107"/>
      <c r="EV103" s="107"/>
      <c r="EW103" s="107"/>
      <c r="EX103" s="107"/>
      <c r="EY103" s="107"/>
      <c r="EZ103" s="107"/>
      <c r="FA103" s="107"/>
      <c r="FB103" s="107"/>
      <c r="FC103" s="107"/>
      <c r="FD103" s="107"/>
      <c r="FE103" s="107"/>
      <c r="FF103" s="107"/>
      <c r="FG103" s="107"/>
      <c r="FH103" s="107"/>
      <c r="FI103" s="107"/>
      <c r="FJ103" s="107"/>
      <c r="FK103" s="107"/>
      <c r="FL103" s="107"/>
      <c r="FM103" s="107"/>
      <c r="FN103" s="107"/>
      <c r="FO103" s="107"/>
      <c r="FP103" s="107"/>
      <c r="FQ103" s="107"/>
      <c r="FR103" s="107"/>
      <c r="FS103" s="107"/>
      <c r="FT103" s="107"/>
      <c r="FU103" s="107"/>
      <c r="FV103" s="107"/>
      <c r="FW103" s="107"/>
      <c r="FX103" s="107"/>
      <c r="FY103" s="107"/>
      <c r="FZ103" s="107"/>
      <c r="GA103" s="107"/>
      <c r="GB103" s="107"/>
      <c r="GC103" s="107"/>
      <c r="GD103" s="107"/>
      <c r="GE103" s="107"/>
      <c r="GF103" s="107"/>
      <c r="GG103" s="107"/>
      <c r="GH103" s="107"/>
      <c r="GI103" s="107"/>
      <c r="GJ103" s="107"/>
      <c r="GK103" s="107"/>
      <c r="GL103" s="107"/>
      <c r="GM103" s="107"/>
      <c r="GN103" s="107"/>
      <c r="GO103" s="107"/>
      <c r="GP103" s="107"/>
      <c r="GQ103" s="107"/>
      <c r="GR103" s="107"/>
      <c r="GS103" s="107"/>
      <c r="GT103" s="107"/>
      <c r="GU103" s="107"/>
      <c r="GV103" s="107"/>
    </row>
    <row r="104" spans="1:204">
      <c r="A104" s="111" t="s">
        <v>44</v>
      </c>
      <c r="B104" s="136" t="s">
        <v>185</v>
      </c>
      <c r="C104" s="111" t="s">
        <v>77</v>
      </c>
      <c r="D104" s="111" t="s">
        <v>37</v>
      </c>
      <c r="E104" s="121"/>
      <c r="F104" s="111" t="s">
        <v>187</v>
      </c>
      <c r="G104" s="121">
        <v>40945</v>
      </c>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c r="CZ104" s="107"/>
      <c r="DA104" s="107"/>
      <c r="DB104" s="107"/>
      <c r="DC104" s="107"/>
      <c r="DD104" s="107"/>
      <c r="DE104" s="107"/>
      <c r="DF104" s="107"/>
      <c r="DG104" s="107"/>
      <c r="DH104" s="107"/>
      <c r="DI104" s="107"/>
      <c r="DJ104" s="107"/>
      <c r="DK104" s="107"/>
      <c r="DL104" s="107"/>
      <c r="DM104" s="107"/>
      <c r="DN104" s="107"/>
      <c r="DO104" s="107"/>
      <c r="DP104" s="107"/>
      <c r="DQ104" s="107"/>
      <c r="DR104" s="107"/>
      <c r="DS104" s="107"/>
      <c r="DT104" s="107"/>
      <c r="DU104" s="107"/>
      <c r="DV104" s="107"/>
      <c r="DW104" s="107"/>
      <c r="DX104" s="107"/>
      <c r="DY104" s="107"/>
      <c r="DZ104" s="107"/>
      <c r="EA104" s="107"/>
      <c r="EB104" s="107"/>
      <c r="EC104" s="107"/>
      <c r="ED104" s="107"/>
      <c r="EE104" s="107"/>
      <c r="EF104" s="107"/>
      <c r="EG104" s="107"/>
      <c r="EH104" s="107"/>
      <c r="EI104" s="107"/>
      <c r="EJ104" s="107"/>
      <c r="EK104" s="107"/>
      <c r="EL104" s="107"/>
      <c r="EM104" s="107"/>
      <c r="EN104" s="107"/>
      <c r="EO104" s="107"/>
      <c r="EP104" s="107"/>
      <c r="EQ104" s="107"/>
      <c r="ER104" s="107"/>
      <c r="ES104" s="107"/>
      <c r="ET104" s="107"/>
      <c r="EU104" s="107"/>
      <c r="EV104" s="107"/>
      <c r="EW104" s="107"/>
      <c r="EX104" s="107"/>
      <c r="EY104" s="107"/>
      <c r="EZ104" s="107"/>
      <c r="FA104" s="107"/>
      <c r="FB104" s="107"/>
      <c r="FC104" s="107"/>
      <c r="FD104" s="107"/>
      <c r="FE104" s="107"/>
      <c r="FF104" s="107"/>
      <c r="FG104" s="107"/>
      <c r="FH104" s="107"/>
      <c r="FI104" s="107"/>
      <c r="FJ104" s="107"/>
      <c r="FK104" s="107"/>
      <c r="FL104" s="107"/>
      <c r="FM104" s="107"/>
      <c r="FN104" s="107"/>
      <c r="FO104" s="107"/>
      <c r="FP104" s="107"/>
      <c r="FQ104" s="107"/>
      <c r="FR104" s="107"/>
      <c r="FS104" s="107"/>
      <c r="FT104" s="107"/>
      <c r="FU104" s="107"/>
      <c r="FV104" s="107"/>
      <c r="FW104" s="107"/>
      <c r="FX104" s="107"/>
      <c r="FY104" s="107"/>
      <c r="FZ104" s="107"/>
      <c r="GA104" s="107"/>
      <c r="GB104" s="107"/>
      <c r="GC104" s="107"/>
      <c r="GD104" s="107"/>
      <c r="GE104" s="107"/>
      <c r="GF104" s="107"/>
      <c r="GG104" s="107"/>
      <c r="GH104" s="107"/>
      <c r="GI104" s="107"/>
      <c r="GJ104" s="107"/>
      <c r="GK104" s="107"/>
      <c r="GL104" s="107"/>
      <c r="GM104" s="107"/>
      <c r="GN104" s="107"/>
      <c r="GO104" s="107"/>
      <c r="GP104" s="107"/>
      <c r="GQ104" s="107"/>
      <c r="GR104" s="107"/>
      <c r="GS104" s="107"/>
      <c r="GT104" s="107"/>
      <c r="GU104" s="107"/>
      <c r="GV104" s="107"/>
    </row>
    <row r="105" spans="1:204">
      <c r="A105" s="111" t="s">
        <v>44</v>
      </c>
      <c r="B105" s="136" t="s">
        <v>185</v>
      </c>
      <c r="C105" s="111" t="s">
        <v>78</v>
      </c>
      <c r="D105" s="111" t="s">
        <v>37</v>
      </c>
      <c r="E105" s="121"/>
      <c r="F105" s="111" t="s">
        <v>187</v>
      </c>
      <c r="G105" s="121">
        <v>40945</v>
      </c>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row>
    <row r="106" spans="1:204">
      <c r="A106" s="111" t="s">
        <v>44</v>
      </c>
      <c r="B106" s="136" t="s">
        <v>185</v>
      </c>
      <c r="C106" s="111" t="s">
        <v>79</v>
      </c>
      <c r="D106" s="111" t="s">
        <v>37</v>
      </c>
      <c r="E106" s="121"/>
      <c r="F106" s="111" t="s">
        <v>187</v>
      </c>
      <c r="G106" s="121">
        <v>40945</v>
      </c>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c r="CZ106" s="107"/>
      <c r="DA106" s="107"/>
      <c r="DB106" s="107"/>
      <c r="DC106" s="107"/>
      <c r="DD106" s="107"/>
      <c r="DE106" s="107"/>
      <c r="DF106" s="107"/>
      <c r="DG106" s="107"/>
      <c r="DH106" s="107"/>
      <c r="DI106" s="107"/>
      <c r="DJ106" s="107"/>
      <c r="DK106" s="107"/>
      <c r="DL106" s="107"/>
      <c r="DM106" s="107"/>
      <c r="DN106" s="107"/>
      <c r="DO106" s="107"/>
      <c r="DP106" s="107"/>
      <c r="DQ106" s="107"/>
      <c r="DR106" s="107"/>
      <c r="DS106" s="107"/>
      <c r="DT106" s="107"/>
      <c r="DU106" s="107"/>
      <c r="DV106" s="107"/>
      <c r="DW106" s="107"/>
      <c r="DX106" s="107"/>
      <c r="DY106" s="107"/>
      <c r="DZ106" s="107"/>
      <c r="EA106" s="107"/>
      <c r="EB106" s="107"/>
      <c r="EC106" s="107"/>
      <c r="ED106" s="107"/>
      <c r="EE106" s="107"/>
      <c r="EF106" s="107"/>
      <c r="EG106" s="107"/>
      <c r="EH106" s="107"/>
      <c r="EI106" s="107"/>
      <c r="EJ106" s="107"/>
      <c r="EK106" s="107"/>
      <c r="EL106" s="107"/>
      <c r="EM106" s="107"/>
      <c r="EN106" s="107"/>
      <c r="EO106" s="107"/>
      <c r="EP106" s="107"/>
      <c r="EQ106" s="107"/>
      <c r="ER106" s="107"/>
      <c r="ES106" s="107"/>
      <c r="ET106" s="107"/>
      <c r="EU106" s="107"/>
      <c r="EV106" s="107"/>
      <c r="EW106" s="107"/>
      <c r="EX106" s="107"/>
      <c r="EY106" s="107"/>
      <c r="EZ106" s="107"/>
      <c r="FA106" s="107"/>
      <c r="FB106" s="107"/>
      <c r="FC106" s="107"/>
      <c r="FD106" s="107"/>
      <c r="FE106" s="107"/>
      <c r="FF106" s="107"/>
      <c r="FG106" s="107"/>
      <c r="FH106" s="107"/>
      <c r="FI106" s="107"/>
      <c r="FJ106" s="107"/>
      <c r="FK106" s="107"/>
      <c r="FL106" s="107"/>
      <c r="FM106" s="107"/>
      <c r="FN106" s="107"/>
      <c r="FO106" s="107"/>
      <c r="FP106" s="107"/>
      <c r="FQ106" s="107"/>
      <c r="FR106" s="107"/>
      <c r="FS106" s="107"/>
      <c r="FT106" s="107"/>
      <c r="FU106" s="107"/>
      <c r="FV106" s="107"/>
      <c r="FW106" s="107"/>
      <c r="FX106" s="107"/>
      <c r="FY106" s="107"/>
      <c r="FZ106" s="107"/>
      <c r="GA106" s="107"/>
      <c r="GB106" s="107"/>
      <c r="GC106" s="107"/>
      <c r="GD106" s="107"/>
      <c r="GE106" s="107"/>
      <c r="GF106" s="107"/>
      <c r="GG106" s="107"/>
      <c r="GH106" s="107"/>
      <c r="GI106" s="107"/>
      <c r="GJ106" s="107"/>
      <c r="GK106" s="107"/>
      <c r="GL106" s="107"/>
      <c r="GM106" s="107"/>
      <c r="GN106" s="107"/>
      <c r="GO106" s="107"/>
      <c r="GP106" s="107"/>
      <c r="GQ106" s="107"/>
      <c r="GR106" s="107"/>
      <c r="GS106" s="107"/>
      <c r="GT106" s="107"/>
      <c r="GU106" s="107"/>
      <c r="GV106" s="107"/>
    </row>
    <row r="107" spans="1:204">
      <c r="A107" s="111" t="s">
        <v>44</v>
      </c>
      <c r="B107" s="136" t="s">
        <v>185</v>
      </c>
      <c r="C107" s="111" t="s">
        <v>80</v>
      </c>
      <c r="D107" s="111" t="s">
        <v>37</v>
      </c>
      <c r="E107" s="121"/>
      <c r="F107" s="111" t="s">
        <v>187</v>
      </c>
      <c r="G107" s="121">
        <v>40945</v>
      </c>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c r="CZ107" s="107"/>
      <c r="DA107" s="107"/>
      <c r="DB107" s="107"/>
      <c r="DC107" s="107"/>
      <c r="DD107" s="107"/>
      <c r="DE107" s="107"/>
      <c r="DF107" s="107"/>
      <c r="DG107" s="107"/>
      <c r="DH107" s="107"/>
      <c r="DI107" s="107"/>
      <c r="DJ107" s="107"/>
      <c r="DK107" s="107"/>
      <c r="DL107" s="107"/>
      <c r="DM107" s="107"/>
      <c r="DN107" s="107"/>
      <c r="DO107" s="107"/>
      <c r="DP107" s="107"/>
      <c r="DQ107" s="107"/>
      <c r="DR107" s="107"/>
      <c r="DS107" s="107"/>
      <c r="DT107" s="107"/>
      <c r="DU107" s="107"/>
      <c r="DV107" s="107"/>
      <c r="DW107" s="107"/>
      <c r="DX107" s="107"/>
      <c r="DY107" s="107"/>
      <c r="DZ107" s="107"/>
      <c r="EA107" s="107"/>
      <c r="EB107" s="107"/>
      <c r="EC107" s="107"/>
      <c r="ED107" s="107"/>
      <c r="EE107" s="107"/>
      <c r="EF107" s="107"/>
      <c r="EG107" s="107"/>
      <c r="EH107" s="107"/>
      <c r="EI107" s="107"/>
      <c r="EJ107" s="107"/>
      <c r="EK107" s="107"/>
      <c r="EL107" s="107"/>
      <c r="EM107" s="107"/>
      <c r="EN107" s="107"/>
      <c r="EO107" s="107"/>
      <c r="EP107" s="107"/>
      <c r="EQ107" s="107"/>
      <c r="ER107" s="107"/>
      <c r="ES107" s="107"/>
      <c r="ET107" s="107"/>
      <c r="EU107" s="107"/>
      <c r="EV107" s="107"/>
      <c r="EW107" s="107"/>
      <c r="EX107" s="107"/>
      <c r="EY107" s="107"/>
      <c r="EZ107" s="107"/>
      <c r="FA107" s="107"/>
      <c r="FB107" s="107"/>
      <c r="FC107" s="107"/>
      <c r="FD107" s="107"/>
      <c r="FE107" s="107"/>
      <c r="FF107" s="107"/>
      <c r="FG107" s="107"/>
      <c r="FH107" s="107"/>
      <c r="FI107" s="107"/>
      <c r="FJ107" s="107"/>
      <c r="FK107" s="107"/>
      <c r="FL107" s="107"/>
      <c r="FM107" s="107"/>
      <c r="FN107" s="107"/>
      <c r="FO107" s="107"/>
      <c r="FP107" s="107"/>
      <c r="FQ107" s="107"/>
      <c r="FR107" s="107"/>
      <c r="FS107" s="107"/>
      <c r="FT107" s="107"/>
      <c r="FU107" s="107"/>
      <c r="FV107" s="107"/>
      <c r="FW107" s="107"/>
      <c r="FX107" s="107"/>
      <c r="FY107" s="107"/>
      <c r="FZ107" s="107"/>
      <c r="GA107" s="107"/>
      <c r="GB107" s="107"/>
      <c r="GC107" s="107"/>
      <c r="GD107" s="107"/>
      <c r="GE107" s="107"/>
      <c r="GF107" s="107"/>
      <c r="GG107" s="107"/>
      <c r="GH107" s="107"/>
      <c r="GI107" s="107"/>
      <c r="GJ107" s="107"/>
      <c r="GK107" s="107"/>
      <c r="GL107" s="107"/>
      <c r="GM107" s="107"/>
      <c r="GN107" s="107"/>
      <c r="GO107" s="107"/>
      <c r="GP107" s="107"/>
      <c r="GQ107" s="107"/>
      <c r="GR107" s="107"/>
      <c r="GS107" s="107"/>
      <c r="GT107" s="107"/>
      <c r="GU107" s="107"/>
      <c r="GV107" s="107"/>
    </row>
    <row r="108" spans="1:204">
      <c r="A108" s="111" t="s">
        <v>44</v>
      </c>
      <c r="B108" s="136" t="s">
        <v>185</v>
      </c>
      <c r="C108" s="111" t="s">
        <v>81</v>
      </c>
      <c r="D108" s="111" t="s">
        <v>37</v>
      </c>
      <c r="E108" s="121"/>
      <c r="F108" s="111" t="s">
        <v>187</v>
      </c>
      <c r="G108" s="121">
        <v>40945</v>
      </c>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c r="CZ108" s="107"/>
      <c r="DA108" s="107"/>
      <c r="DB108" s="107"/>
      <c r="DC108" s="107"/>
      <c r="DD108" s="107"/>
      <c r="DE108" s="107"/>
      <c r="DF108" s="107"/>
      <c r="DG108" s="107"/>
      <c r="DH108" s="107"/>
      <c r="DI108" s="107"/>
      <c r="DJ108" s="107"/>
      <c r="DK108" s="107"/>
      <c r="DL108" s="107"/>
      <c r="DM108" s="107"/>
      <c r="DN108" s="107"/>
      <c r="DO108" s="107"/>
      <c r="DP108" s="107"/>
      <c r="DQ108" s="107"/>
      <c r="DR108" s="107"/>
      <c r="DS108" s="107"/>
      <c r="DT108" s="107"/>
      <c r="DU108" s="107"/>
      <c r="DV108" s="107"/>
      <c r="DW108" s="107"/>
      <c r="DX108" s="107"/>
      <c r="DY108" s="107"/>
      <c r="DZ108" s="107"/>
      <c r="EA108" s="107"/>
      <c r="EB108" s="107"/>
      <c r="EC108" s="107"/>
      <c r="ED108" s="107"/>
      <c r="EE108" s="107"/>
      <c r="EF108" s="107"/>
      <c r="EG108" s="107"/>
      <c r="EH108" s="107"/>
      <c r="EI108" s="107"/>
      <c r="EJ108" s="107"/>
      <c r="EK108" s="107"/>
      <c r="EL108" s="107"/>
      <c r="EM108" s="107"/>
      <c r="EN108" s="107"/>
      <c r="EO108" s="107"/>
      <c r="EP108" s="107"/>
      <c r="EQ108" s="107"/>
      <c r="ER108" s="107"/>
      <c r="ES108" s="107"/>
      <c r="ET108" s="107"/>
      <c r="EU108" s="107"/>
      <c r="EV108" s="107"/>
      <c r="EW108" s="107"/>
      <c r="EX108" s="107"/>
      <c r="EY108" s="107"/>
      <c r="EZ108" s="107"/>
      <c r="FA108" s="107"/>
      <c r="FB108" s="107"/>
      <c r="FC108" s="107"/>
      <c r="FD108" s="107"/>
      <c r="FE108" s="107"/>
      <c r="FF108" s="107"/>
      <c r="FG108" s="107"/>
      <c r="FH108" s="107"/>
      <c r="FI108" s="107"/>
      <c r="FJ108" s="107"/>
      <c r="FK108" s="107"/>
      <c r="FL108" s="107"/>
      <c r="FM108" s="107"/>
      <c r="FN108" s="107"/>
      <c r="FO108" s="107"/>
      <c r="FP108" s="107"/>
      <c r="FQ108" s="107"/>
      <c r="FR108" s="107"/>
      <c r="FS108" s="107"/>
      <c r="FT108" s="107"/>
      <c r="FU108" s="107"/>
      <c r="FV108" s="107"/>
      <c r="FW108" s="107"/>
      <c r="FX108" s="107"/>
      <c r="FY108" s="107"/>
      <c r="FZ108" s="107"/>
      <c r="GA108" s="107"/>
      <c r="GB108" s="107"/>
      <c r="GC108" s="107"/>
      <c r="GD108" s="107"/>
      <c r="GE108" s="107"/>
      <c r="GF108" s="107"/>
      <c r="GG108" s="107"/>
      <c r="GH108" s="107"/>
      <c r="GI108" s="107"/>
      <c r="GJ108" s="107"/>
      <c r="GK108" s="107"/>
      <c r="GL108" s="107"/>
      <c r="GM108" s="107"/>
      <c r="GN108" s="107"/>
      <c r="GO108" s="107"/>
      <c r="GP108" s="107"/>
      <c r="GQ108" s="107"/>
      <c r="GR108" s="107"/>
      <c r="GS108" s="107"/>
      <c r="GT108" s="107"/>
      <c r="GU108" s="107"/>
      <c r="GV108" s="107"/>
    </row>
    <row r="109" spans="1:204">
      <c r="A109" s="111" t="s">
        <v>44</v>
      </c>
      <c r="B109" s="136" t="s">
        <v>185</v>
      </c>
      <c r="C109" s="111" t="s">
        <v>82</v>
      </c>
      <c r="D109" s="111" t="s">
        <v>37</v>
      </c>
      <c r="E109" s="121"/>
      <c r="F109" s="111" t="s">
        <v>187</v>
      </c>
      <c r="G109" s="121">
        <v>40945</v>
      </c>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c r="CZ109" s="107"/>
      <c r="DA109" s="107"/>
      <c r="DB109" s="107"/>
      <c r="DC109" s="107"/>
      <c r="DD109" s="107"/>
      <c r="DE109" s="107"/>
      <c r="DF109" s="107"/>
      <c r="DG109" s="107"/>
      <c r="DH109" s="107"/>
      <c r="DI109" s="107"/>
      <c r="DJ109" s="107"/>
      <c r="DK109" s="107"/>
      <c r="DL109" s="107"/>
      <c r="DM109" s="107"/>
      <c r="DN109" s="107"/>
      <c r="DO109" s="107"/>
      <c r="DP109" s="107"/>
      <c r="DQ109" s="107"/>
      <c r="DR109" s="107"/>
      <c r="DS109" s="107"/>
      <c r="DT109" s="107"/>
      <c r="DU109" s="107"/>
      <c r="DV109" s="107"/>
      <c r="DW109" s="107"/>
      <c r="DX109" s="107"/>
      <c r="DY109" s="107"/>
      <c r="DZ109" s="107"/>
      <c r="EA109" s="107"/>
      <c r="EB109" s="107"/>
      <c r="EC109" s="107"/>
      <c r="ED109" s="107"/>
      <c r="EE109" s="107"/>
      <c r="EF109" s="107"/>
      <c r="EG109" s="107"/>
      <c r="EH109" s="107"/>
      <c r="EI109" s="107"/>
      <c r="EJ109" s="107"/>
      <c r="EK109" s="107"/>
      <c r="EL109" s="107"/>
      <c r="EM109" s="107"/>
      <c r="EN109" s="107"/>
      <c r="EO109" s="107"/>
      <c r="EP109" s="107"/>
      <c r="EQ109" s="107"/>
      <c r="ER109" s="107"/>
      <c r="ES109" s="107"/>
      <c r="ET109" s="107"/>
      <c r="EU109" s="107"/>
      <c r="EV109" s="107"/>
      <c r="EW109" s="107"/>
      <c r="EX109" s="107"/>
      <c r="EY109" s="107"/>
      <c r="EZ109" s="107"/>
      <c r="FA109" s="107"/>
      <c r="FB109" s="107"/>
      <c r="FC109" s="107"/>
      <c r="FD109" s="107"/>
      <c r="FE109" s="107"/>
      <c r="FF109" s="107"/>
      <c r="FG109" s="107"/>
      <c r="FH109" s="107"/>
      <c r="FI109" s="107"/>
      <c r="FJ109" s="107"/>
      <c r="FK109" s="107"/>
      <c r="FL109" s="107"/>
      <c r="FM109" s="107"/>
      <c r="FN109" s="107"/>
      <c r="FO109" s="107"/>
      <c r="FP109" s="107"/>
      <c r="FQ109" s="107"/>
      <c r="FR109" s="107"/>
      <c r="FS109" s="107"/>
      <c r="FT109" s="107"/>
      <c r="FU109" s="107"/>
      <c r="FV109" s="107"/>
      <c r="FW109" s="107"/>
      <c r="FX109" s="107"/>
      <c r="FY109" s="107"/>
      <c r="FZ109" s="107"/>
      <c r="GA109" s="107"/>
      <c r="GB109" s="107"/>
      <c r="GC109" s="107"/>
      <c r="GD109" s="107"/>
      <c r="GE109" s="107"/>
      <c r="GF109" s="107"/>
      <c r="GG109" s="107"/>
      <c r="GH109" s="107"/>
      <c r="GI109" s="107"/>
      <c r="GJ109" s="107"/>
      <c r="GK109" s="107"/>
      <c r="GL109" s="107"/>
      <c r="GM109" s="107"/>
      <c r="GN109" s="107"/>
      <c r="GO109" s="107"/>
      <c r="GP109" s="107"/>
      <c r="GQ109" s="107"/>
      <c r="GR109" s="107"/>
      <c r="GS109" s="107"/>
      <c r="GT109" s="107"/>
      <c r="GU109" s="107"/>
      <c r="GV109" s="107"/>
    </row>
    <row r="110" spans="1:204">
      <c r="A110" s="111" t="s">
        <v>44</v>
      </c>
      <c r="B110" s="136" t="s">
        <v>185</v>
      </c>
      <c r="C110" s="111" t="s">
        <v>83</v>
      </c>
      <c r="D110" s="111" t="s">
        <v>37</v>
      </c>
      <c r="E110" s="121"/>
      <c r="F110" s="111" t="s">
        <v>187</v>
      </c>
      <c r="G110" s="121">
        <v>40945</v>
      </c>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c r="CZ110" s="107"/>
      <c r="DA110" s="107"/>
      <c r="DB110" s="107"/>
      <c r="DC110" s="107"/>
      <c r="DD110" s="107"/>
      <c r="DE110" s="107"/>
      <c r="DF110" s="107"/>
      <c r="DG110" s="107"/>
      <c r="DH110" s="107"/>
      <c r="DI110" s="107"/>
      <c r="DJ110" s="107"/>
      <c r="DK110" s="107"/>
      <c r="DL110" s="107"/>
      <c r="DM110" s="107"/>
      <c r="DN110" s="107"/>
      <c r="DO110" s="107"/>
      <c r="DP110" s="107"/>
      <c r="DQ110" s="107"/>
      <c r="DR110" s="107"/>
      <c r="DS110" s="107"/>
      <c r="DT110" s="107"/>
      <c r="DU110" s="107"/>
      <c r="DV110" s="107"/>
      <c r="DW110" s="107"/>
      <c r="DX110" s="107"/>
      <c r="DY110" s="107"/>
      <c r="DZ110" s="107"/>
      <c r="EA110" s="107"/>
      <c r="EB110" s="107"/>
      <c r="EC110" s="107"/>
      <c r="ED110" s="107"/>
      <c r="EE110" s="107"/>
      <c r="EF110" s="107"/>
      <c r="EG110" s="107"/>
      <c r="EH110" s="107"/>
      <c r="EI110" s="107"/>
      <c r="EJ110" s="107"/>
      <c r="EK110" s="107"/>
      <c r="EL110" s="107"/>
      <c r="EM110" s="107"/>
      <c r="EN110" s="107"/>
      <c r="EO110" s="107"/>
      <c r="EP110" s="107"/>
      <c r="EQ110" s="107"/>
      <c r="ER110" s="107"/>
      <c r="ES110" s="107"/>
      <c r="ET110" s="107"/>
      <c r="EU110" s="107"/>
      <c r="EV110" s="107"/>
      <c r="EW110" s="107"/>
      <c r="EX110" s="107"/>
      <c r="EY110" s="107"/>
      <c r="EZ110" s="107"/>
      <c r="FA110" s="107"/>
      <c r="FB110" s="107"/>
      <c r="FC110" s="107"/>
      <c r="FD110" s="107"/>
      <c r="FE110" s="107"/>
      <c r="FF110" s="107"/>
      <c r="FG110" s="107"/>
      <c r="FH110" s="107"/>
      <c r="FI110" s="107"/>
      <c r="FJ110" s="107"/>
      <c r="FK110" s="107"/>
      <c r="FL110" s="107"/>
      <c r="FM110" s="107"/>
      <c r="FN110" s="107"/>
      <c r="FO110" s="107"/>
      <c r="FP110" s="107"/>
      <c r="FQ110" s="107"/>
      <c r="FR110" s="107"/>
      <c r="FS110" s="107"/>
      <c r="FT110" s="107"/>
      <c r="FU110" s="107"/>
      <c r="FV110" s="107"/>
      <c r="FW110" s="107"/>
      <c r="FX110" s="107"/>
      <c r="FY110" s="107"/>
      <c r="FZ110" s="107"/>
      <c r="GA110" s="107"/>
      <c r="GB110" s="107"/>
      <c r="GC110" s="107"/>
      <c r="GD110" s="107"/>
      <c r="GE110" s="107"/>
      <c r="GF110" s="107"/>
      <c r="GG110" s="107"/>
      <c r="GH110" s="107"/>
      <c r="GI110" s="107"/>
      <c r="GJ110" s="107"/>
      <c r="GK110" s="107"/>
      <c r="GL110" s="107"/>
      <c r="GM110" s="107"/>
      <c r="GN110" s="107"/>
      <c r="GO110" s="107"/>
      <c r="GP110" s="107"/>
      <c r="GQ110" s="107"/>
      <c r="GR110" s="107"/>
      <c r="GS110" s="107"/>
      <c r="GT110" s="107"/>
      <c r="GU110" s="107"/>
      <c r="GV110" s="107"/>
    </row>
    <row r="111" spans="1:204">
      <c r="A111" s="111"/>
      <c r="B111" s="111"/>
      <c r="C111" s="111"/>
      <c r="D111" s="111"/>
      <c r="E111" s="121"/>
      <c r="F111" s="111"/>
      <c r="G111" s="123"/>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2"/>
      <c r="BF111" s="112"/>
      <c r="BG111" s="112"/>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c r="CK111" s="112"/>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2"/>
      <c r="DM111" s="112"/>
      <c r="DN111" s="112"/>
      <c r="DO111" s="112"/>
      <c r="DP111" s="112"/>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2"/>
      <c r="ET111" s="112"/>
      <c r="EU111" s="112"/>
      <c r="EV111" s="112"/>
      <c r="EW111" s="112"/>
      <c r="EX111" s="112"/>
      <c r="EY111" s="112"/>
      <c r="EZ111" s="112"/>
      <c r="FA111" s="112"/>
      <c r="FB111" s="112"/>
      <c r="FC111" s="112"/>
      <c r="FD111" s="112"/>
      <c r="FE111" s="112"/>
      <c r="FF111" s="112"/>
      <c r="FG111" s="112"/>
      <c r="FH111" s="112"/>
      <c r="FI111" s="112"/>
      <c r="FJ111" s="112"/>
      <c r="FK111" s="112"/>
      <c r="FL111" s="112"/>
      <c r="FM111" s="112"/>
      <c r="FN111" s="112"/>
      <c r="FO111" s="112"/>
      <c r="FP111" s="112"/>
      <c r="FQ111" s="112"/>
      <c r="FR111" s="112"/>
      <c r="FS111" s="112"/>
      <c r="FT111" s="112"/>
      <c r="FU111" s="112"/>
      <c r="FV111" s="112"/>
      <c r="FW111" s="112"/>
      <c r="FX111" s="112"/>
      <c r="FY111" s="112"/>
      <c r="FZ111" s="112"/>
      <c r="GA111" s="112"/>
      <c r="GB111" s="112"/>
      <c r="GC111" s="112"/>
      <c r="GD111" s="112"/>
      <c r="GE111" s="112"/>
      <c r="GF111" s="112"/>
      <c r="GG111" s="112"/>
      <c r="GH111" s="112"/>
      <c r="GI111" s="112"/>
      <c r="GJ111" s="112"/>
      <c r="GK111" s="112"/>
      <c r="GL111" s="112"/>
      <c r="GM111" s="112"/>
      <c r="GN111" s="112"/>
      <c r="GO111" s="112"/>
      <c r="GP111" s="112"/>
      <c r="GQ111" s="112"/>
      <c r="GR111" s="107"/>
      <c r="GS111" s="107"/>
      <c r="GT111" s="107"/>
      <c r="GU111" s="107"/>
      <c r="GV111" s="107"/>
    </row>
    <row r="112" spans="1:204">
      <c r="A112" s="111"/>
      <c r="B112" s="111"/>
      <c r="C112" s="111"/>
      <c r="D112" s="111"/>
      <c r="E112" s="121"/>
      <c r="F112" s="111"/>
      <c r="G112" s="123"/>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c r="AQ112" s="112"/>
      <c r="AR112" s="112"/>
      <c r="AS112" s="112"/>
      <c r="AT112" s="112"/>
      <c r="AU112" s="112"/>
      <c r="AV112" s="112"/>
      <c r="AW112" s="112"/>
      <c r="AX112" s="112"/>
      <c r="AY112" s="112"/>
      <c r="AZ112" s="112"/>
      <c r="BA112" s="112"/>
      <c r="BB112" s="112"/>
      <c r="BC112" s="112"/>
      <c r="BD112" s="112"/>
      <c r="BE112" s="112"/>
      <c r="BF112" s="112"/>
      <c r="BG112" s="112"/>
      <c r="BH112" s="112"/>
      <c r="BI112" s="112"/>
      <c r="BJ112" s="112"/>
      <c r="BK112" s="112"/>
      <c r="BL112" s="112"/>
      <c r="BM112" s="112"/>
      <c r="BN112" s="112"/>
      <c r="BO112" s="112"/>
      <c r="BP112" s="112"/>
      <c r="BQ112" s="112"/>
      <c r="BR112" s="112"/>
      <c r="BS112" s="112"/>
      <c r="BT112" s="112"/>
      <c r="BU112" s="112"/>
      <c r="BV112" s="112"/>
      <c r="BW112" s="112"/>
      <c r="BX112" s="112"/>
      <c r="BY112" s="112"/>
      <c r="BZ112" s="112"/>
      <c r="CA112" s="112"/>
      <c r="CB112" s="112"/>
      <c r="CC112" s="112"/>
      <c r="CD112" s="112"/>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2"/>
      <c r="DA112" s="112"/>
      <c r="DB112" s="112"/>
      <c r="DC112" s="112"/>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2"/>
      <c r="ET112" s="112"/>
      <c r="EU112" s="112"/>
      <c r="EV112" s="112"/>
      <c r="EW112" s="112"/>
      <c r="EX112" s="112"/>
      <c r="EY112" s="112"/>
      <c r="EZ112" s="112"/>
      <c r="FA112" s="112"/>
      <c r="FB112" s="112"/>
      <c r="FC112" s="112"/>
      <c r="FD112" s="112"/>
      <c r="FE112" s="112"/>
      <c r="FF112" s="112"/>
      <c r="FG112" s="112"/>
      <c r="FH112" s="112"/>
      <c r="FI112" s="112"/>
      <c r="FJ112" s="112"/>
      <c r="FK112" s="112"/>
      <c r="FL112" s="112"/>
      <c r="FM112" s="112"/>
      <c r="FN112" s="112"/>
      <c r="FO112" s="112"/>
      <c r="FP112" s="112"/>
      <c r="FQ112" s="112"/>
      <c r="FR112" s="112"/>
      <c r="FS112" s="112"/>
      <c r="FT112" s="112"/>
      <c r="FU112" s="112"/>
      <c r="FV112" s="112"/>
      <c r="FW112" s="112"/>
      <c r="FX112" s="112"/>
      <c r="FY112" s="112"/>
      <c r="FZ112" s="112"/>
      <c r="GA112" s="112"/>
      <c r="GB112" s="112"/>
      <c r="GC112" s="112"/>
      <c r="GD112" s="112"/>
      <c r="GE112" s="112"/>
      <c r="GF112" s="112"/>
      <c r="GG112" s="112"/>
      <c r="GH112" s="112"/>
      <c r="GI112" s="112"/>
      <c r="GJ112" s="112"/>
      <c r="GK112" s="112"/>
      <c r="GL112" s="112"/>
      <c r="GM112" s="112"/>
      <c r="GN112" s="112"/>
      <c r="GO112" s="112"/>
      <c r="GP112" s="112"/>
      <c r="GQ112" s="112"/>
      <c r="GR112" s="107"/>
      <c r="GS112" s="107"/>
      <c r="GT112" s="107"/>
      <c r="GU112" s="107"/>
      <c r="GV112" s="107"/>
    </row>
    <row r="113" spans="1:204">
      <c r="A113" s="111"/>
      <c r="B113" s="111"/>
      <c r="C113" s="111"/>
      <c r="D113" s="111"/>
      <c r="E113" s="121"/>
      <c r="F113" s="111"/>
      <c r="G113" s="123"/>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c r="AQ113" s="112"/>
      <c r="AR113" s="112"/>
      <c r="AS113" s="112"/>
      <c r="AT113" s="112"/>
      <c r="AU113" s="112"/>
      <c r="AV113" s="112"/>
      <c r="AW113" s="112"/>
      <c r="AX113" s="112"/>
      <c r="AY113" s="112"/>
      <c r="AZ113" s="112"/>
      <c r="BA113" s="112"/>
      <c r="BB113" s="112"/>
      <c r="BC113" s="112"/>
      <c r="BD113" s="112"/>
      <c r="BE113" s="112"/>
      <c r="BF113" s="112"/>
      <c r="BG113" s="112"/>
      <c r="BH113" s="112"/>
      <c r="BI113" s="112"/>
      <c r="BJ113" s="112"/>
      <c r="BK113" s="112"/>
      <c r="BL113" s="112"/>
      <c r="BM113" s="112"/>
      <c r="BN113" s="112"/>
      <c r="BO113" s="112"/>
      <c r="BP113" s="112"/>
      <c r="BQ113" s="112"/>
      <c r="BR113" s="112"/>
      <c r="BS113" s="112"/>
      <c r="BT113" s="112"/>
      <c r="BU113" s="112"/>
      <c r="BV113" s="112"/>
      <c r="BW113" s="112"/>
      <c r="BX113" s="112"/>
      <c r="BY113" s="112"/>
      <c r="BZ113" s="112"/>
      <c r="CA113" s="112"/>
      <c r="CB113" s="112"/>
      <c r="CC113" s="112"/>
      <c r="CD113" s="112"/>
      <c r="CE113" s="112"/>
      <c r="CF113" s="112"/>
      <c r="CG113" s="112"/>
      <c r="CH113" s="112"/>
      <c r="CI113" s="112"/>
      <c r="CJ113" s="112"/>
      <c r="CK113" s="112"/>
      <c r="CL113" s="112"/>
      <c r="CM113" s="112"/>
      <c r="CN113" s="112"/>
      <c r="CO113" s="112"/>
      <c r="CP113" s="112"/>
      <c r="CQ113" s="112"/>
      <c r="CR113" s="112"/>
      <c r="CS113" s="112"/>
      <c r="CT113" s="112"/>
      <c r="CU113" s="112"/>
      <c r="CV113" s="112"/>
      <c r="CW113" s="112"/>
      <c r="CX113" s="112"/>
      <c r="CY113" s="112"/>
      <c r="CZ113" s="112"/>
      <c r="DA113" s="112"/>
      <c r="DB113" s="112"/>
      <c r="DC113" s="112"/>
      <c r="DD113" s="112"/>
      <c r="DE113" s="112"/>
      <c r="DF113" s="112"/>
      <c r="DG113" s="112"/>
      <c r="DH113" s="112"/>
      <c r="DI113" s="112"/>
      <c r="DJ113" s="112"/>
      <c r="DK113" s="112"/>
      <c r="DL113" s="112"/>
      <c r="DM113" s="112"/>
      <c r="DN113" s="112"/>
      <c r="DO113" s="112"/>
      <c r="DP113" s="112"/>
      <c r="DQ113" s="112"/>
      <c r="DR113" s="112"/>
      <c r="DS113" s="112"/>
      <c r="DT113" s="112"/>
      <c r="DU113" s="112"/>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2"/>
      <c r="ET113" s="112"/>
      <c r="EU113" s="112"/>
      <c r="EV113" s="112"/>
      <c r="EW113" s="112"/>
      <c r="EX113" s="112"/>
      <c r="EY113" s="112"/>
      <c r="EZ113" s="112"/>
      <c r="FA113" s="112"/>
      <c r="FB113" s="112"/>
      <c r="FC113" s="112"/>
      <c r="FD113" s="112"/>
      <c r="FE113" s="112"/>
      <c r="FF113" s="112"/>
      <c r="FG113" s="112"/>
      <c r="FH113" s="112"/>
      <c r="FI113" s="112"/>
      <c r="FJ113" s="112"/>
      <c r="FK113" s="112"/>
      <c r="FL113" s="112"/>
      <c r="FM113" s="112"/>
      <c r="FN113" s="112"/>
      <c r="FO113" s="112"/>
      <c r="FP113" s="112"/>
      <c r="FQ113" s="112"/>
      <c r="FR113" s="112"/>
      <c r="FS113" s="112"/>
      <c r="FT113" s="112"/>
      <c r="FU113" s="112"/>
      <c r="FV113" s="112"/>
      <c r="FW113" s="112"/>
      <c r="FX113" s="112"/>
      <c r="FY113" s="112"/>
      <c r="FZ113" s="112"/>
      <c r="GA113" s="112"/>
      <c r="GB113" s="112"/>
      <c r="GC113" s="112"/>
      <c r="GD113" s="112"/>
      <c r="GE113" s="112"/>
      <c r="GF113" s="112"/>
      <c r="GG113" s="112"/>
      <c r="GH113" s="112"/>
      <c r="GI113" s="112"/>
      <c r="GJ113" s="112"/>
      <c r="GK113" s="112"/>
      <c r="GL113" s="112"/>
      <c r="GM113" s="112"/>
      <c r="GN113" s="112"/>
      <c r="GO113" s="112"/>
      <c r="GP113" s="112"/>
      <c r="GQ113" s="112"/>
      <c r="GR113" s="107"/>
      <c r="GS113" s="107"/>
      <c r="GT113" s="107"/>
      <c r="GU113" s="107"/>
      <c r="GV113" s="107"/>
    </row>
    <row r="114" spans="1:204">
      <c r="A114" s="111"/>
      <c r="B114" s="111"/>
      <c r="C114" s="111"/>
      <c r="D114" s="111"/>
      <c r="E114" s="121"/>
      <c r="F114" s="111"/>
      <c r="G114" s="123"/>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c r="AQ114" s="112"/>
      <c r="AR114" s="112"/>
      <c r="AS114" s="112"/>
      <c r="AT114" s="112"/>
      <c r="AU114" s="112"/>
      <c r="AV114" s="112"/>
      <c r="AW114" s="112"/>
      <c r="AX114" s="112"/>
      <c r="AY114" s="112"/>
      <c r="AZ114" s="112"/>
      <c r="BA114" s="112"/>
      <c r="BB114" s="112"/>
      <c r="BC114" s="112"/>
      <c r="BD114" s="112"/>
      <c r="BE114" s="112"/>
      <c r="BF114" s="112"/>
      <c r="BG114" s="112"/>
      <c r="BH114" s="112"/>
      <c r="BI114" s="112"/>
      <c r="BJ114" s="112"/>
      <c r="BK114" s="112"/>
      <c r="BL114" s="112"/>
      <c r="BM114" s="112"/>
      <c r="BN114" s="112"/>
      <c r="BO114" s="112"/>
      <c r="BP114" s="112"/>
      <c r="BQ114" s="112"/>
      <c r="BR114" s="112"/>
      <c r="BS114" s="112"/>
      <c r="BT114" s="112"/>
      <c r="BU114" s="112"/>
      <c r="BV114" s="112"/>
      <c r="BW114" s="112"/>
      <c r="BX114" s="112"/>
      <c r="BY114" s="112"/>
      <c r="BZ114" s="112"/>
      <c r="CA114" s="112"/>
      <c r="CB114" s="112"/>
      <c r="CC114" s="112"/>
      <c r="CD114" s="112"/>
      <c r="CE114" s="112"/>
      <c r="CF114" s="112"/>
      <c r="CG114" s="112"/>
      <c r="CH114" s="112"/>
      <c r="CI114" s="112"/>
      <c r="CJ114" s="112"/>
      <c r="CK114" s="112"/>
      <c r="CL114" s="112"/>
      <c r="CM114" s="112"/>
      <c r="CN114" s="112"/>
      <c r="CO114" s="112"/>
      <c r="CP114" s="112"/>
      <c r="CQ114" s="112"/>
      <c r="CR114" s="112"/>
      <c r="CS114" s="112"/>
      <c r="CT114" s="112"/>
      <c r="CU114" s="112"/>
      <c r="CV114" s="112"/>
      <c r="CW114" s="112"/>
      <c r="CX114" s="112"/>
      <c r="CY114" s="112"/>
      <c r="CZ114" s="112"/>
      <c r="DA114" s="112"/>
      <c r="DB114" s="112"/>
      <c r="DC114" s="112"/>
      <c r="DD114" s="112"/>
      <c r="DE114" s="112"/>
      <c r="DF114" s="112"/>
      <c r="DG114" s="112"/>
      <c r="DH114" s="112"/>
      <c r="DI114" s="112"/>
      <c r="DJ114" s="112"/>
      <c r="DK114" s="112"/>
      <c r="DL114" s="112"/>
      <c r="DM114" s="112"/>
      <c r="DN114" s="112"/>
      <c r="DO114" s="112"/>
      <c r="DP114" s="112"/>
      <c r="DQ114" s="112"/>
      <c r="DR114" s="112"/>
      <c r="DS114" s="112"/>
      <c r="DT114" s="112"/>
      <c r="DU114" s="112"/>
      <c r="DV114" s="112"/>
      <c r="DW114" s="112"/>
      <c r="DX114" s="112"/>
      <c r="DY114" s="112"/>
      <c r="DZ114" s="112"/>
      <c r="EA114" s="112"/>
      <c r="EB114" s="112"/>
      <c r="EC114" s="112"/>
      <c r="ED114" s="112"/>
      <c r="EE114" s="112"/>
      <c r="EF114" s="112"/>
      <c r="EG114" s="112"/>
      <c r="EH114" s="112"/>
      <c r="EI114" s="112"/>
      <c r="EJ114" s="112"/>
      <c r="EK114" s="112"/>
      <c r="EL114" s="112"/>
      <c r="EM114" s="112"/>
      <c r="EN114" s="112"/>
      <c r="EO114" s="112"/>
      <c r="EP114" s="112"/>
      <c r="EQ114" s="112"/>
      <c r="ER114" s="112"/>
      <c r="ES114" s="112"/>
      <c r="ET114" s="112"/>
      <c r="EU114" s="112"/>
      <c r="EV114" s="112"/>
      <c r="EW114" s="112"/>
      <c r="EX114" s="112"/>
      <c r="EY114" s="112"/>
      <c r="EZ114" s="112"/>
      <c r="FA114" s="112"/>
      <c r="FB114" s="112"/>
      <c r="FC114" s="112"/>
      <c r="FD114" s="112"/>
      <c r="FE114" s="112"/>
      <c r="FF114" s="112"/>
      <c r="FG114" s="112"/>
      <c r="FH114" s="112"/>
      <c r="FI114" s="112"/>
      <c r="FJ114" s="112"/>
      <c r="FK114" s="112"/>
      <c r="FL114" s="112"/>
      <c r="FM114" s="112"/>
      <c r="FN114" s="112"/>
      <c r="FO114" s="112"/>
      <c r="FP114" s="112"/>
      <c r="FQ114" s="112"/>
      <c r="FR114" s="112"/>
      <c r="FS114" s="112"/>
      <c r="FT114" s="112"/>
      <c r="FU114" s="112"/>
      <c r="FV114" s="112"/>
      <c r="FW114" s="112"/>
      <c r="FX114" s="112"/>
      <c r="FY114" s="112"/>
      <c r="FZ114" s="112"/>
      <c r="GA114" s="112"/>
      <c r="GB114" s="112"/>
      <c r="GC114" s="112"/>
      <c r="GD114" s="112"/>
      <c r="GE114" s="112"/>
      <c r="GF114" s="112"/>
      <c r="GG114" s="112"/>
      <c r="GH114" s="112"/>
      <c r="GI114" s="112"/>
      <c r="GJ114" s="112"/>
      <c r="GK114" s="112"/>
      <c r="GL114" s="112"/>
      <c r="GM114" s="112"/>
      <c r="GN114" s="112"/>
      <c r="GO114" s="112"/>
      <c r="GP114" s="112"/>
      <c r="GQ114" s="112"/>
      <c r="GR114" s="107"/>
      <c r="GS114" s="107"/>
      <c r="GT114" s="107"/>
      <c r="GU114" s="107"/>
      <c r="GV114" s="107"/>
    </row>
    <row r="115" spans="1:204">
      <c r="A115" s="111"/>
      <c r="B115" s="111"/>
      <c r="C115" s="111"/>
      <c r="D115" s="111"/>
      <c r="E115" s="121"/>
      <c r="F115" s="111"/>
      <c r="G115" s="123"/>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2"/>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2"/>
      <c r="DA115" s="112"/>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2"/>
      <c r="ET115" s="112"/>
      <c r="EU115" s="112"/>
      <c r="EV115" s="112"/>
      <c r="EW115" s="112"/>
      <c r="EX115" s="112"/>
      <c r="EY115" s="112"/>
      <c r="EZ115" s="112"/>
      <c r="FA115" s="112"/>
      <c r="FB115" s="112"/>
      <c r="FC115" s="112"/>
      <c r="FD115" s="112"/>
      <c r="FE115" s="112"/>
      <c r="FF115" s="112"/>
      <c r="FG115" s="112"/>
      <c r="FH115" s="112"/>
      <c r="FI115" s="112"/>
      <c r="FJ115" s="112"/>
      <c r="FK115" s="112"/>
      <c r="FL115" s="112"/>
      <c r="FM115" s="112"/>
      <c r="FN115" s="112"/>
      <c r="FO115" s="112"/>
      <c r="FP115" s="112"/>
      <c r="FQ115" s="112"/>
      <c r="FR115" s="112"/>
      <c r="FS115" s="112"/>
      <c r="FT115" s="112"/>
      <c r="FU115" s="112"/>
      <c r="FV115" s="112"/>
      <c r="FW115" s="112"/>
      <c r="FX115" s="112"/>
      <c r="FY115" s="112"/>
      <c r="FZ115" s="112"/>
      <c r="GA115" s="112"/>
      <c r="GB115" s="112"/>
      <c r="GC115" s="112"/>
      <c r="GD115" s="112"/>
      <c r="GE115" s="112"/>
      <c r="GF115" s="112"/>
      <c r="GG115" s="112"/>
      <c r="GH115" s="112"/>
      <c r="GI115" s="112"/>
      <c r="GJ115" s="112"/>
      <c r="GK115" s="112"/>
      <c r="GL115" s="112"/>
      <c r="GM115" s="112"/>
      <c r="GN115" s="112"/>
      <c r="GO115" s="112"/>
      <c r="GP115" s="112"/>
      <c r="GQ115" s="112"/>
      <c r="GR115" s="107"/>
      <c r="GS115" s="107"/>
      <c r="GT115" s="107"/>
      <c r="GU115" s="107"/>
      <c r="GV115" s="107"/>
    </row>
    <row r="116" spans="1:204">
      <c r="A116" s="111"/>
      <c r="B116" s="111"/>
      <c r="C116" s="111"/>
      <c r="D116" s="111"/>
      <c r="E116" s="121"/>
      <c r="F116" s="111"/>
      <c r="G116" s="123"/>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2"/>
      <c r="BF116" s="112"/>
      <c r="BG116" s="112"/>
      <c r="BH116" s="112"/>
      <c r="BI116" s="112"/>
      <c r="BJ116" s="112"/>
      <c r="BK116" s="112"/>
      <c r="BL116" s="112"/>
      <c r="BM116" s="112"/>
      <c r="BN116" s="112"/>
      <c r="BO116" s="112"/>
      <c r="BP116" s="112"/>
      <c r="BQ116" s="112"/>
      <c r="BR116" s="112"/>
      <c r="BS116" s="112"/>
      <c r="BT116" s="112"/>
      <c r="BU116" s="112"/>
      <c r="BV116" s="112"/>
      <c r="BW116" s="112"/>
      <c r="BX116" s="112"/>
      <c r="BY116" s="112"/>
      <c r="BZ116" s="112"/>
      <c r="CA116" s="112"/>
      <c r="CB116" s="112"/>
      <c r="CC116" s="112"/>
      <c r="CD116" s="112"/>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2"/>
      <c r="ET116" s="112"/>
      <c r="EU116" s="112"/>
      <c r="EV116" s="112"/>
      <c r="EW116" s="112"/>
      <c r="EX116" s="112"/>
      <c r="EY116" s="112"/>
      <c r="EZ116" s="112"/>
      <c r="FA116" s="112"/>
      <c r="FB116" s="112"/>
      <c r="FC116" s="112"/>
      <c r="FD116" s="112"/>
      <c r="FE116" s="112"/>
      <c r="FF116" s="112"/>
      <c r="FG116" s="112"/>
      <c r="FH116" s="112"/>
      <c r="FI116" s="112"/>
      <c r="FJ116" s="112"/>
      <c r="FK116" s="112"/>
      <c r="FL116" s="112"/>
      <c r="FM116" s="112"/>
      <c r="FN116" s="112"/>
      <c r="FO116" s="112"/>
      <c r="FP116" s="112"/>
      <c r="FQ116" s="112"/>
      <c r="FR116" s="112"/>
      <c r="FS116" s="112"/>
      <c r="FT116" s="112"/>
      <c r="FU116" s="112"/>
      <c r="FV116" s="112"/>
      <c r="FW116" s="112"/>
      <c r="FX116" s="112"/>
      <c r="FY116" s="112"/>
      <c r="FZ116" s="112"/>
      <c r="GA116" s="112"/>
      <c r="GB116" s="112"/>
      <c r="GC116" s="112"/>
      <c r="GD116" s="112"/>
      <c r="GE116" s="112"/>
      <c r="GF116" s="112"/>
      <c r="GG116" s="112"/>
      <c r="GH116" s="112"/>
      <c r="GI116" s="112"/>
      <c r="GJ116" s="112"/>
      <c r="GK116" s="112"/>
      <c r="GL116" s="112"/>
      <c r="GM116" s="112"/>
      <c r="GN116" s="112"/>
      <c r="GO116" s="112"/>
      <c r="GP116" s="112"/>
      <c r="GQ116" s="112"/>
      <c r="GR116" s="107"/>
      <c r="GS116" s="107"/>
      <c r="GT116" s="107"/>
      <c r="GU116" s="107"/>
      <c r="GV116" s="107"/>
    </row>
    <row r="117" spans="1:204">
      <c r="A117" s="111"/>
      <c r="B117" s="111"/>
      <c r="C117" s="111"/>
      <c r="D117" s="111"/>
      <c r="E117" s="121"/>
      <c r="F117" s="111"/>
      <c r="G117" s="123"/>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c r="AQ117" s="112"/>
      <c r="AR117" s="112"/>
      <c r="AS117" s="112"/>
      <c r="AT117" s="112"/>
      <c r="AU117" s="112"/>
      <c r="AV117" s="112"/>
      <c r="AW117" s="112"/>
      <c r="AX117" s="112"/>
      <c r="AY117" s="112"/>
      <c r="AZ117" s="112"/>
      <c r="BA117" s="112"/>
      <c r="BB117" s="112"/>
      <c r="BC117" s="112"/>
      <c r="BD117" s="112"/>
      <c r="BE117" s="112"/>
      <c r="BF117" s="112"/>
      <c r="BG117" s="112"/>
      <c r="BH117" s="112"/>
      <c r="BI117" s="112"/>
      <c r="BJ117" s="112"/>
      <c r="BK117" s="112"/>
      <c r="BL117" s="112"/>
      <c r="BM117" s="112"/>
      <c r="BN117" s="112"/>
      <c r="BO117" s="112"/>
      <c r="BP117" s="112"/>
      <c r="BQ117" s="112"/>
      <c r="BR117" s="112"/>
      <c r="BS117" s="112"/>
      <c r="BT117" s="112"/>
      <c r="BU117" s="112"/>
      <c r="BV117" s="112"/>
      <c r="BW117" s="112"/>
      <c r="BX117" s="112"/>
      <c r="BY117" s="112"/>
      <c r="BZ117" s="112"/>
      <c r="CA117" s="112"/>
      <c r="CB117" s="112"/>
      <c r="CC117" s="112"/>
      <c r="CD117" s="112"/>
      <c r="CE117" s="112"/>
      <c r="CF117" s="112"/>
      <c r="CG117" s="112"/>
      <c r="CH117" s="112"/>
      <c r="CI117" s="112"/>
      <c r="CJ117" s="112"/>
      <c r="CK117" s="112"/>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c r="EQ117" s="112"/>
      <c r="ER117" s="112"/>
      <c r="ES117" s="112"/>
      <c r="ET117" s="112"/>
      <c r="EU117" s="112"/>
      <c r="EV117" s="112"/>
      <c r="EW117" s="112"/>
      <c r="EX117" s="112"/>
      <c r="EY117" s="112"/>
      <c r="EZ117" s="112"/>
      <c r="FA117" s="112"/>
      <c r="FB117" s="112"/>
      <c r="FC117" s="112"/>
      <c r="FD117" s="112"/>
      <c r="FE117" s="112"/>
      <c r="FF117" s="112"/>
      <c r="FG117" s="112"/>
      <c r="FH117" s="112"/>
      <c r="FI117" s="112"/>
      <c r="FJ117" s="112"/>
      <c r="FK117" s="112"/>
      <c r="FL117" s="112"/>
      <c r="FM117" s="112"/>
      <c r="FN117" s="112"/>
      <c r="FO117" s="112"/>
      <c r="FP117" s="112"/>
      <c r="FQ117" s="112"/>
      <c r="FR117" s="112"/>
      <c r="FS117" s="112"/>
      <c r="FT117" s="112"/>
      <c r="FU117" s="112"/>
      <c r="FV117" s="112"/>
      <c r="FW117" s="112"/>
      <c r="FX117" s="112"/>
      <c r="FY117" s="112"/>
      <c r="FZ117" s="112"/>
      <c r="GA117" s="112"/>
      <c r="GB117" s="112"/>
      <c r="GC117" s="112"/>
      <c r="GD117" s="112"/>
      <c r="GE117" s="112"/>
      <c r="GF117" s="112"/>
      <c r="GG117" s="112"/>
      <c r="GH117" s="112"/>
      <c r="GI117" s="112"/>
      <c r="GJ117" s="112"/>
      <c r="GK117" s="112"/>
      <c r="GL117" s="112"/>
      <c r="GM117" s="112"/>
      <c r="GN117" s="112"/>
      <c r="GO117" s="112"/>
      <c r="GP117" s="112"/>
      <c r="GQ117" s="112"/>
      <c r="GR117" s="107"/>
      <c r="GS117" s="107"/>
      <c r="GT117" s="107"/>
      <c r="GU117" s="107"/>
      <c r="GV117" s="107"/>
    </row>
    <row r="118" spans="1:204">
      <c r="A118" s="111"/>
      <c r="B118" s="111"/>
      <c r="C118" s="111"/>
      <c r="D118" s="111"/>
      <c r="E118" s="121"/>
      <c r="F118" s="111"/>
      <c r="G118" s="123"/>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c r="EO118" s="112"/>
      <c r="EP118" s="112"/>
      <c r="EQ118" s="112"/>
      <c r="ER118" s="112"/>
      <c r="ES118" s="112"/>
      <c r="ET118" s="112"/>
      <c r="EU118" s="112"/>
      <c r="EV118" s="112"/>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2"/>
      <c r="FX118" s="112"/>
      <c r="FY118" s="112"/>
      <c r="FZ118" s="112"/>
      <c r="GA118" s="112"/>
      <c r="GB118" s="112"/>
      <c r="GC118" s="112"/>
      <c r="GD118" s="112"/>
      <c r="GE118" s="112"/>
      <c r="GF118" s="112"/>
      <c r="GG118" s="112"/>
      <c r="GH118" s="112"/>
      <c r="GI118" s="112"/>
      <c r="GJ118" s="112"/>
      <c r="GK118" s="112"/>
      <c r="GL118" s="112"/>
      <c r="GM118" s="112"/>
      <c r="GN118" s="112"/>
      <c r="GO118" s="112"/>
      <c r="GP118" s="112"/>
      <c r="GQ118" s="112"/>
      <c r="GR118" s="107"/>
      <c r="GS118" s="107"/>
      <c r="GT118" s="107"/>
      <c r="GU118" s="107"/>
      <c r="GV118" s="107"/>
    </row>
    <row r="119" spans="1:204">
      <c r="A119" s="111"/>
      <c r="B119" s="111"/>
      <c r="C119" s="111"/>
      <c r="D119" s="111"/>
      <c r="E119" s="121"/>
      <c r="F119" s="111"/>
      <c r="G119" s="123"/>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2"/>
      <c r="ET119" s="112"/>
      <c r="EU119" s="112"/>
      <c r="EV119" s="112"/>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2"/>
      <c r="FX119" s="112"/>
      <c r="FY119" s="112"/>
      <c r="FZ119" s="112"/>
      <c r="GA119" s="112"/>
      <c r="GB119" s="112"/>
      <c r="GC119" s="112"/>
      <c r="GD119" s="112"/>
      <c r="GE119" s="112"/>
      <c r="GF119" s="112"/>
      <c r="GG119" s="112"/>
      <c r="GH119" s="112"/>
      <c r="GI119" s="112"/>
      <c r="GJ119" s="112"/>
      <c r="GK119" s="112"/>
      <c r="GL119" s="112"/>
      <c r="GM119" s="112"/>
      <c r="GN119" s="112"/>
      <c r="GO119" s="112"/>
      <c r="GP119" s="112"/>
      <c r="GQ119" s="112"/>
      <c r="GR119" s="107"/>
      <c r="GS119" s="107"/>
      <c r="GT119" s="107"/>
      <c r="GU119" s="107"/>
      <c r="GV119" s="107"/>
    </row>
    <row r="120" spans="1:204">
      <c r="A120" s="111"/>
      <c r="B120" s="111"/>
      <c r="C120" s="111"/>
      <c r="D120" s="111"/>
      <c r="E120" s="121"/>
      <c r="F120" s="111"/>
      <c r="G120" s="123"/>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c r="FK120" s="112"/>
      <c r="FL120" s="112"/>
      <c r="FM120" s="112"/>
      <c r="FN120" s="112"/>
      <c r="FO120" s="112"/>
      <c r="FP120" s="112"/>
      <c r="FQ120" s="112"/>
      <c r="FR120" s="112"/>
      <c r="FS120" s="112"/>
      <c r="FT120" s="112"/>
      <c r="FU120" s="112"/>
      <c r="FV120" s="112"/>
      <c r="FW120" s="112"/>
      <c r="FX120" s="112"/>
      <c r="FY120" s="112"/>
      <c r="FZ120" s="112"/>
      <c r="GA120" s="112"/>
      <c r="GB120" s="112"/>
      <c r="GC120" s="112"/>
      <c r="GD120" s="112"/>
      <c r="GE120" s="112"/>
      <c r="GF120" s="112"/>
      <c r="GG120" s="112"/>
      <c r="GH120" s="112"/>
      <c r="GI120" s="112"/>
      <c r="GJ120" s="112"/>
      <c r="GK120" s="112"/>
      <c r="GL120" s="112"/>
      <c r="GM120" s="112"/>
      <c r="GN120" s="112"/>
      <c r="GO120" s="112"/>
      <c r="GP120" s="112"/>
      <c r="GQ120" s="112"/>
      <c r="GR120" s="107"/>
      <c r="GS120" s="107"/>
      <c r="GT120" s="107"/>
      <c r="GU120" s="107"/>
      <c r="GV120" s="107"/>
    </row>
    <row r="121" spans="1:204">
      <c r="A121" s="111"/>
      <c r="B121" s="111"/>
      <c r="C121" s="111"/>
      <c r="D121" s="111"/>
      <c r="E121" s="121"/>
      <c r="F121" s="111"/>
      <c r="G121" s="123"/>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2"/>
      <c r="ET121" s="112"/>
      <c r="EU121" s="112"/>
      <c r="EV121" s="112"/>
      <c r="EW121" s="112"/>
      <c r="EX121" s="112"/>
      <c r="EY121" s="112"/>
      <c r="EZ121" s="112"/>
      <c r="FA121" s="112"/>
      <c r="FB121" s="112"/>
      <c r="FC121" s="112"/>
      <c r="FD121" s="112"/>
      <c r="FE121" s="112"/>
      <c r="FF121" s="112"/>
      <c r="FG121" s="112"/>
      <c r="FH121" s="112"/>
      <c r="FI121" s="112"/>
      <c r="FJ121" s="112"/>
      <c r="FK121" s="112"/>
      <c r="FL121" s="112"/>
      <c r="FM121" s="112"/>
      <c r="FN121" s="112"/>
      <c r="FO121" s="112"/>
      <c r="FP121" s="112"/>
      <c r="FQ121" s="112"/>
      <c r="FR121" s="112"/>
      <c r="FS121" s="112"/>
      <c r="FT121" s="112"/>
      <c r="FU121" s="112"/>
      <c r="FV121" s="112"/>
      <c r="FW121" s="112"/>
      <c r="FX121" s="112"/>
      <c r="FY121" s="112"/>
      <c r="FZ121" s="112"/>
      <c r="GA121" s="112"/>
      <c r="GB121" s="112"/>
      <c r="GC121" s="112"/>
      <c r="GD121" s="112"/>
      <c r="GE121" s="112"/>
      <c r="GF121" s="112"/>
      <c r="GG121" s="112"/>
      <c r="GH121" s="112"/>
      <c r="GI121" s="112"/>
      <c r="GJ121" s="112"/>
      <c r="GK121" s="112"/>
      <c r="GL121" s="112"/>
      <c r="GM121" s="112"/>
      <c r="GN121" s="112"/>
      <c r="GO121" s="112"/>
      <c r="GP121" s="112"/>
      <c r="GQ121" s="112"/>
      <c r="GR121" s="107"/>
      <c r="GS121" s="107"/>
      <c r="GT121" s="107"/>
      <c r="GU121" s="107"/>
      <c r="GV121" s="107"/>
    </row>
    <row r="122" spans="1:204">
      <c r="A122" s="111"/>
      <c r="B122" s="111"/>
      <c r="C122" s="111"/>
      <c r="D122" s="111"/>
      <c r="E122" s="121"/>
      <c r="F122" s="111"/>
      <c r="G122" s="123"/>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2"/>
      <c r="ET122" s="112"/>
      <c r="EU122" s="112"/>
      <c r="EV122" s="112"/>
      <c r="EW122" s="112"/>
      <c r="EX122" s="112"/>
      <c r="EY122" s="112"/>
      <c r="EZ122" s="112"/>
      <c r="FA122" s="112"/>
      <c r="FB122" s="112"/>
      <c r="FC122" s="112"/>
      <c r="FD122" s="112"/>
      <c r="FE122" s="112"/>
      <c r="FF122" s="112"/>
      <c r="FG122" s="112"/>
      <c r="FH122" s="112"/>
      <c r="FI122" s="112"/>
      <c r="FJ122" s="112"/>
      <c r="FK122" s="112"/>
      <c r="FL122" s="112"/>
      <c r="FM122" s="112"/>
      <c r="FN122" s="112"/>
      <c r="FO122" s="112"/>
      <c r="FP122" s="112"/>
      <c r="FQ122" s="112"/>
      <c r="FR122" s="112"/>
      <c r="FS122" s="112"/>
      <c r="FT122" s="112"/>
      <c r="FU122" s="112"/>
      <c r="FV122" s="112"/>
      <c r="FW122" s="112"/>
      <c r="FX122" s="112"/>
      <c r="FY122" s="112"/>
      <c r="FZ122" s="112"/>
      <c r="GA122" s="112"/>
      <c r="GB122" s="112"/>
      <c r="GC122" s="112"/>
      <c r="GD122" s="112"/>
      <c r="GE122" s="112"/>
      <c r="GF122" s="112"/>
      <c r="GG122" s="112"/>
      <c r="GH122" s="112"/>
      <c r="GI122" s="112"/>
      <c r="GJ122" s="112"/>
      <c r="GK122" s="112"/>
      <c r="GL122" s="112"/>
      <c r="GM122" s="112"/>
      <c r="GN122" s="112"/>
      <c r="GO122" s="112"/>
      <c r="GP122" s="112"/>
      <c r="GQ122" s="112"/>
      <c r="GR122" s="107"/>
      <c r="GS122" s="107"/>
      <c r="GT122" s="107"/>
      <c r="GU122" s="107"/>
      <c r="GV122" s="107"/>
    </row>
    <row r="123" spans="1:204">
      <c r="A123" s="111"/>
      <c r="B123" s="111"/>
      <c r="C123" s="111"/>
      <c r="D123" s="111"/>
      <c r="E123" s="121"/>
      <c r="F123" s="111"/>
      <c r="G123" s="123"/>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2"/>
      <c r="ET123" s="112"/>
      <c r="EU123" s="112"/>
      <c r="EV123" s="112"/>
      <c r="EW123" s="112"/>
      <c r="EX123" s="112"/>
      <c r="EY123" s="112"/>
      <c r="EZ123" s="112"/>
      <c r="FA123" s="112"/>
      <c r="FB123" s="112"/>
      <c r="FC123" s="112"/>
      <c r="FD123" s="112"/>
      <c r="FE123" s="112"/>
      <c r="FF123" s="112"/>
      <c r="FG123" s="112"/>
      <c r="FH123" s="112"/>
      <c r="FI123" s="112"/>
      <c r="FJ123" s="112"/>
      <c r="FK123" s="112"/>
      <c r="FL123" s="112"/>
      <c r="FM123" s="112"/>
      <c r="FN123" s="112"/>
      <c r="FO123" s="112"/>
      <c r="FP123" s="112"/>
      <c r="FQ123" s="112"/>
      <c r="FR123" s="112"/>
      <c r="FS123" s="112"/>
      <c r="FT123" s="112"/>
      <c r="FU123" s="112"/>
      <c r="FV123" s="112"/>
      <c r="FW123" s="112"/>
      <c r="FX123" s="112"/>
      <c r="FY123" s="112"/>
      <c r="FZ123" s="112"/>
      <c r="GA123" s="112"/>
      <c r="GB123" s="112"/>
      <c r="GC123" s="112"/>
      <c r="GD123" s="112"/>
      <c r="GE123" s="112"/>
      <c r="GF123" s="112"/>
      <c r="GG123" s="112"/>
      <c r="GH123" s="112"/>
      <c r="GI123" s="112"/>
      <c r="GJ123" s="112"/>
      <c r="GK123" s="112"/>
      <c r="GL123" s="112"/>
      <c r="GM123" s="112"/>
      <c r="GN123" s="112"/>
      <c r="GO123" s="112"/>
      <c r="GP123" s="112"/>
      <c r="GQ123" s="112"/>
      <c r="GR123" s="107"/>
      <c r="GS123" s="107"/>
      <c r="GT123" s="107"/>
      <c r="GU123" s="107"/>
      <c r="GV123" s="107"/>
    </row>
    <row r="124" spans="1:204">
      <c r="A124" s="111"/>
      <c r="B124" s="111"/>
      <c r="C124" s="111"/>
      <c r="D124" s="111"/>
      <c r="E124" s="121"/>
      <c r="F124" s="111"/>
      <c r="G124" s="123"/>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2"/>
      <c r="ET124" s="112"/>
      <c r="EU124" s="112"/>
      <c r="EV124" s="112"/>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2"/>
      <c r="FX124" s="112"/>
      <c r="FY124" s="112"/>
      <c r="FZ124" s="112"/>
      <c r="GA124" s="112"/>
      <c r="GB124" s="112"/>
      <c r="GC124" s="112"/>
      <c r="GD124" s="112"/>
      <c r="GE124" s="112"/>
      <c r="GF124" s="112"/>
      <c r="GG124" s="112"/>
      <c r="GH124" s="112"/>
      <c r="GI124" s="112"/>
      <c r="GJ124" s="112"/>
      <c r="GK124" s="112"/>
      <c r="GL124" s="112"/>
      <c r="GM124" s="112"/>
      <c r="GN124" s="112"/>
      <c r="GO124" s="112"/>
      <c r="GP124" s="112"/>
      <c r="GQ124" s="112"/>
      <c r="GR124" s="107"/>
      <c r="GS124" s="107"/>
      <c r="GT124" s="107"/>
      <c r="GU124" s="107"/>
      <c r="GV124" s="107"/>
    </row>
    <row r="125" spans="1:204">
      <c r="A125" s="111"/>
      <c r="B125" s="111"/>
      <c r="C125" s="111"/>
      <c r="D125" s="111"/>
      <c r="E125" s="121"/>
      <c r="F125" s="111"/>
      <c r="G125" s="123"/>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2"/>
      <c r="ET125" s="112"/>
      <c r="EU125" s="112"/>
      <c r="EV125" s="112"/>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2"/>
      <c r="FX125" s="112"/>
      <c r="FY125" s="112"/>
      <c r="FZ125" s="112"/>
      <c r="GA125" s="112"/>
      <c r="GB125" s="112"/>
      <c r="GC125" s="112"/>
      <c r="GD125" s="112"/>
      <c r="GE125" s="112"/>
      <c r="GF125" s="112"/>
      <c r="GG125" s="112"/>
      <c r="GH125" s="112"/>
      <c r="GI125" s="112"/>
      <c r="GJ125" s="112"/>
      <c r="GK125" s="112"/>
      <c r="GL125" s="112"/>
      <c r="GM125" s="112"/>
      <c r="GN125" s="112"/>
      <c r="GO125" s="112"/>
      <c r="GP125" s="112"/>
      <c r="GQ125" s="112"/>
      <c r="GR125" s="107"/>
      <c r="GS125" s="107"/>
      <c r="GT125" s="107"/>
      <c r="GU125" s="107"/>
      <c r="GV125" s="107"/>
    </row>
    <row r="126" spans="1:204">
      <c r="A126" s="111"/>
      <c r="B126" s="111"/>
      <c r="C126" s="111"/>
      <c r="D126" s="111"/>
      <c r="E126" s="121"/>
      <c r="F126" s="111"/>
      <c r="G126" s="123"/>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2"/>
      <c r="ET126" s="112"/>
      <c r="EU126" s="112"/>
      <c r="EV126" s="112"/>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2"/>
      <c r="FX126" s="112"/>
      <c r="FY126" s="112"/>
      <c r="FZ126" s="112"/>
      <c r="GA126" s="112"/>
      <c r="GB126" s="112"/>
      <c r="GC126" s="112"/>
      <c r="GD126" s="112"/>
      <c r="GE126" s="112"/>
      <c r="GF126" s="112"/>
      <c r="GG126" s="112"/>
      <c r="GH126" s="112"/>
      <c r="GI126" s="112"/>
      <c r="GJ126" s="112"/>
      <c r="GK126" s="112"/>
      <c r="GL126" s="112"/>
      <c r="GM126" s="112"/>
      <c r="GN126" s="112"/>
      <c r="GO126" s="112"/>
      <c r="GP126" s="112"/>
      <c r="GQ126" s="112"/>
      <c r="GR126" s="107"/>
      <c r="GS126" s="107"/>
      <c r="GT126" s="107"/>
      <c r="GU126" s="107"/>
      <c r="GV126" s="107"/>
    </row>
    <row r="127" spans="1:204">
      <c r="A127" s="111"/>
      <c r="B127" s="111"/>
      <c r="C127" s="111"/>
      <c r="D127" s="111"/>
      <c r="E127" s="121"/>
      <c r="F127" s="111"/>
      <c r="G127" s="123"/>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2"/>
      <c r="ET127" s="112"/>
      <c r="EU127" s="112"/>
      <c r="EV127" s="112"/>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2"/>
      <c r="FX127" s="112"/>
      <c r="FY127" s="112"/>
      <c r="FZ127" s="112"/>
      <c r="GA127" s="112"/>
      <c r="GB127" s="112"/>
      <c r="GC127" s="112"/>
      <c r="GD127" s="112"/>
      <c r="GE127" s="112"/>
      <c r="GF127" s="112"/>
      <c r="GG127" s="112"/>
      <c r="GH127" s="112"/>
      <c r="GI127" s="112"/>
      <c r="GJ127" s="112"/>
      <c r="GK127" s="112"/>
      <c r="GL127" s="112"/>
      <c r="GM127" s="112"/>
      <c r="GN127" s="112"/>
      <c r="GO127" s="112"/>
      <c r="GP127" s="112"/>
      <c r="GQ127" s="112"/>
      <c r="GR127" s="107"/>
      <c r="GS127" s="107"/>
      <c r="GT127" s="107"/>
      <c r="GU127" s="107"/>
      <c r="GV127" s="107"/>
    </row>
    <row r="128" spans="1:204">
      <c r="A128" s="111"/>
      <c r="B128" s="111"/>
      <c r="C128" s="111"/>
      <c r="D128" s="111"/>
      <c r="E128" s="121"/>
      <c r="F128" s="111"/>
      <c r="G128" s="123"/>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2"/>
      <c r="ET128" s="112"/>
      <c r="EU128" s="112"/>
      <c r="EV128" s="112"/>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2"/>
      <c r="FX128" s="112"/>
      <c r="FY128" s="112"/>
      <c r="FZ128" s="112"/>
      <c r="GA128" s="112"/>
      <c r="GB128" s="112"/>
      <c r="GC128" s="112"/>
      <c r="GD128" s="112"/>
      <c r="GE128" s="112"/>
      <c r="GF128" s="112"/>
      <c r="GG128" s="112"/>
      <c r="GH128" s="112"/>
      <c r="GI128" s="112"/>
      <c r="GJ128" s="112"/>
      <c r="GK128" s="112"/>
      <c r="GL128" s="112"/>
      <c r="GM128" s="112"/>
      <c r="GN128" s="112"/>
      <c r="GO128" s="112"/>
      <c r="GP128" s="112"/>
      <c r="GQ128" s="112"/>
      <c r="GR128" s="107"/>
      <c r="GS128" s="107"/>
      <c r="GT128" s="107"/>
      <c r="GU128" s="107"/>
      <c r="GV128" s="107"/>
    </row>
    <row r="129" spans="1:204">
      <c r="A129" s="111"/>
      <c r="B129" s="111"/>
      <c r="C129" s="111"/>
      <c r="D129" s="111"/>
      <c r="E129" s="121"/>
      <c r="F129" s="111"/>
      <c r="G129" s="123"/>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2"/>
      <c r="ET129" s="112"/>
      <c r="EU129" s="112"/>
      <c r="EV129" s="112"/>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2"/>
      <c r="FX129" s="112"/>
      <c r="FY129" s="112"/>
      <c r="FZ129" s="112"/>
      <c r="GA129" s="112"/>
      <c r="GB129" s="112"/>
      <c r="GC129" s="112"/>
      <c r="GD129" s="112"/>
      <c r="GE129" s="112"/>
      <c r="GF129" s="112"/>
      <c r="GG129" s="112"/>
      <c r="GH129" s="112"/>
      <c r="GI129" s="112"/>
      <c r="GJ129" s="112"/>
      <c r="GK129" s="112"/>
      <c r="GL129" s="112"/>
      <c r="GM129" s="112"/>
      <c r="GN129" s="112"/>
      <c r="GO129" s="112"/>
      <c r="GP129" s="112"/>
      <c r="GQ129" s="112"/>
      <c r="GR129" s="107"/>
      <c r="GS129" s="107"/>
      <c r="GT129" s="107"/>
      <c r="GU129" s="107"/>
      <c r="GV129" s="107"/>
    </row>
    <row r="130" spans="1:204">
      <c r="A130" s="111"/>
      <c r="B130" s="111"/>
      <c r="C130" s="111"/>
      <c r="D130" s="111"/>
      <c r="E130" s="121"/>
      <c r="F130" s="111"/>
      <c r="G130" s="123"/>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c r="EO130" s="112"/>
      <c r="EP130" s="112"/>
      <c r="EQ130" s="112"/>
      <c r="ER130" s="112"/>
      <c r="ES130" s="112"/>
      <c r="ET130" s="112"/>
      <c r="EU130" s="112"/>
      <c r="EV130" s="112"/>
      <c r="EW130" s="112"/>
      <c r="EX130" s="112"/>
      <c r="EY130" s="112"/>
      <c r="EZ130" s="112"/>
      <c r="FA130" s="112"/>
      <c r="FB130" s="112"/>
      <c r="FC130" s="112"/>
      <c r="FD130" s="112"/>
      <c r="FE130" s="112"/>
      <c r="FF130" s="112"/>
      <c r="FG130" s="112"/>
      <c r="FH130" s="112"/>
      <c r="FI130" s="112"/>
      <c r="FJ130" s="112"/>
      <c r="FK130" s="112"/>
      <c r="FL130" s="112"/>
      <c r="FM130" s="112"/>
      <c r="FN130" s="112"/>
      <c r="FO130" s="112"/>
      <c r="FP130" s="112"/>
      <c r="FQ130" s="112"/>
      <c r="FR130" s="112"/>
      <c r="FS130" s="112"/>
      <c r="FT130" s="112"/>
      <c r="FU130" s="112"/>
      <c r="FV130" s="112"/>
      <c r="FW130" s="112"/>
      <c r="FX130" s="112"/>
      <c r="FY130" s="112"/>
      <c r="FZ130" s="112"/>
      <c r="GA130" s="112"/>
      <c r="GB130" s="112"/>
      <c r="GC130" s="112"/>
      <c r="GD130" s="112"/>
      <c r="GE130" s="112"/>
      <c r="GF130" s="112"/>
      <c r="GG130" s="112"/>
      <c r="GH130" s="112"/>
      <c r="GI130" s="112"/>
      <c r="GJ130" s="112"/>
      <c r="GK130" s="112"/>
      <c r="GL130" s="112"/>
      <c r="GM130" s="112"/>
      <c r="GN130" s="112"/>
      <c r="GO130" s="112"/>
      <c r="GP130" s="112"/>
      <c r="GQ130" s="112"/>
      <c r="GR130" s="107"/>
      <c r="GS130" s="107"/>
      <c r="GT130" s="107"/>
      <c r="GU130" s="107"/>
      <c r="GV130" s="107"/>
    </row>
    <row r="131" spans="1:204">
      <c r="A131" s="111"/>
      <c r="B131" s="111"/>
      <c r="C131" s="111"/>
      <c r="D131" s="111"/>
      <c r="E131" s="121"/>
      <c r="F131" s="111"/>
      <c r="G131" s="123"/>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2"/>
      <c r="ET131" s="112"/>
      <c r="EU131" s="112"/>
      <c r="EV131" s="112"/>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2"/>
      <c r="FX131" s="112"/>
      <c r="FY131" s="112"/>
      <c r="FZ131" s="112"/>
      <c r="GA131" s="112"/>
      <c r="GB131" s="112"/>
      <c r="GC131" s="112"/>
      <c r="GD131" s="112"/>
      <c r="GE131" s="112"/>
      <c r="GF131" s="112"/>
      <c r="GG131" s="112"/>
      <c r="GH131" s="112"/>
      <c r="GI131" s="112"/>
      <c r="GJ131" s="112"/>
      <c r="GK131" s="112"/>
      <c r="GL131" s="112"/>
      <c r="GM131" s="112"/>
      <c r="GN131" s="112"/>
      <c r="GO131" s="112"/>
      <c r="GP131" s="112"/>
      <c r="GQ131" s="112"/>
      <c r="GR131" s="107"/>
      <c r="GS131" s="107"/>
      <c r="GT131" s="107"/>
      <c r="GU131" s="107"/>
      <c r="GV131" s="107"/>
    </row>
    <row r="132" spans="1:204">
      <c r="A132" s="111"/>
      <c r="B132" s="111"/>
      <c r="C132" s="111"/>
      <c r="D132" s="111"/>
      <c r="E132" s="121"/>
      <c r="F132" s="111"/>
      <c r="G132" s="123"/>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c r="GG132" s="112"/>
      <c r="GH132" s="112"/>
      <c r="GI132" s="112"/>
      <c r="GJ132" s="112"/>
      <c r="GK132" s="112"/>
      <c r="GL132" s="112"/>
      <c r="GM132" s="112"/>
      <c r="GN132" s="112"/>
      <c r="GO132" s="112"/>
      <c r="GP132" s="112"/>
      <c r="GQ132" s="112"/>
      <c r="GR132" s="107"/>
      <c r="GS132" s="107"/>
      <c r="GT132" s="107"/>
      <c r="GU132" s="107"/>
      <c r="GV132" s="107"/>
    </row>
    <row r="133" spans="1:204">
      <c r="A133" s="111"/>
      <c r="B133" s="111"/>
      <c r="C133" s="111"/>
      <c r="D133" s="111"/>
      <c r="E133" s="121"/>
      <c r="F133" s="111"/>
      <c r="G133" s="123"/>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2"/>
      <c r="ET133" s="112"/>
      <c r="EU133" s="112"/>
      <c r="EV133" s="112"/>
      <c r="EW133" s="112"/>
      <c r="EX133" s="112"/>
      <c r="EY133" s="112"/>
      <c r="EZ133" s="112"/>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2"/>
      <c r="FX133" s="112"/>
      <c r="FY133" s="112"/>
      <c r="FZ133" s="112"/>
      <c r="GA133" s="112"/>
      <c r="GB133" s="112"/>
      <c r="GC133" s="112"/>
      <c r="GD133" s="112"/>
      <c r="GE133" s="112"/>
      <c r="GF133" s="112"/>
      <c r="GG133" s="112"/>
      <c r="GH133" s="112"/>
      <c r="GI133" s="112"/>
      <c r="GJ133" s="112"/>
      <c r="GK133" s="112"/>
      <c r="GL133" s="112"/>
      <c r="GM133" s="112"/>
      <c r="GN133" s="112"/>
      <c r="GO133" s="112"/>
      <c r="GP133" s="112"/>
      <c r="GQ133" s="112"/>
      <c r="GR133" s="107"/>
      <c r="GS133" s="107"/>
      <c r="GT133" s="107"/>
      <c r="GU133" s="107"/>
      <c r="GV133" s="107"/>
    </row>
    <row r="134" spans="1:204">
      <c r="A134" s="111"/>
      <c r="B134" s="111"/>
      <c r="C134" s="111"/>
      <c r="D134" s="111"/>
      <c r="E134" s="121"/>
      <c r="F134" s="111"/>
      <c r="G134" s="123"/>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2"/>
      <c r="ET134" s="112"/>
      <c r="EU134" s="112"/>
      <c r="EV134" s="112"/>
      <c r="EW134" s="112"/>
      <c r="EX134" s="112"/>
      <c r="EY134" s="112"/>
      <c r="EZ134" s="112"/>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2"/>
      <c r="FX134" s="112"/>
      <c r="FY134" s="112"/>
      <c r="FZ134" s="112"/>
      <c r="GA134" s="112"/>
      <c r="GB134" s="112"/>
      <c r="GC134" s="112"/>
      <c r="GD134" s="112"/>
      <c r="GE134" s="112"/>
      <c r="GF134" s="112"/>
      <c r="GG134" s="112"/>
      <c r="GH134" s="112"/>
      <c r="GI134" s="112"/>
      <c r="GJ134" s="112"/>
      <c r="GK134" s="112"/>
      <c r="GL134" s="112"/>
      <c r="GM134" s="112"/>
      <c r="GN134" s="112"/>
      <c r="GO134" s="112"/>
      <c r="GP134" s="112"/>
      <c r="GQ134" s="112"/>
      <c r="GR134" s="107"/>
      <c r="GS134" s="107"/>
      <c r="GT134" s="107"/>
      <c r="GU134" s="107"/>
      <c r="GV134" s="107"/>
    </row>
    <row r="135" spans="1:204">
      <c r="A135" s="111"/>
      <c r="B135" s="111"/>
      <c r="C135" s="111"/>
      <c r="D135" s="111"/>
      <c r="E135" s="121"/>
      <c r="F135" s="111"/>
      <c r="G135" s="123"/>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2"/>
      <c r="ET135" s="112"/>
      <c r="EU135" s="112"/>
      <c r="EV135" s="112"/>
      <c r="EW135" s="112"/>
      <c r="EX135" s="112"/>
      <c r="EY135" s="112"/>
      <c r="EZ135" s="112"/>
      <c r="FA135" s="112"/>
      <c r="FB135" s="112"/>
      <c r="FC135" s="112"/>
      <c r="FD135" s="112"/>
      <c r="FE135" s="112"/>
      <c r="FF135" s="112"/>
      <c r="FG135" s="112"/>
      <c r="FH135" s="112"/>
      <c r="FI135" s="112"/>
      <c r="FJ135" s="112"/>
      <c r="FK135" s="112"/>
      <c r="FL135" s="112"/>
      <c r="FM135" s="112"/>
      <c r="FN135" s="112"/>
      <c r="FO135" s="112"/>
      <c r="FP135" s="112"/>
      <c r="FQ135" s="112"/>
      <c r="FR135" s="112"/>
      <c r="FS135" s="112"/>
      <c r="FT135" s="112"/>
      <c r="FU135" s="112"/>
      <c r="FV135" s="112"/>
      <c r="FW135" s="112"/>
      <c r="FX135" s="112"/>
      <c r="FY135" s="112"/>
      <c r="FZ135" s="112"/>
      <c r="GA135" s="112"/>
      <c r="GB135" s="112"/>
      <c r="GC135" s="112"/>
      <c r="GD135" s="112"/>
      <c r="GE135" s="112"/>
      <c r="GF135" s="112"/>
      <c r="GG135" s="112"/>
      <c r="GH135" s="112"/>
      <c r="GI135" s="112"/>
      <c r="GJ135" s="112"/>
      <c r="GK135" s="112"/>
      <c r="GL135" s="112"/>
      <c r="GM135" s="112"/>
      <c r="GN135" s="112"/>
      <c r="GO135" s="112"/>
      <c r="GP135" s="112"/>
      <c r="GQ135" s="112"/>
      <c r="GR135" s="107"/>
      <c r="GS135" s="107"/>
      <c r="GT135" s="107"/>
      <c r="GU135" s="107"/>
      <c r="GV135" s="107"/>
    </row>
    <row r="136" spans="1:204">
      <c r="A136" s="111"/>
      <c r="B136" s="111"/>
      <c r="C136" s="111"/>
      <c r="D136" s="111"/>
      <c r="E136" s="121"/>
      <c r="F136" s="111"/>
      <c r="G136" s="121"/>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c r="CW136" s="107"/>
      <c r="CX136" s="107"/>
      <c r="CY136" s="107"/>
      <c r="CZ136" s="107"/>
      <c r="DA136" s="107"/>
      <c r="DB136" s="107"/>
      <c r="DC136" s="107"/>
      <c r="DD136" s="107"/>
      <c r="DE136" s="107"/>
      <c r="DF136" s="107"/>
      <c r="DG136" s="107"/>
      <c r="DH136" s="107"/>
      <c r="DI136" s="107"/>
      <c r="DJ136" s="107"/>
      <c r="DK136" s="107"/>
      <c r="DL136" s="107"/>
      <c r="DM136" s="107"/>
      <c r="DN136" s="107"/>
      <c r="DO136" s="107"/>
      <c r="DP136" s="107"/>
      <c r="DQ136" s="107"/>
      <c r="DR136" s="107"/>
      <c r="DS136" s="107"/>
      <c r="DT136" s="107"/>
      <c r="DU136" s="107"/>
      <c r="DV136" s="107"/>
      <c r="DW136" s="107"/>
      <c r="DX136" s="107"/>
      <c r="DY136" s="107"/>
      <c r="DZ136" s="107"/>
      <c r="EA136" s="107"/>
      <c r="EB136" s="107"/>
      <c r="EC136" s="107"/>
      <c r="ED136" s="107"/>
      <c r="EE136" s="107"/>
      <c r="EF136" s="107"/>
      <c r="EG136" s="107"/>
      <c r="EH136" s="107"/>
      <c r="EI136" s="107"/>
      <c r="EJ136" s="107"/>
      <c r="EK136" s="107"/>
      <c r="EL136" s="107"/>
      <c r="EM136" s="107"/>
      <c r="EN136" s="107"/>
      <c r="EO136" s="107"/>
      <c r="EP136" s="107"/>
      <c r="EQ136" s="107"/>
      <c r="ER136" s="107"/>
      <c r="ES136" s="107"/>
      <c r="ET136" s="107"/>
      <c r="EU136" s="107"/>
      <c r="EV136" s="107"/>
      <c r="EW136" s="107"/>
      <c r="EX136" s="107"/>
      <c r="EY136" s="107"/>
      <c r="EZ136" s="107"/>
      <c r="FA136" s="107"/>
      <c r="FB136" s="107"/>
      <c r="FC136" s="107"/>
      <c r="FD136" s="107"/>
      <c r="FE136" s="107"/>
      <c r="FF136" s="107"/>
      <c r="FG136" s="107"/>
      <c r="FH136" s="107"/>
      <c r="FI136" s="107"/>
      <c r="FJ136" s="107"/>
      <c r="FK136" s="107"/>
      <c r="FL136" s="107"/>
      <c r="FM136" s="107"/>
      <c r="FN136" s="107"/>
      <c r="FO136" s="107"/>
      <c r="FP136" s="107"/>
      <c r="FQ136" s="107"/>
      <c r="FR136" s="107"/>
      <c r="FS136" s="107"/>
      <c r="FT136" s="107"/>
      <c r="FU136" s="107"/>
      <c r="FV136" s="107"/>
      <c r="FW136" s="107"/>
      <c r="FX136" s="107"/>
      <c r="FY136" s="107"/>
      <c r="FZ136" s="107"/>
      <c r="GA136" s="107"/>
      <c r="GB136" s="107"/>
      <c r="GC136" s="107"/>
      <c r="GD136" s="107"/>
      <c r="GE136" s="107"/>
      <c r="GF136" s="107"/>
      <c r="GG136" s="107"/>
      <c r="GH136" s="107"/>
      <c r="GI136" s="107"/>
      <c r="GJ136" s="107"/>
      <c r="GK136" s="107"/>
      <c r="GL136" s="107"/>
      <c r="GM136" s="107"/>
      <c r="GN136" s="107"/>
      <c r="GO136" s="107"/>
      <c r="GP136" s="107"/>
      <c r="GQ136" s="107"/>
      <c r="GR136" s="107"/>
      <c r="GS136" s="107"/>
      <c r="GT136" s="107"/>
      <c r="GU136" s="107"/>
      <c r="GV136" s="107"/>
    </row>
    <row r="137" spans="1:204">
      <c r="A137" s="111"/>
      <c r="B137" s="111"/>
      <c r="C137" s="111"/>
      <c r="D137" s="111"/>
      <c r="E137" s="121"/>
      <c r="F137" s="111"/>
      <c r="G137" s="121"/>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c r="CW137" s="107"/>
      <c r="CX137" s="107"/>
      <c r="CY137" s="107"/>
      <c r="CZ137" s="107"/>
      <c r="DA137" s="107"/>
      <c r="DB137" s="107"/>
      <c r="DC137" s="107"/>
      <c r="DD137" s="107"/>
      <c r="DE137" s="107"/>
      <c r="DF137" s="107"/>
      <c r="DG137" s="107"/>
      <c r="DH137" s="107"/>
      <c r="DI137" s="107"/>
      <c r="DJ137" s="107"/>
      <c r="DK137" s="107"/>
      <c r="DL137" s="107"/>
      <c r="DM137" s="107"/>
      <c r="DN137" s="107"/>
      <c r="DO137" s="107"/>
      <c r="DP137" s="107"/>
      <c r="DQ137" s="107"/>
      <c r="DR137" s="107"/>
      <c r="DS137" s="107"/>
      <c r="DT137" s="107"/>
      <c r="DU137" s="107"/>
      <c r="DV137" s="107"/>
      <c r="DW137" s="107"/>
      <c r="DX137" s="107"/>
      <c r="DY137" s="107"/>
      <c r="DZ137" s="107"/>
      <c r="EA137" s="107"/>
      <c r="EB137" s="107"/>
      <c r="EC137" s="107"/>
      <c r="ED137" s="107"/>
      <c r="EE137" s="107"/>
      <c r="EF137" s="107"/>
      <c r="EG137" s="107"/>
      <c r="EH137" s="107"/>
      <c r="EI137" s="107"/>
      <c r="EJ137" s="107"/>
      <c r="EK137" s="107"/>
      <c r="EL137" s="107"/>
      <c r="EM137" s="107"/>
      <c r="EN137" s="107"/>
      <c r="EO137" s="107"/>
      <c r="EP137" s="107"/>
      <c r="EQ137" s="107"/>
      <c r="ER137" s="107"/>
      <c r="ES137" s="107"/>
      <c r="ET137" s="107"/>
      <c r="EU137" s="107"/>
      <c r="EV137" s="107"/>
      <c r="EW137" s="107"/>
      <c r="EX137" s="107"/>
      <c r="EY137" s="107"/>
      <c r="EZ137" s="107"/>
      <c r="FA137" s="107"/>
      <c r="FB137" s="107"/>
      <c r="FC137" s="107"/>
      <c r="FD137" s="107"/>
      <c r="FE137" s="107"/>
      <c r="FF137" s="107"/>
      <c r="FG137" s="107"/>
      <c r="FH137" s="107"/>
      <c r="FI137" s="107"/>
      <c r="FJ137" s="107"/>
      <c r="FK137" s="107"/>
      <c r="FL137" s="107"/>
      <c r="FM137" s="107"/>
      <c r="FN137" s="107"/>
      <c r="FO137" s="107"/>
      <c r="FP137" s="107"/>
      <c r="FQ137" s="107"/>
      <c r="FR137" s="107"/>
      <c r="FS137" s="107"/>
      <c r="FT137" s="107"/>
      <c r="FU137" s="107"/>
      <c r="FV137" s="107"/>
      <c r="FW137" s="107"/>
      <c r="FX137" s="107"/>
      <c r="FY137" s="107"/>
      <c r="FZ137" s="107"/>
      <c r="GA137" s="107"/>
      <c r="GB137" s="107"/>
      <c r="GC137" s="107"/>
      <c r="GD137" s="107"/>
      <c r="GE137" s="107"/>
      <c r="GF137" s="107"/>
      <c r="GG137" s="107"/>
      <c r="GH137" s="107"/>
      <c r="GI137" s="107"/>
      <c r="GJ137" s="107"/>
      <c r="GK137" s="107"/>
      <c r="GL137" s="107"/>
      <c r="GM137" s="107"/>
      <c r="GN137" s="107"/>
      <c r="GO137" s="107"/>
      <c r="GP137" s="107"/>
      <c r="GQ137" s="107"/>
      <c r="GR137" s="107"/>
      <c r="GS137" s="107"/>
      <c r="GT137" s="107"/>
      <c r="GU137" s="107"/>
      <c r="GV137" s="107"/>
    </row>
    <row r="138" spans="1:204">
      <c r="A138" s="111"/>
      <c r="B138" s="111"/>
      <c r="C138" s="111"/>
      <c r="D138" s="111"/>
      <c r="E138" s="121"/>
      <c r="F138" s="111"/>
      <c r="G138" s="121"/>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c r="CW138" s="107"/>
      <c r="CX138" s="107"/>
      <c r="CY138" s="107"/>
      <c r="CZ138" s="107"/>
      <c r="DA138" s="107"/>
      <c r="DB138" s="107"/>
      <c r="DC138" s="107"/>
      <c r="DD138" s="107"/>
      <c r="DE138" s="107"/>
      <c r="DF138" s="107"/>
      <c r="DG138" s="107"/>
      <c r="DH138" s="107"/>
      <c r="DI138" s="107"/>
      <c r="DJ138" s="107"/>
      <c r="DK138" s="107"/>
      <c r="DL138" s="107"/>
      <c r="DM138" s="107"/>
      <c r="DN138" s="107"/>
      <c r="DO138" s="107"/>
      <c r="DP138" s="107"/>
      <c r="DQ138" s="107"/>
      <c r="DR138" s="107"/>
      <c r="DS138" s="107"/>
      <c r="DT138" s="107"/>
      <c r="DU138" s="107"/>
      <c r="DV138" s="107"/>
      <c r="DW138" s="107"/>
      <c r="DX138" s="107"/>
      <c r="DY138" s="107"/>
      <c r="DZ138" s="107"/>
      <c r="EA138" s="107"/>
      <c r="EB138" s="107"/>
      <c r="EC138" s="107"/>
      <c r="ED138" s="107"/>
      <c r="EE138" s="107"/>
      <c r="EF138" s="107"/>
      <c r="EG138" s="107"/>
      <c r="EH138" s="107"/>
      <c r="EI138" s="107"/>
      <c r="EJ138" s="107"/>
      <c r="EK138" s="107"/>
      <c r="EL138" s="107"/>
      <c r="EM138" s="107"/>
      <c r="EN138" s="107"/>
      <c r="EO138" s="107"/>
      <c r="EP138" s="107"/>
      <c r="EQ138" s="107"/>
      <c r="ER138" s="107"/>
      <c r="ES138" s="107"/>
      <c r="ET138" s="107"/>
      <c r="EU138" s="107"/>
      <c r="EV138" s="107"/>
      <c r="EW138" s="107"/>
      <c r="EX138" s="107"/>
      <c r="EY138" s="107"/>
      <c r="EZ138" s="107"/>
      <c r="FA138" s="107"/>
      <c r="FB138" s="107"/>
      <c r="FC138" s="107"/>
      <c r="FD138" s="107"/>
      <c r="FE138" s="107"/>
      <c r="FF138" s="107"/>
      <c r="FG138" s="107"/>
      <c r="FH138" s="107"/>
      <c r="FI138" s="107"/>
      <c r="FJ138" s="107"/>
      <c r="FK138" s="107"/>
      <c r="FL138" s="107"/>
      <c r="FM138" s="107"/>
      <c r="FN138" s="107"/>
      <c r="FO138" s="107"/>
      <c r="FP138" s="107"/>
      <c r="FQ138" s="107"/>
      <c r="FR138" s="107"/>
      <c r="FS138" s="107"/>
      <c r="FT138" s="107"/>
      <c r="FU138" s="107"/>
      <c r="FV138" s="107"/>
      <c r="FW138" s="107"/>
      <c r="FX138" s="107"/>
      <c r="FY138" s="107"/>
      <c r="FZ138" s="107"/>
      <c r="GA138" s="107"/>
      <c r="GB138" s="107"/>
      <c r="GC138" s="107"/>
      <c r="GD138" s="107"/>
      <c r="GE138" s="107"/>
      <c r="GF138" s="107"/>
      <c r="GG138" s="107"/>
      <c r="GH138" s="107"/>
      <c r="GI138" s="107"/>
      <c r="GJ138" s="107"/>
      <c r="GK138" s="107"/>
      <c r="GL138" s="107"/>
      <c r="GM138" s="107"/>
      <c r="GN138" s="107"/>
      <c r="GO138" s="107"/>
      <c r="GP138" s="107"/>
      <c r="GQ138" s="107"/>
      <c r="GR138" s="107"/>
      <c r="GS138" s="107"/>
      <c r="GT138" s="107"/>
      <c r="GU138" s="107"/>
      <c r="GV138" s="107"/>
    </row>
    <row r="139" spans="1:204">
      <c r="A139" s="111"/>
      <c r="B139" s="111"/>
      <c r="C139" s="111"/>
      <c r="D139" s="111"/>
      <c r="E139" s="121"/>
      <c r="F139" s="111"/>
      <c r="G139" s="121"/>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c r="CZ139" s="107"/>
      <c r="DA139" s="107"/>
      <c r="DB139" s="107"/>
      <c r="DC139" s="107"/>
      <c r="DD139" s="107"/>
      <c r="DE139" s="107"/>
      <c r="DF139" s="107"/>
      <c r="DG139" s="107"/>
      <c r="DH139" s="107"/>
      <c r="DI139" s="107"/>
      <c r="DJ139" s="107"/>
      <c r="DK139" s="107"/>
      <c r="DL139" s="107"/>
      <c r="DM139" s="107"/>
      <c r="DN139" s="107"/>
      <c r="DO139" s="107"/>
      <c r="DP139" s="107"/>
      <c r="DQ139" s="107"/>
      <c r="DR139" s="107"/>
      <c r="DS139" s="107"/>
      <c r="DT139" s="107"/>
      <c r="DU139" s="107"/>
      <c r="DV139" s="107"/>
      <c r="DW139" s="107"/>
      <c r="DX139" s="107"/>
      <c r="DY139" s="107"/>
      <c r="DZ139" s="107"/>
      <c r="EA139" s="107"/>
      <c r="EB139" s="107"/>
      <c r="EC139" s="107"/>
      <c r="ED139" s="107"/>
      <c r="EE139" s="107"/>
      <c r="EF139" s="107"/>
      <c r="EG139" s="107"/>
      <c r="EH139" s="107"/>
      <c r="EI139" s="107"/>
      <c r="EJ139" s="107"/>
      <c r="EK139" s="107"/>
      <c r="EL139" s="107"/>
      <c r="EM139" s="107"/>
      <c r="EN139" s="107"/>
      <c r="EO139" s="107"/>
      <c r="EP139" s="107"/>
      <c r="EQ139" s="107"/>
      <c r="ER139" s="107"/>
      <c r="ES139" s="107"/>
      <c r="ET139" s="107"/>
      <c r="EU139" s="107"/>
      <c r="EV139" s="107"/>
      <c r="EW139" s="107"/>
      <c r="EX139" s="107"/>
      <c r="EY139" s="107"/>
      <c r="EZ139" s="107"/>
      <c r="FA139" s="107"/>
      <c r="FB139" s="107"/>
      <c r="FC139" s="107"/>
      <c r="FD139" s="107"/>
      <c r="FE139" s="107"/>
      <c r="FF139" s="107"/>
      <c r="FG139" s="107"/>
      <c r="FH139" s="107"/>
      <c r="FI139" s="107"/>
      <c r="FJ139" s="107"/>
      <c r="FK139" s="107"/>
      <c r="FL139" s="107"/>
      <c r="FM139" s="107"/>
      <c r="FN139" s="107"/>
      <c r="FO139" s="107"/>
      <c r="FP139" s="107"/>
      <c r="FQ139" s="107"/>
      <c r="FR139" s="107"/>
      <c r="FS139" s="107"/>
      <c r="FT139" s="107"/>
      <c r="FU139" s="107"/>
      <c r="FV139" s="107"/>
      <c r="FW139" s="107"/>
      <c r="FX139" s="107"/>
      <c r="FY139" s="107"/>
      <c r="FZ139" s="107"/>
      <c r="GA139" s="107"/>
      <c r="GB139" s="107"/>
      <c r="GC139" s="107"/>
      <c r="GD139" s="107"/>
      <c r="GE139" s="107"/>
      <c r="GF139" s="107"/>
      <c r="GG139" s="107"/>
      <c r="GH139" s="107"/>
      <c r="GI139" s="107"/>
      <c r="GJ139" s="107"/>
      <c r="GK139" s="107"/>
      <c r="GL139" s="107"/>
      <c r="GM139" s="107"/>
      <c r="GN139" s="107"/>
      <c r="GO139" s="107"/>
      <c r="GP139" s="107"/>
      <c r="GQ139" s="107"/>
      <c r="GR139" s="107"/>
      <c r="GS139" s="107"/>
      <c r="GT139" s="107"/>
      <c r="GU139" s="107"/>
      <c r="GV139" s="107"/>
    </row>
    <row r="140" spans="1:204">
      <c r="A140" s="111"/>
      <c r="B140" s="111"/>
      <c r="C140" s="111"/>
      <c r="D140" s="111"/>
      <c r="E140" s="121"/>
      <c r="F140" s="111"/>
      <c r="G140" s="121"/>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c r="CZ140" s="107"/>
      <c r="DA140" s="107"/>
      <c r="DB140" s="107"/>
      <c r="DC140" s="107"/>
      <c r="DD140" s="107"/>
      <c r="DE140" s="107"/>
      <c r="DF140" s="107"/>
      <c r="DG140" s="107"/>
      <c r="DH140" s="107"/>
      <c r="DI140" s="107"/>
      <c r="DJ140" s="107"/>
      <c r="DK140" s="107"/>
      <c r="DL140" s="107"/>
      <c r="DM140" s="107"/>
      <c r="DN140" s="107"/>
      <c r="DO140" s="107"/>
      <c r="DP140" s="107"/>
      <c r="DQ140" s="107"/>
      <c r="DR140" s="107"/>
      <c r="DS140" s="107"/>
      <c r="DT140" s="107"/>
      <c r="DU140" s="107"/>
      <c r="DV140" s="107"/>
      <c r="DW140" s="107"/>
      <c r="DX140" s="107"/>
      <c r="DY140" s="107"/>
      <c r="DZ140" s="107"/>
      <c r="EA140" s="107"/>
      <c r="EB140" s="107"/>
      <c r="EC140" s="107"/>
      <c r="ED140" s="107"/>
      <c r="EE140" s="107"/>
      <c r="EF140" s="107"/>
      <c r="EG140" s="107"/>
      <c r="EH140" s="107"/>
      <c r="EI140" s="107"/>
      <c r="EJ140" s="107"/>
      <c r="EK140" s="107"/>
      <c r="EL140" s="107"/>
      <c r="EM140" s="107"/>
      <c r="EN140" s="107"/>
      <c r="EO140" s="107"/>
      <c r="EP140" s="107"/>
      <c r="EQ140" s="107"/>
      <c r="ER140" s="107"/>
      <c r="ES140" s="107"/>
      <c r="ET140" s="107"/>
      <c r="EU140" s="107"/>
      <c r="EV140" s="107"/>
      <c r="EW140" s="107"/>
      <c r="EX140" s="107"/>
      <c r="EY140" s="107"/>
      <c r="EZ140" s="107"/>
      <c r="FA140" s="107"/>
      <c r="FB140" s="107"/>
      <c r="FC140" s="107"/>
      <c r="FD140" s="107"/>
      <c r="FE140" s="107"/>
      <c r="FF140" s="107"/>
      <c r="FG140" s="107"/>
      <c r="FH140" s="107"/>
      <c r="FI140" s="107"/>
      <c r="FJ140" s="107"/>
      <c r="FK140" s="107"/>
      <c r="FL140" s="107"/>
      <c r="FM140" s="107"/>
      <c r="FN140" s="107"/>
      <c r="FO140" s="107"/>
      <c r="FP140" s="107"/>
      <c r="FQ140" s="107"/>
      <c r="FR140" s="107"/>
      <c r="FS140" s="107"/>
      <c r="FT140" s="107"/>
      <c r="FU140" s="107"/>
      <c r="FV140" s="107"/>
      <c r="FW140" s="107"/>
      <c r="FX140" s="107"/>
      <c r="FY140" s="107"/>
      <c r="FZ140" s="107"/>
      <c r="GA140" s="107"/>
      <c r="GB140" s="107"/>
      <c r="GC140" s="107"/>
      <c r="GD140" s="107"/>
      <c r="GE140" s="107"/>
      <c r="GF140" s="107"/>
      <c r="GG140" s="107"/>
      <c r="GH140" s="107"/>
      <c r="GI140" s="107"/>
      <c r="GJ140" s="107"/>
      <c r="GK140" s="107"/>
      <c r="GL140" s="107"/>
      <c r="GM140" s="107"/>
      <c r="GN140" s="107"/>
      <c r="GO140" s="107"/>
      <c r="GP140" s="107"/>
      <c r="GQ140" s="107"/>
      <c r="GR140" s="107"/>
      <c r="GS140" s="107"/>
      <c r="GT140" s="107"/>
      <c r="GU140" s="107"/>
      <c r="GV140" s="107"/>
    </row>
    <row r="141" spans="1:204">
      <c r="A141" s="111"/>
      <c r="B141" s="111"/>
      <c r="C141" s="111"/>
      <c r="D141" s="111"/>
      <c r="E141" s="121"/>
      <c r="F141" s="111"/>
      <c r="G141" s="121"/>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c r="CZ141" s="107"/>
      <c r="DA141" s="107"/>
      <c r="DB141" s="107"/>
      <c r="DC141" s="107"/>
      <c r="DD141" s="107"/>
      <c r="DE141" s="107"/>
      <c r="DF141" s="107"/>
      <c r="DG141" s="107"/>
      <c r="DH141" s="107"/>
      <c r="DI141" s="107"/>
      <c r="DJ141" s="107"/>
      <c r="DK141" s="107"/>
      <c r="DL141" s="107"/>
      <c r="DM141" s="107"/>
      <c r="DN141" s="107"/>
      <c r="DO141" s="107"/>
      <c r="DP141" s="107"/>
      <c r="DQ141" s="107"/>
      <c r="DR141" s="107"/>
      <c r="DS141" s="107"/>
      <c r="DT141" s="107"/>
      <c r="DU141" s="107"/>
      <c r="DV141" s="107"/>
      <c r="DW141" s="107"/>
      <c r="DX141" s="107"/>
      <c r="DY141" s="107"/>
      <c r="DZ141" s="107"/>
      <c r="EA141" s="107"/>
      <c r="EB141" s="107"/>
      <c r="EC141" s="107"/>
      <c r="ED141" s="107"/>
      <c r="EE141" s="107"/>
      <c r="EF141" s="107"/>
      <c r="EG141" s="107"/>
      <c r="EH141" s="107"/>
      <c r="EI141" s="107"/>
      <c r="EJ141" s="107"/>
      <c r="EK141" s="107"/>
      <c r="EL141" s="107"/>
      <c r="EM141" s="107"/>
      <c r="EN141" s="107"/>
      <c r="EO141" s="107"/>
      <c r="EP141" s="107"/>
      <c r="EQ141" s="107"/>
      <c r="ER141" s="107"/>
      <c r="ES141" s="107"/>
      <c r="ET141" s="107"/>
      <c r="EU141" s="107"/>
      <c r="EV141" s="107"/>
      <c r="EW141" s="107"/>
      <c r="EX141" s="107"/>
      <c r="EY141" s="107"/>
      <c r="EZ141" s="107"/>
      <c r="FA141" s="107"/>
      <c r="FB141" s="107"/>
      <c r="FC141" s="107"/>
      <c r="FD141" s="107"/>
      <c r="FE141" s="107"/>
      <c r="FF141" s="107"/>
      <c r="FG141" s="107"/>
      <c r="FH141" s="107"/>
      <c r="FI141" s="107"/>
      <c r="FJ141" s="107"/>
      <c r="FK141" s="107"/>
      <c r="FL141" s="107"/>
      <c r="FM141" s="107"/>
      <c r="FN141" s="107"/>
      <c r="FO141" s="107"/>
      <c r="FP141" s="107"/>
      <c r="FQ141" s="107"/>
      <c r="FR141" s="107"/>
      <c r="FS141" s="107"/>
      <c r="FT141" s="107"/>
      <c r="FU141" s="107"/>
      <c r="FV141" s="107"/>
      <c r="FW141" s="107"/>
      <c r="FX141" s="107"/>
      <c r="FY141" s="107"/>
      <c r="FZ141" s="107"/>
      <c r="GA141" s="107"/>
      <c r="GB141" s="107"/>
      <c r="GC141" s="107"/>
      <c r="GD141" s="107"/>
      <c r="GE141" s="107"/>
      <c r="GF141" s="107"/>
      <c r="GG141" s="107"/>
      <c r="GH141" s="107"/>
      <c r="GI141" s="107"/>
      <c r="GJ141" s="107"/>
      <c r="GK141" s="107"/>
      <c r="GL141" s="107"/>
      <c r="GM141" s="107"/>
      <c r="GN141" s="107"/>
      <c r="GO141" s="107"/>
      <c r="GP141" s="107"/>
      <c r="GQ141" s="107"/>
      <c r="GR141" s="107"/>
      <c r="GS141" s="107"/>
      <c r="GT141" s="107"/>
      <c r="GU141" s="107"/>
      <c r="GV141" s="107"/>
    </row>
    <row r="142" spans="1:204">
      <c r="A142" s="111"/>
      <c r="B142" s="111"/>
      <c r="C142" s="111"/>
      <c r="D142" s="111"/>
      <c r="E142" s="121"/>
      <c r="F142" s="111"/>
      <c r="G142" s="121"/>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c r="CZ142" s="107"/>
      <c r="DA142" s="107"/>
      <c r="DB142" s="107"/>
      <c r="DC142" s="107"/>
      <c r="DD142" s="107"/>
      <c r="DE142" s="107"/>
      <c r="DF142" s="107"/>
      <c r="DG142" s="107"/>
      <c r="DH142" s="107"/>
      <c r="DI142" s="107"/>
      <c r="DJ142" s="107"/>
      <c r="DK142" s="107"/>
      <c r="DL142" s="107"/>
      <c r="DM142" s="107"/>
      <c r="DN142" s="107"/>
      <c r="DO142" s="107"/>
      <c r="DP142" s="107"/>
      <c r="DQ142" s="107"/>
      <c r="DR142" s="107"/>
      <c r="DS142" s="107"/>
      <c r="DT142" s="107"/>
      <c r="DU142" s="107"/>
      <c r="DV142" s="107"/>
      <c r="DW142" s="107"/>
      <c r="DX142" s="107"/>
      <c r="DY142" s="107"/>
      <c r="DZ142" s="107"/>
      <c r="EA142" s="107"/>
      <c r="EB142" s="107"/>
      <c r="EC142" s="107"/>
      <c r="ED142" s="107"/>
      <c r="EE142" s="107"/>
      <c r="EF142" s="107"/>
      <c r="EG142" s="107"/>
      <c r="EH142" s="107"/>
      <c r="EI142" s="107"/>
      <c r="EJ142" s="107"/>
      <c r="EK142" s="107"/>
      <c r="EL142" s="107"/>
      <c r="EM142" s="107"/>
      <c r="EN142" s="107"/>
      <c r="EO142" s="107"/>
      <c r="EP142" s="107"/>
      <c r="EQ142" s="107"/>
      <c r="ER142" s="107"/>
      <c r="ES142" s="107"/>
      <c r="ET142" s="107"/>
      <c r="EU142" s="107"/>
      <c r="EV142" s="107"/>
      <c r="EW142" s="107"/>
      <c r="EX142" s="107"/>
      <c r="EY142" s="107"/>
      <c r="EZ142" s="107"/>
      <c r="FA142" s="107"/>
      <c r="FB142" s="107"/>
      <c r="FC142" s="107"/>
      <c r="FD142" s="107"/>
      <c r="FE142" s="107"/>
      <c r="FF142" s="107"/>
      <c r="FG142" s="107"/>
      <c r="FH142" s="107"/>
      <c r="FI142" s="107"/>
      <c r="FJ142" s="107"/>
      <c r="FK142" s="107"/>
      <c r="FL142" s="107"/>
      <c r="FM142" s="107"/>
      <c r="FN142" s="107"/>
      <c r="FO142" s="107"/>
      <c r="FP142" s="107"/>
      <c r="FQ142" s="107"/>
      <c r="FR142" s="107"/>
      <c r="FS142" s="107"/>
      <c r="FT142" s="107"/>
      <c r="FU142" s="107"/>
      <c r="FV142" s="107"/>
      <c r="FW142" s="107"/>
      <c r="FX142" s="107"/>
      <c r="FY142" s="107"/>
      <c r="FZ142" s="107"/>
      <c r="GA142" s="107"/>
      <c r="GB142" s="107"/>
      <c r="GC142" s="107"/>
      <c r="GD142" s="107"/>
      <c r="GE142" s="107"/>
      <c r="GF142" s="107"/>
      <c r="GG142" s="107"/>
      <c r="GH142" s="107"/>
      <c r="GI142" s="107"/>
      <c r="GJ142" s="107"/>
      <c r="GK142" s="107"/>
      <c r="GL142" s="107"/>
      <c r="GM142" s="107"/>
      <c r="GN142" s="107"/>
      <c r="GO142" s="107"/>
      <c r="GP142" s="107"/>
      <c r="GQ142" s="107"/>
      <c r="GR142" s="107"/>
      <c r="GS142" s="107"/>
      <c r="GT142" s="107"/>
      <c r="GU142" s="107"/>
      <c r="GV142" s="107"/>
    </row>
    <row r="143" spans="1:204">
      <c r="A143" s="111"/>
      <c r="B143" s="111"/>
      <c r="C143" s="111"/>
      <c r="D143" s="111"/>
      <c r="E143" s="121"/>
      <c r="F143" s="111"/>
      <c r="G143" s="121"/>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c r="FA143" s="107"/>
      <c r="FB143" s="107"/>
      <c r="FC143" s="107"/>
      <c r="FD143" s="107"/>
      <c r="FE143" s="107"/>
      <c r="FF143" s="107"/>
      <c r="FG143" s="107"/>
      <c r="FH143" s="107"/>
      <c r="FI143" s="107"/>
      <c r="FJ143" s="107"/>
      <c r="FK143" s="107"/>
      <c r="FL143" s="107"/>
      <c r="FM143" s="107"/>
      <c r="FN143" s="107"/>
      <c r="FO143" s="107"/>
      <c r="FP143" s="107"/>
      <c r="FQ143" s="107"/>
      <c r="FR143" s="107"/>
      <c r="FS143" s="107"/>
      <c r="FT143" s="107"/>
      <c r="FU143" s="107"/>
      <c r="FV143" s="107"/>
      <c r="FW143" s="107"/>
      <c r="FX143" s="107"/>
      <c r="FY143" s="107"/>
      <c r="FZ143" s="107"/>
      <c r="GA143" s="107"/>
      <c r="GB143" s="107"/>
      <c r="GC143" s="107"/>
      <c r="GD143" s="107"/>
      <c r="GE143" s="107"/>
      <c r="GF143" s="107"/>
      <c r="GG143" s="107"/>
      <c r="GH143" s="107"/>
      <c r="GI143" s="107"/>
      <c r="GJ143" s="107"/>
      <c r="GK143" s="107"/>
      <c r="GL143" s="107"/>
      <c r="GM143" s="107"/>
      <c r="GN143" s="107"/>
      <c r="GO143" s="107"/>
      <c r="GP143" s="107"/>
      <c r="GQ143" s="107"/>
      <c r="GR143" s="107"/>
      <c r="GS143" s="107"/>
      <c r="GT143" s="107"/>
      <c r="GU143" s="107"/>
      <c r="GV143" s="107"/>
    </row>
    <row r="144" spans="1:204">
      <c r="A144" s="111"/>
      <c r="B144" s="111"/>
      <c r="C144" s="111"/>
      <c r="D144" s="111"/>
      <c r="E144" s="121"/>
      <c r="F144" s="111"/>
      <c r="G144" s="121"/>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c r="FA144" s="107"/>
      <c r="FB144" s="107"/>
      <c r="FC144" s="107"/>
      <c r="FD144" s="107"/>
      <c r="FE144" s="107"/>
      <c r="FF144" s="107"/>
      <c r="FG144" s="107"/>
      <c r="FH144" s="107"/>
      <c r="FI144" s="107"/>
      <c r="FJ144" s="107"/>
      <c r="FK144" s="107"/>
      <c r="FL144" s="107"/>
      <c r="FM144" s="107"/>
      <c r="FN144" s="107"/>
      <c r="FO144" s="107"/>
      <c r="FP144" s="107"/>
      <c r="FQ144" s="107"/>
      <c r="FR144" s="107"/>
      <c r="FS144" s="107"/>
      <c r="FT144" s="107"/>
      <c r="FU144" s="107"/>
      <c r="FV144" s="107"/>
      <c r="FW144" s="107"/>
      <c r="FX144" s="107"/>
      <c r="FY144" s="107"/>
      <c r="FZ144" s="107"/>
      <c r="GA144" s="107"/>
      <c r="GB144" s="107"/>
      <c r="GC144" s="107"/>
      <c r="GD144" s="107"/>
      <c r="GE144" s="107"/>
      <c r="GF144" s="107"/>
      <c r="GG144" s="107"/>
      <c r="GH144" s="107"/>
      <c r="GI144" s="107"/>
      <c r="GJ144" s="107"/>
      <c r="GK144" s="107"/>
      <c r="GL144" s="107"/>
      <c r="GM144" s="107"/>
      <c r="GN144" s="107"/>
      <c r="GO144" s="107"/>
      <c r="GP144" s="107"/>
      <c r="GQ144" s="107"/>
      <c r="GR144" s="107"/>
      <c r="GS144" s="107"/>
      <c r="GT144" s="107"/>
      <c r="GU144" s="107"/>
      <c r="GV144" s="107"/>
    </row>
    <row r="145" spans="1:204">
      <c r="A145" s="111"/>
      <c r="B145" s="111"/>
      <c r="C145" s="111"/>
      <c r="D145" s="111"/>
      <c r="E145" s="121"/>
      <c r="F145" s="111"/>
      <c r="G145" s="121"/>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c r="FA145" s="107"/>
      <c r="FB145" s="107"/>
      <c r="FC145" s="107"/>
      <c r="FD145" s="107"/>
      <c r="FE145" s="107"/>
      <c r="FF145" s="107"/>
      <c r="FG145" s="107"/>
      <c r="FH145" s="107"/>
      <c r="FI145" s="107"/>
      <c r="FJ145" s="107"/>
      <c r="FK145" s="107"/>
      <c r="FL145" s="107"/>
      <c r="FM145" s="107"/>
      <c r="FN145" s="107"/>
      <c r="FO145" s="107"/>
      <c r="FP145" s="107"/>
      <c r="FQ145" s="107"/>
      <c r="FR145" s="107"/>
      <c r="FS145" s="107"/>
      <c r="FT145" s="107"/>
      <c r="FU145" s="107"/>
      <c r="FV145" s="107"/>
      <c r="FW145" s="107"/>
      <c r="FX145" s="107"/>
      <c r="FY145" s="107"/>
      <c r="FZ145" s="107"/>
      <c r="GA145" s="107"/>
      <c r="GB145" s="107"/>
      <c r="GC145" s="107"/>
      <c r="GD145" s="107"/>
      <c r="GE145" s="107"/>
      <c r="GF145" s="107"/>
      <c r="GG145" s="107"/>
      <c r="GH145" s="107"/>
      <c r="GI145" s="107"/>
      <c r="GJ145" s="107"/>
      <c r="GK145" s="107"/>
      <c r="GL145" s="107"/>
      <c r="GM145" s="107"/>
      <c r="GN145" s="107"/>
      <c r="GO145" s="107"/>
      <c r="GP145" s="107"/>
      <c r="GQ145" s="107"/>
      <c r="GR145" s="107"/>
      <c r="GS145" s="107"/>
      <c r="GT145" s="107"/>
      <c r="GU145" s="107"/>
      <c r="GV145" s="107"/>
    </row>
    <row r="146" spans="1:204">
      <c r="A146" s="111"/>
      <c r="B146" s="111"/>
      <c r="C146" s="111"/>
      <c r="D146" s="111"/>
      <c r="E146" s="121"/>
      <c r="F146" s="111"/>
      <c r="G146" s="121"/>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c r="FA146" s="107"/>
      <c r="FB146" s="107"/>
      <c r="FC146" s="107"/>
      <c r="FD146" s="107"/>
      <c r="FE146" s="107"/>
      <c r="FF146" s="107"/>
      <c r="FG146" s="107"/>
      <c r="FH146" s="107"/>
      <c r="FI146" s="107"/>
      <c r="FJ146" s="107"/>
      <c r="FK146" s="107"/>
      <c r="FL146" s="107"/>
      <c r="FM146" s="107"/>
      <c r="FN146" s="107"/>
      <c r="FO146" s="107"/>
      <c r="FP146" s="107"/>
      <c r="FQ146" s="107"/>
      <c r="FR146" s="107"/>
      <c r="FS146" s="107"/>
      <c r="FT146" s="107"/>
      <c r="FU146" s="107"/>
      <c r="FV146" s="107"/>
      <c r="FW146" s="107"/>
      <c r="FX146" s="107"/>
      <c r="FY146" s="107"/>
      <c r="FZ146" s="107"/>
      <c r="GA146" s="107"/>
      <c r="GB146" s="107"/>
      <c r="GC146" s="107"/>
      <c r="GD146" s="107"/>
      <c r="GE146" s="107"/>
      <c r="GF146" s="107"/>
      <c r="GG146" s="107"/>
      <c r="GH146" s="107"/>
      <c r="GI146" s="107"/>
      <c r="GJ146" s="107"/>
      <c r="GK146" s="107"/>
      <c r="GL146" s="107"/>
      <c r="GM146" s="107"/>
      <c r="GN146" s="107"/>
      <c r="GO146" s="107"/>
      <c r="GP146" s="107"/>
      <c r="GQ146" s="107"/>
      <c r="GR146" s="107"/>
      <c r="GS146" s="107"/>
      <c r="GT146" s="107"/>
      <c r="GU146" s="107"/>
      <c r="GV146" s="107"/>
    </row>
    <row r="147" spans="1:204">
      <c r="A147" s="111"/>
      <c r="B147" s="111"/>
      <c r="C147" s="111"/>
      <c r="D147" s="111"/>
      <c r="E147" s="121"/>
      <c r="F147" s="111"/>
      <c r="G147" s="121"/>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c r="FA147" s="107"/>
      <c r="FB147" s="107"/>
      <c r="FC147" s="107"/>
      <c r="FD147" s="107"/>
      <c r="FE147" s="107"/>
      <c r="FF147" s="107"/>
      <c r="FG147" s="107"/>
      <c r="FH147" s="107"/>
      <c r="FI147" s="107"/>
      <c r="FJ147" s="107"/>
      <c r="FK147" s="107"/>
      <c r="FL147" s="107"/>
      <c r="FM147" s="107"/>
      <c r="FN147" s="107"/>
      <c r="FO147" s="107"/>
      <c r="FP147" s="107"/>
      <c r="FQ147" s="107"/>
      <c r="FR147" s="107"/>
      <c r="FS147" s="107"/>
      <c r="FT147" s="107"/>
      <c r="FU147" s="107"/>
      <c r="FV147" s="107"/>
      <c r="FW147" s="107"/>
      <c r="FX147" s="107"/>
      <c r="FY147" s="107"/>
      <c r="FZ147" s="107"/>
      <c r="GA147" s="107"/>
      <c r="GB147" s="107"/>
      <c r="GC147" s="107"/>
      <c r="GD147" s="107"/>
      <c r="GE147" s="107"/>
      <c r="GF147" s="107"/>
      <c r="GG147" s="107"/>
      <c r="GH147" s="107"/>
      <c r="GI147" s="107"/>
      <c r="GJ147" s="107"/>
      <c r="GK147" s="107"/>
      <c r="GL147" s="107"/>
      <c r="GM147" s="107"/>
      <c r="GN147" s="107"/>
      <c r="GO147" s="107"/>
      <c r="GP147" s="107"/>
      <c r="GQ147" s="107"/>
      <c r="GR147" s="107"/>
      <c r="GS147" s="107"/>
      <c r="GT147" s="107"/>
      <c r="GU147" s="107"/>
      <c r="GV147" s="107"/>
    </row>
    <row r="148" spans="1:204">
      <c r="A148" s="111"/>
      <c r="B148" s="111"/>
      <c r="C148" s="111"/>
      <c r="D148" s="111"/>
      <c r="E148" s="121"/>
      <c r="F148" s="111"/>
      <c r="G148" s="121"/>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c r="FA148" s="107"/>
      <c r="FB148" s="107"/>
      <c r="FC148" s="107"/>
      <c r="FD148" s="107"/>
      <c r="FE148" s="107"/>
      <c r="FF148" s="107"/>
      <c r="FG148" s="107"/>
      <c r="FH148" s="107"/>
      <c r="FI148" s="107"/>
      <c r="FJ148" s="107"/>
      <c r="FK148" s="107"/>
      <c r="FL148" s="107"/>
      <c r="FM148" s="107"/>
      <c r="FN148" s="107"/>
      <c r="FO148" s="107"/>
      <c r="FP148" s="107"/>
      <c r="FQ148" s="107"/>
      <c r="FR148" s="107"/>
      <c r="FS148" s="107"/>
      <c r="FT148" s="107"/>
      <c r="FU148" s="107"/>
      <c r="FV148" s="107"/>
      <c r="FW148" s="107"/>
      <c r="FX148" s="107"/>
      <c r="FY148" s="107"/>
      <c r="FZ148" s="107"/>
      <c r="GA148" s="107"/>
      <c r="GB148" s="107"/>
      <c r="GC148" s="107"/>
      <c r="GD148" s="107"/>
      <c r="GE148" s="107"/>
      <c r="GF148" s="107"/>
      <c r="GG148" s="107"/>
      <c r="GH148" s="107"/>
      <c r="GI148" s="107"/>
      <c r="GJ148" s="107"/>
      <c r="GK148" s="107"/>
      <c r="GL148" s="107"/>
      <c r="GM148" s="107"/>
      <c r="GN148" s="107"/>
      <c r="GO148" s="107"/>
      <c r="GP148" s="107"/>
      <c r="GQ148" s="107"/>
      <c r="GR148" s="107"/>
      <c r="GS148" s="107"/>
      <c r="GT148" s="107"/>
      <c r="GU148" s="107"/>
      <c r="GV148" s="107"/>
    </row>
    <row r="149" spans="1:204">
      <c r="A149" s="111"/>
      <c r="B149" s="111"/>
      <c r="C149" s="111"/>
      <c r="D149" s="111"/>
      <c r="E149" s="121"/>
      <c r="F149" s="111"/>
      <c r="G149" s="121"/>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c r="FA149" s="107"/>
      <c r="FB149" s="107"/>
      <c r="FC149" s="107"/>
      <c r="FD149" s="107"/>
      <c r="FE149" s="107"/>
      <c r="FF149" s="107"/>
      <c r="FG149" s="107"/>
      <c r="FH149" s="107"/>
      <c r="FI149" s="107"/>
      <c r="FJ149" s="107"/>
      <c r="FK149" s="107"/>
      <c r="FL149" s="107"/>
      <c r="FM149" s="107"/>
      <c r="FN149" s="107"/>
      <c r="FO149" s="107"/>
      <c r="FP149" s="107"/>
      <c r="FQ149" s="107"/>
      <c r="FR149" s="107"/>
      <c r="FS149" s="107"/>
      <c r="FT149" s="107"/>
      <c r="FU149" s="107"/>
      <c r="FV149" s="107"/>
      <c r="FW149" s="107"/>
      <c r="FX149" s="107"/>
      <c r="FY149" s="107"/>
      <c r="FZ149" s="107"/>
      <c r="GA149" s="107"/>
      <c r="GB149" s="107"/>
      <c r="GC149" s="107"/>
      <c r="GD149" s="107"/>
      <c r="GE149" s="107"/>
      <c r="GF149" s="107"/>
      <c r="GG149" s="107"/>
      <c r="GH149" s="107"/>
      <c r="GI149" s="107"/>
      <c r="GJ149" s="107"/>
      <c r="GK149" s="107"/>
      <c r="GL149" s="107"/>
      <c r="GM149" s="107"/>
      <c r="GN149" s="107"/>
      <c r="GO149" s="107"/>
      <c r="GP149" s="107"/>
      <c r="GQ149" s="107"/>
      <c r="GR149" s="107"/>
      <c r="GS149" s="107"/>
      <c r="GT149" s="107"/>
      <c r="GU149" s="107"/>
      <c r="GV149" s="107"/>
    </row>
    <row r="150" spans="1:204">
      <c r="A150" s="111"/>
      <c r="B150" s="111"/>
      <c r="C150" s="111"/>
      <c r="D150" s="111"/>
      <c r="E150" s="121"/>
      <c r="F150" s="111"/>
      <c r="G150" s="121"/>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c r="FA150" s="107"/>
      <c r="FB150" s="107"/>
      <c r="FC150" s="107"/>
      <c r="FD150" s="107"/>
      <c r="FE150" s="107"/>
      <c r="FF150" s="107"/>
      <c r="FG150" s="107"/>
      <c r="FH150" s="107"/>
      <c r="FI150" s="107"/>
      <c r="FJ150" s="107"/>
      <c r="FK150" s="107"/>
      <c r="FL150" s="107"/>
      <c r="FM150" s="107"/>
      <c r="FN150" s="107"/>
      <c r="FO150" s="107"/>
      <c r="FP150" s="107"/>
      <c r="FQ150" s="107"/>
      <c r="FR150" s="107"/>
      <c r="FS150" s="107"/>
      <c r="FT150" s="107"/>
      <c r="FU150" s="107"/>
      <c r="FV150" s="107"/>
      <c r="FW150" s="107"/>
      <c r="FX150" s="107"/>
      <c r="FY150" s="107"/>
      <c r="FZ150" s="107"/>
      <c r="GA150" s="107"/>
      <c r="GB150" s="107"/>
      <c r="GC150" s="107"/>
      <c r="GD150" s="107"/>
      <c r="GE150" s="107"/>
      <c r="GF150" s="107"/>
      <c r="GG150" s="107"/>
      <c r="GH150" s="107"/>
      <c r="GI150" s="107"/>
      <c r="GJ150" s="107"/>
      <c r="GK150" s="107"/>
      <c r="GL150" s="107"/>
      <c r="GM150" s="107"/>
      <c r="GN150" s="107"/>
      <c r="GO150" s="107"/>
      <c r="GP150" s="107"/>
      <c r="GQ150" s="107"/>
      <c r="GR150" s="107"/>
      <c r="GS150" s="107"/>
      <c r="GT150" s="107"/>
      <c r="GU150" s="107"/>
      <c r="GV150" s="107"/>
    </row>
    <row r="151" spans="1:204">
      <c r="A151" s="111"/>
      <c r="B151" s="111"/>
      <c r="C151" s="111"/>
      <c r="D151" s="111"/>
      <c r="E151" s="121"/>
      <c r="F151" s="111"/>
      <c r="G151" s="121"/>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c r="FA151" s="107"/>
      <c r="FB151" s="107"/>
      <c r="FC151" s="107"/>
      <c r="FD151" s="107"/>
      <c r="FE151" s="107"/>
      <c r="FF151" s="107"/>
      <c r="FG151" s="107"/>
      <c r="FH151" s="107"/>
      <c r="FI151" s="107"/>
      <c r="FJ151" s="107"/>
      <c r="FK151" s="107"/>
      <c r="FL151" s="107"/>
      <c r="FM151" s="107"/>
      <c r="FN151" s="107"/>
      <c r="FO151" s="107"/>
      <c r="FP151" s="107"/>
      <c r="FQ151" s="107"/>
      <c r="FR151" s="107"/>
      <c r="FS151" s="107"/>
      <c r="FT151" s="107"/>
      <c r="FU151" s="107"/>
      <c r="FV151" s="107"/>
      <c r="FW151" s="107"/>
      <c r="FX151" s="107"/>
      <c r="FY151" s="107"/>
      <c r="FZ151" s="107"/>
      <c r="GA151" s="107"/>
      <c r="GB151" s="107"/>
      <c r="GC151" s="107"/>
      <c r="GD151" s="107"/>
      <c r="GE151" s="107"/>
      <c r="GF151" s="107"/>
      <c r="GG151" s="107"/>
      <c r="GH151" s="107"/>
      <c r="GI151" s="107"/>
      <c r="GJ151" s="107"/>
      <c r="GK151" s="107"/>
      <c r="GL151" s="107"/>
      <c r="GM151" s="107"/>
      <c r="GN151" s="107"/>
      <c r="GO151" s="107"/>
      <c r="GP151" s="107"/>
      <c r="GQ151" s="107"/>
      <c r="GR151" s="107"/>
      <c r="GS151" s="107"/>
      <c r="GT151" s="107"/>
      <c r="GU151" s="107"/>
      <c r="GV151" s="107"/>
    </row>
    <row r="152" spans="1:204">
      <c r="A152" s="111"/>
      <c r="B152" s="111"/>
      <c r="C152" s="111"/>
      <c r="D152" s="111"/>
      <c r="E152" s="121"/>
      <c r="F152" s="111"/>
      <c r="G152" s="121"/>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107"/>
      <c r="GQ152" s="107"/>
      <c r="GR152" s="107"/>
      <c r="GS152" s="107"/>
      <c r="GT152" s="107"/>
      <c r="GU152" s="107"/>
      <c r="GV152" s="107"/>
    </row>
    <row r="153" spans="1:204">
      <c r="A153" s="111"/>
      <c r="B153" s="111"/>
      <c r="C153" s="111"/>
      <c r="D153" s="111"/>
      <c r="E153" s="121"/>
      <c r="F153" s="111"/>
      <c r="G153" s="121"/>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c r="FA153" s="107"/>
      <c r="FB153" s="107"/>
      <c r="FC153" s="107"/>
      <c r="FD153" s="107"/>
      <c r="FE153" s="107"/>
      <c r="FF153" s="107"/>
      <c r="FG153" s="107"/>
      <c r="FH153" s="107"/>
      <c r="FI153" s="107"/>
      <c r="FJ153" s="107"/>
      <c r="FK153" s="107"/>
      <c r="FL153" s="107"/>
      <c r="FM153" s="107"/>
      <c r="FN153" s="107"/>
      <c r="FO153" s="107"/>
      <c r="FP153" s="107"/>
      <c r="FQ153" s="107"/>
      <c r="FR153" s="107"/>
      <c r="FS153" s="107"/>
      <c r="FT153" s="107"/>
      <c r="FU153" s="107"/>
      <c r="FV153" s="107"/>
      <c r="FW153" s="107"/>
      <c r="FX153" s="107"/>
      <c r="FY153" s="107"/>
      <c r="FZ153" s="107"/>
      <c r="GA153" s="107"/>
      <c r="GB153" s="107"/>
      <c r="GC153" s="107"/>
      <c r="GD153" s="107"/>
      <c r="GE153" s="107"/>
      <c r="GF153" s="107"/>
      <c r="GG153" s="107"/>
      <c r="GH153" s="107"/>
      <c r="GI153" s="107"/>
      <c r="GJ153" s="107"/>
      <c r="GK153" s="107"/>
      <c r="GL153" s="107"/>
      <c r="GM153" s="107"/>
      <c r="GN153" s="107"/>
      <c r="GO153" s="107"/>
      <c r="GP153" s="107"/>
      <c r="GQ153" s="107"/>
      <c r="GR153" s="107"/>
      <c r="GS153" s="107"/>
      <c r="GT153" s="107"/>
      <c r="GU153" s="107"/>
      <c r="GV153" s="107"/>
    </row>
    <row r="154" spans="1:204">
      <c r="A154" s="111"/>
      <c r="B154" s="111"/>
      <c r="C154" s="111"/>
      <c r="D154" s="111"/>
      <c r="E154" s="121"/>
      <c r="F154" s="111"/>
      <c r="G154" s="121"/>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c r="FA154" s="107"/>
      <c r="FB154" s="107"/>
      <c r="FC154" s="107"/>
      <c r="FD154" s="107"/>
      <c r="FE154" s="107"/>
      <c r="FF154" s="107"/>
      <c r="FG154" s="107"/>
      <c r="FH154" s="107"/>
      <c r="FI154" s="107"/>
      <c r="FJ154" s="107"/>
      <c r="FK154" s="107"/>
      <c r="FL154" s="107"/>
      <c r="FM154" s="107"/>
      <c r="FN154" s="107"/>
      <c r="FO154" s="107"/>
      <c r="FP154" s="107"/>
      <c r="FQ154" s="107"/>
      <c r="FR154" s="107"/>
      <c r="FS154" s="107"/>
      <c r="FT154" s="107"/>
      <c r="FU154" s="107"/>
      <c r="FV154" s="107"/>
      <c r="FW154" s="107"/>
      <c r="FX154" s="107"/>
      <c r="FY154" s="107"/>
      <c r="FZ154" s="107"/>
      <c r="GA154" s="107"/>
      <c r="GB154" s="107"/>
      <c r="GC154" s="107"/>
      <c r="GD154" s="107"/>
      <c r="GE154" s="107"/>
      <c r="GF154" s="107"/>
      <c r="GG154" s="107"/>
      <c r="GH154" s="107"/>
      <c r="GI154" s="107"/>
      <c r="GJ154" s="107"/>
      <c r="GK154" s="107"/>
      <c r="GL154" s="107"/>
      <c r="GM154" s="107"/>
      <c r="GN154" s="107"/>
      <c r="GO154" s="107"/>
      <c r="GP154" s="107"/>
      <c r="GQ154" s="107"/>
      <c r="GR154" s="107"/>
      <c r="GS154" s="107"/>
      <c r="GT154" s="107"/>
      <c r="GU154" s="107"/>
      <c r="GV154" s="107"/>
    </row>
    <row r="155" spans="1:204">
      <c r="A155" s="111"/>
      <c r="B155" s="111"/>
      <c r="C155" s="111"/>
      <c r="D155" s="111"/>
      <c r="E155" s="121"/>
      <c r="F155" s="111"/>
      <c r="G155" s="121"/>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c r="FA155" s="107"/>
      <c r="FB155" s="107"/>
      <c r="FC155" s="107"/>
      <c r="FD155" s="107"/>
      <c r="FE155" s="107"/>
      <c r="FF155" s="107"/>
      <c r="FG155" s="107"/>
      <c r="FH155" s="107"/>
      <c r="FI155" s="107"/>
      <c r="FJ155" s="107"/>
      <c r="FK155" s="107"/>
      <c r="FL155" s="107"/>
      <c r="FM155" s="107"/>
      <c r="FN155" s="107"/>
      <c r="FO155" s="107"/>
      <c r="FP155" s="107"/>
      <c r="FQ155" s="107"/>
      <c r="FR155" s="107"/>
      <c r="FS155" s="107"/>
      <c r="FT155" s="107"/>
      <c r="FU155" s="107"/>
      <c r="FV155" s="107"/>
      <c r="FW155" s="107"/>
      <c r="FX155" s="107"/>
      <c r="FY155" s="107"/>
      <c r="FZ155" s="107"/>
      <c r="GA155" s="107"/>
      <c r="GB155" s="107"/>
      <c r="GC155" s="107"/>
      <c r="GD155" s="107"/>
      <c r="GE155" s="107"/>
      <c r="GF155" s="107"/>
      <c r="GG155" s="107"/>
      <c r="GH155" s="107"/>
      <c r="GI155" s="107"/>
      <c r="GJ155" s="107"/>
      <c r="GK155" s="107"/>
      <c r="GL155" s="107"/>
      <c r="GM155" s="107"/>
      <c r="GN155" s="107"/>
      <c r="GO155" s="107"/>
      <c r="GP155" s="107"/>
      <c r="GQ155" s="107"/>
      <c r="GR155" s="107"/>
      <c r="GS155" s="107"/>
      <c r="GT155" s="107"/>
      <c r="GU155" s="107"/>
      <c r="GV155" s="107"/>
    </row>
    <row r="156" spans="1:204">
      <c r="A156" s="111"/>
      <c r="B156" s="111"/>
      <c r="C156" s="111"/>
      <c r="D156" s="111"/>
      <c r="E156" s="121"/>
      <c r="F156" s="111"/>
      <c r="G156" s="121"/>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c r="FA156" s="107"/>
      <c r="FB156" s="107"/>
      <c r="FC156" s="107"/>
      <c r="FD156" s="107"/>
      <c r="FE156" s="107"/>
      <c r="FF156" s="107"/>
      <c r="FG156" s="107"/>
      <c r="FH156" s="107"/>
      <c r="FI156" s="107"/>
      <c r="FJ156" s="107"/>
      <c r="FK156" s="107"/>
      <c r="FL156" s="107"/>
      <c r="FM156" s="107"/>
      <c r="FN156" s="107"/>
      <c r="FO156" s="107"/>
      <c r="FP156" s="107"/>
      <c r="FQ156" s="107"/>
      <c r="FR156" s="107"/>
      <c r="FS156" s="107"/>
      <c r="FT156" s="107"/>
      <c r="FU156" s="107"/>
      <c r="FV156" s="107"/>
      <c r="FW156" s="107"/>
      <c r="FX156" s="107"/>
      <c r="FY156" s="107"/>
      <c r="FZ156" s="107"/>
      <c r="GA156" s="107"/>
      <c r="GB156" s="107"/>
      <c r="GC156" s="107"/>
      <c r="GD156" s="107"/>
      <c r="GE156" s="107"/>
      <c r="GF156" s="107"/>
      <c r="GG156" s="107"/>
      <c r="GH156" s="107"/>
      <c r="GI156" s="107"/>
      <c r="GJ156" s="107"/>
      <c r="GK156" s="107"/>
      <c r="GL156" s="107"/>
      <c r="GM156" s="107"/>
      <c r="GN156" s="107"/>
      <c r="GO156" s="107"/>
      <c r="GP156" s="107"/>
      <c r="GQ156" s="107"/>
      <c r="GR156" s="107"/>
      <c r="GS156" s="107"/>
      <c r="GT156" s="107"/>
      <c r="GU156" s="107"/>
      <c r="GV156" s="107"/>
    </row>
    <row r="157" spans="1:204">
      <c r="A157" s="111"/>
      <c r="B157" s="111"/>
      <c r="C157" s="111"/>
      <c r="D157" s="111"/>
      <c r="E157" s="121"/>
      <c r="F157" s="111"/>
      <c r="G157" s="121"/>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c r="FA157" s="107"/>
      <c r="FB157" s="107"/>
      <c r="FC157" s="107"/>
      <c r="FD157" s="107"/>
      <c r="FE157" s="107"/>
      <c r="FF157" s="107"/>
      <c r="FG157" s="107"/>
      <c r="FH157" s="107"/>
      <c r="FI157" s="107"/>
      <c r="FJ157" s="107"/>
      <c r="FK157" s="107"/>
      <c r="FL157" s="107"/>
      <c r="FM157" s="107"/>
      <c r="FN157" s="107"/>
      <c r="FO157" s="107"/>
      <c r="FP157" s="107"/>
      <c r="FQ157" s="107"/>
      <c r="FR157" s="107"/>
      <c r="FS157" s="107"/>
      <c r="FT157" s="107"/>
      <c r="FU157" s="107"/>
      <c r="FV157" s="107"/>
      <c r="FW157" s="107"/>
      <c r="FX157" s="107"/>
      <c r="FY157" s="107"/>
      <c r="FZ157" s="107"/>
      <c r="GA157" s="107"/>
      <c r="GB157" s="107"/>
      <c r="GC157" s="107"/>
      <c r="GD157" s="107"/>
      <c r="GE157" s="107"/>
      <c r="GF157" s="107"/>
      <c r="GG157" s="107"/>
      <c r="GH157" s="107"/>
      <c r="GI157" s="107"/>
      <c r="GJ157" s="107"/>
      <c r="GK157" s="107"/>
      <c r="GL157" s="107"/>
      <c r="GM157" s="107"/>
      <c r="GN157" s="107"/>
      <c r="GO157" s="107"/>
      <c r="GP157" s="107"/>
      <c r="GQ157" s="107"/>
      <c r="GR157" s="107"/>
      <c r="GS157" s="107"/>
      <c r="GT157" s="107"/>
      <c r="GU157" s="107"/>
      <c r="GV157" s="107"/>
    </row>
    <row r="158" spans="1:204">
      <c r="A158" s="111"/>
      <c r="B158" s="111"/>
      <c r="C158" s="111"/>
      <c r="D158" s="111"/>
      <c r="E158" s="121"/>
      <c r="F158" s="111"/>
      <c r="G158" s="121"/>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c r="FA158" s="107"/>
      <c r="FB158" s="107"/>
      <c r="FC158" s="107"/>
      <c r="FD158" s="107"/>
      <c r="FE158" s="107"/>
      <c r="FF158" s="107"/>
      <c r="FG158" s="107"/>
      <c r="FH158" s="107"/>
      <c r="FI158" s="107"/>
      <c r="FJ158" s="107"/>
      <c r="FK158" s="107"/>
      <c r="FL158" s="107"/>
      <c r="FM158" s="107"/>
      <c r="FN158" s="107"/>
      <c r="FO158" s="107"/>
      <c r="FP158" s="107"/>
      <c r="FQ158" s="107"/>
      <c r="FR158" s="107"/>
      <c r="FS158" s="107"/>
      <c r="FT158" s="107"/>
      <c r="FU158" s="107"/>
      <c r="FV158" s="107"/>
      <c r="FW158" s="107"/>
      <c r="FX158" s="107"/>
      <c r="FY158" s="107"/>
      <c r="FZ158" s="107"/>
      <c r="GA158" s="107"/>
      <c r="GB158" s="107"/>
      <c r="GC158" s="107"/>
      <c r="GD158" s="107"/>
      <c r="GE158" s="107"/>
      <c r="GF158" s="107"/>
      <c r="GG158" s="107"/>
      <c r="GH158" s="107"/>
      <c r="GI158" s="107"/>
      <c r="GJ158" s="107"/>
      <c r="GK158" s="107"/>
      <c r="GL158" s="107"/>
      <c r="GM158" s="107"/>
      <c r="GN158" s="107"/>
      <c r="GO158" s="107"/>
      <c r="GP158" s="107"/>
      <c r="GQ158" s="107"/>
      <c r="GR158" s="107"/>
      <c r="GS158" s="107"/>
      <c r="GT158" s="107"/>
      <c r="GU158" s="107"/>
      <c r="GV158" s="107"/>
    </row>
    <row r="159" spans="1:204">
      <c r="A159" s="111"/>
      <c r="B159" s="111"/>
      <c r="C159" s="111"/>
      <c r="D159" s="111"/>
      <c r="E159" s="121"/>
      <c r="F159" s="111"/>
      <c r="G159" s="121"/>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c r="FA159" s="107"/>
      <c r="FB159" s="107"/>
      <c r="FC159" s="107"/>
      <c r="FD159" s="107"/>
      <c r="FE159" s="107"/>
      <c r="FF159" s="107"/>
      <c r="FG159" s="107"/>
      <c r="FH159" s="107"/>
      <c r="FI159" s="107"/>
      <c r="FJ159" s="107"/>
      <c r="FK159" s="107"/>
      <c r="FL159" s="107"/>
      <c r="FM159" s="107"/>
      <c r="FN159" s="107"/>
      <c r="FO159" s="107"/>
      <c r="FP159" s="107"/>
      <c r="FQ159" s="107"/>
      <c r="FR159" s="107"/>
      <c r="FS159" s="107"/>
      <c r="FT159" s="107"/>
      <c r="FU159" s="107"/>
      <c r="FV159" s="107"/>
      <c r="FW159" s="107"/>
      <c r="FX159" s="107"/>
      <c r="FY159" s="107"/>
      <c r="FZ159" s="107"/>
      <c r="GA159" s="107"/>
      <c r="GB159" s="107"/>
      <c r="GC159" s="107"/>
      <c r="GD159" s="107"/>
      <c r="GE159" s="107"/>
      <c r="GF159" s="107"/>
      <c r="GG159" s="107"/>
      <c r="GH159" s="107"/>
      <c r="GI159" s="107"/>
      <c r="GJ159" s="107"/>
      <c r="GK159" s="107"/>
      <c r="GL159" s="107"/>
      <c r="GM159" s="107"/>
      <c r="GN159" s="107"/>
      <c r="GO159" s="107"/>
      <c r="GP159" s="107"/>
      <c r="GQ159" s="107"/>
      <c r="GR159" s="107"/>
      <c r="GS159" s="107"/>
      <c r="GT159" s="107"/>
      <c r="GU159" s="107"/>
      <c r="GV159" s="107"/>
    </row>
    <row r="160" spans="1:204">
      <c r="A160" s="111"/>
      <c r="B160" s="111"/>
      <c r="C160" s="111"/>
      <c r="D160" s="111"/>
      <c r="E160" s="121"/>
      <c r="F160" s="111"/>
      <c r="G160" s="121"/>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c r="FA160" s="107"/>
      <c r="FB160" s="107"/>
      <c r="FC160" s="107"/>
      <c r="FD160" s="107"/>
      <c r="FE160" s="107"/>
      <c r="FF160" s="107"/>
      <c r="FG160" s="107"/>
      <c r="FH160" s="107"/>
      <c r="FI160" s="107"/>
      <c r="FJ160" s="107"/>
      <c r="FK160" s="107"/>
      <c r="FL160" s="107"/>
      <c r="FM160" s="107"/>
      <c r="FN160" s="107"/>
      <c r="FO160" s="107"/>
      <c r="FP160" s="107"/>
      <c r="FQ160" s="107"/>
      <c r="FR160" s="107"/>
      <c r="FS160" s="107"/>
      <c r="FT160" s="107"/>
      <c r="FU160" s="107"/>
      <c r="FV160" s="107"/>
      <c r="FW160" s="107"/>
      <c r="FX160" s="107"/>
      <c r="FY160" s="107"/>
      <c r="FZ160" s="107"/>
      <c r="GA160" s="107"/>
      <c r="GB160" s="107"/>
      <c r="GC160" s="107"/>
      <c r="GD160" s="107"/>
      <c r="GE160" s="107"/>
      <c r="GF160" s="107"/>
      <c r="GG160" s="107"/>
      <c r="GH160" s="107"/>
      <c r="GI160" s="107"/>
      <c r="GJ160" s="107"/>
      <c r="GK160" s="107"/>
      <c r="GL160" s="107"/>
      <c r="GM160" s="107"/>
      <c r="GN160" s="107"/>
      <c r="GO160" s="107"/>
      <c r="GP160" s="107"/>
      <c r="GQ160" s="107"/>
      <c r="GR160" s="107"/>
      <c r="GS160" s="107"/>
      <c r="GT160" s="107"/>
      <c r="GU160" s="107"/>
      <c r="GV160" s="107"/>
    </row>
    <row r="161" spans="1:204">
      <c r="A161" s="111"/>
      <c r="B161" s="111"/>
      <c r="C161" s="111"/>
      <c r="D161" s="111"/>
      <c r="E161" s="121"/>
      <c r="F161" s="111"/>
      <c r="G161" s="121"/>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c r="FA161" s="107"/>
      <c r="FB161" s="107"/>
      <c r="FC161" s="107"/>
      <c r="FD161" s="107"/>
      <c r="FE161" s="107"/>
      <c r="FF161" s="107"/>
      <c r="FG161" s="107"/>
      <c r="FH161" s="107"/>
      <c r="FI161" s="107"/>
      <c r="FJ161" s="107"/>
      <c r="FK161" s="107"/>
      <c r="FL161" s="107"/>
      <c r="FM161" s="107"/>
      <c r="FN161" s="107"/>
      <c r="FO161" s="107"/>
      <c r="FP161" s="107"/>
      <c r="FQ161" s="107"/>
      <c r="FR161" s="107"/>
      <c r="FS161" s="107"/>
      <c r="FT161" s="107"/>
      <c r="FU161" s="107"/>
      <c r="FV161" s="107"/>
      <c r="FW161" s="107"/>
      <c r="FX161" s="107"/>
      <c r="FY161" s="107"/>
      <c r="FZ161" s="107"/>
      <c r="GA161" s="107"/>
      <c r="GB161" s="107"/>
      <c r="GC161" s="107"/>
      <c r="GD161" s="107"/>
      <c r="GE161" s="107"/>
      <c r="GF161" s="107"/>
      <c r="GG161" s="107"/>
      <c r="GH161" s="107"/>
      <c r="GI161" s="107"/>
      <c r="GJ161" s="107"/>
      <c r="GK161" s="107"/>
      <c r="GL161" s="107"/>
      <c r="GM161" s="107"/>
      <c r="GN161" s="107"/>
      <c r="GO161" s="107"/>
      <c r="GP161" s="107"/>
      <c r="GQ161" s="107"/>
      <c r="GR161" s="107"/>
      <c r="GS161" s="107"/>
      <c r="GT161" s="107"/>
      <c r="GU161" s="107"/>
      <c r="GV161" s="107"/>
    </row>
    <row r="162" spans="1:204">
      <c r="A162" s="111"/>
      <c r="B162" s="111"/>
      <c r="C162" s="111"/>
      <c r="D162" s="111"/>
      <c r="E162" s="121"/>
      <c r="F162" s="111"/>
      <c r="G162" s="121"/>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c r="FA162" s="107"/>
      <c r="FB162" s="107"/>
      <c r="FC162" s="107"/>
      <c r="FD162" s="107"/>
      <c r="FE162" s="107"/>
      <c r="FF162" s="107"/>
      <c r="FG162" s="107"/>
      <c r="FH162" s="107"/>
      <c r="FI162" s="107"/>
      <c r="FJ162" s="107"/>
      <c r="FK162" s="107"/>
      <c r="FL162" s="107"/>
      <c r="FM162" s="107"/>
      <c r="FN162" s="107"/>
      <c r="FO162" s="107"/>
      <c r="FP162" s="107"/>
      <c r="FQ162" s="107"/>
      <c r="FR162" s="107"/>
      <c r="FS162" s="107"/>
      <c r="FT162" s="107"/>
      <c r="FU162" s="107"/>
      <c r="FV162" s="107"/>
      <c r="FW162" s="107"/>
      <c r="FX162" s="107"/>
      <c r="FY162" s="107"/>
      <c r="FZ162" s="107"/>
      <c r="GA162" s="107"/>
      <c r="GB162" s="107"/>
      <c r="GC162" s="107"/>
      <c r="GD162" s="107"/>
      <c r="GE162" s="107"/>
      <c r="GF162" s="107"/>
      <c r="GG162" s="107"/>
      <c r="GH162" s="107"/>
      <c r="GI162" s="107"/>
      <c r="GJ162" s="107"/>
      <c r="GK162" s="107"/>
      <c r="GL162" s="107"/>
      <c r="GM162" s="107"/>
      <c r="GN162" s="107"/>
      <c r="GO162" s="107"/>
      <c r="GP162" s="107"/>
      <c r="GQ162" s="107"/>
      <c r="GR162" s="107"/>
      <c r="GS162" s="107"/>
      <c r="GT162" s="107"/>
      <c r="GU162" s="107"/>
      <c r="GV162" s="107"/>
    </row>
    <row r="163" spans="1:204">
      <c r="A163" s="111"/>
      <c r="B163" s="111"/>
      <c r="C163" s="111"/>
      <c r="D163" s="111"/>
      <c r="E163" s="121"/>
      <c r="F163" s="111"/>
      <c r="G163" s="121"/>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c r="FA163" s="107"/>
      <c r="FB163" s="107"/>
      <c r="FC163" s="107"/>
      <c r="FD163" s="107"/>
      <c r="FE163" s="107"/>
      <c r="FF163" s="107"/>
      <c r="FG163" s="107"/>
      <c r="FH163" s="107"/>
      <c r="FI163" s="107"/>
      <c r="FJ163" s="107"/>
      <c r="FK163" s="107"/>
      <c r="FL163" s="107"/>
      <c r="FM163" s="107"/>
      <c r="FN163" s="107"/>
      <c r="FO163" s="107"/>
      <c r="FP163" s="107"/>
      <c r="FQ163" s="107"/>
      <c r="FR163" s="107"/>
      <c r="FS163" s="107"/>
      <c r="FT163" s="107"/>
      <c r="FU163" s="107"/>
      <c r="FV163" s="107"/>
      <c r="FW163" s="107"/>
      <c r="FX163" s="107"/>
      <c r="FY163" s="107"/>
      <c r="FZ163" s="107"/>
      <c r="GA163" s="107"/>
      <c r="GB163" s="107"/>
      <c r="GC163" s="107"/>
      <c r="GD163" s="107"/>
      <c r="GE163" s="107"/>
      <c r="GF163" s="107"/>
      <c r="GG163" s="107"/>
      <c r="GH163" s="107"/>
      <c r="GI163" s="107"/>
      <c r="GJ163" s="107"/>
      <c r="GK163" s="107"/>
      <c r="GL163" s="107"/>
      <c r="GM163" s="107"/>
      <c r="GN163" s="107"/>
      <c r="GO163" s="107"/>
      <c r="GP163" s="107"/>
      <c r="GQ163" s="107"/>
      <c r="GR163" s="107"/>
      <c r="GS163" s="107"/>
      <c r="GT163" s="107"/>
      <c r="GU163" s="107"/>
      <c r="GV163" s="107"/>
    </row>
    <row r="164" spans="1:204">
      <c r="A164" s="110"/>
      <c r="B164" s="110"/>
      <c r="C164" s="110"/>
      <c r="D164" s="111"/>
      <c r="E164" s="121"/>
      <c r="F164" s="110"/>
      <c r="G164" s="124"/>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c r="FA164" s="107"/>
      <c r="FB164" s="107"/>
      <c r="FC164" s="107"/>
      <c r="FD164" s="107"/>
      <c r="FE164" s="107"/>
      <c r="FF164" s="107"/>
      <c r="FG164" s="107"/>
      <c r="FH164" s="107"/>
      <c r="FI164" s="107"/>
      <c r="FJ164" s="107"/>
      <c r="FK164" s="107"/>
      <c r="FL164" s="107"/>
      <c r="FM164" s="107"/>
      <c r="FN164" s="107"/>
      <c r="FO164" s="107"/>
      <c r="FP164" s="107"/>
      <c r="FQ164" s="107"/>
      <c r="FR164" s="107"/>
      <c r="FS164" s="107"/>
      <c r="FT164" s="107"/>
      <c r="FU164" s="107"/>
      <c r="FV164" s="107"/>
      <c r="FW164" s="107"/>
      <c r="FX164" s="107"/>
      <c r="FY164" s="107"/>
      <c r="FZ164" s="107"/>
      <c r="GA164" s="107"/>
      <c r="GB164" s="107"/>
      <c r="GC164" s="107"/>
      <c r="GD164" s="107"/>
      <c r="GE164" s="107"/>
      <c r="GF164" s="107"/>
      <c r="GG164" s="107"/>
      <c r="GH164" s="107"/>
      <c r="GI164" s="107"/>
      <c r="GJ164" s="107"/>
      <c r="GK164" s="107"/>
      <c r="GL164" s="107"/>
      <c r="GM164" s="107"/>
      <c r="GN164" s="107"/>
      <c r="GO164" s="107"/>
      <c r="GP164" s="107"/>
      <c r="GQ164" s="107"/>
      <c r="GR164" s="107"/>
      <c r="GS164" s="107"/>
      <c r="GT164" s="107"/>
      <c r="GU164" s="107"/>
      <c r="GV164" s="107"/>
    </row>
    <row r="165" spans="1:204">
      <c r="A165" s="110"/>
      <c r="B165" s="110"/>
      <c r="C165" s="110"/>
      <c r="D165" s="111"/>
      <c r="E165" s="121"/>
      <c r="F165" s="110"/>
      <c r="G165" s="124"/>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c r="FA165" s="107"/>
      <c r="FB165" s="107"/>
      <c r="FC165" s="107"/>
      <c r="FD165" s="107"/>
      <c r="FE165" s="107"/>
      <c r="FF165" s="107"/>
      <c r="FG165" s="107"/>
      <c r="FH165" s="107"/>
      <c r="FI165" s="107"/>
      <c r="FJ165" s="107"/>
      <c r="FK165" s="107"/>
      <c r="FL165" s="107"/>
      <c r="FM165" s="107"/>
      <c r="FN165" s="107"/>
      <c r="FO165" s="107"/>
      <c r="FP165" s="107"/>
      <c r="FQ165" s="107"/>
      <c r="FR165" s="107"/>
      <c r="FS165" s="107"/>
      <c r="FT165" s="107"/>
      <c r="FU165" s="107"/>
      <c r="FV165" s="107"/>
      <c r="FW165" s="107"/>
      <c r="FX165" s="107"/>
      <c r="FY165" s="107"/>
      <c r="FZ165" s="107"/>
      <c r="GA165" s="107"/>
      <c r="GB165" s="107"/>
      <c r="GC165" s="107"/>
      <c r="GD165" s="107"/>
      <c r="GE165" s="107"/>
      <c r="GF165" s="107"/>
      <c r="GG165" s="107"/>
      <c r="GH165" s="107"/>
      <c r="GI165" s="107"/>
      <c r="GJ165" s="107"/>
      <c r="GK165" s="107"/>
      <c r="GL165" s="107"/>
      <c r="GM165" s="107"/>
      <c r="GN165" s="107"/>
      <c r="GO165" s="107"/>
      <c r="GP165" s="107"/>
      <c r="GQ165" s="107"/>
      <c r="GR165" s="107"/>
      <c r="GS165" s="107"/>
      <c r="GT165" s="107"/>
      <c r="GU165" s="107"/>
      <c r="GV165" s="107"/>
    </row>
    <row r="166" spans="1:204">
      <c r="A166" s="110"/>
      <c r="B166" s="110"/>
      <c r="C166" s="110"/>
      <c r="D166" s="111"/>
      <c r="E166" s="121"/>
      <c r="F166" s="110"/>
      <c r="G166" s="124"/>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c r="FA166" s="107"/>
      <c r="FB166" s="107"/>
      <c r="FC166" s="107"/>
      <c r="FD166" s="107"/>
      <c r="FE166" s="107"/>
      <c r="FF166" s="107"/>
      <c r="FG166" s="107"/>
      <c r="FH166" s="107"/>
      <c r="FI166" s="107"/>
      <c r="FJ166" s="107"/>
      <c r="FK166" s="107"/>
      <c r="FL166" s="107"/>
      <c r="FM166" s="107"/>
      <c r="FN166" s="107"/>
      <c r="FO166" s="107"/>
      <c r="FP166" s="107"/>
      <c r="FQ166" s="107"/>
      <c r="FR166" s="107"/>
      <c r="FS166" s="107"/>
      <c r="FT166" s="107"/>
      <c r="FU166" s="107"/>
      <c r="FV166" s="107"/>
      <c r="FW166" s="107"/>
      <c r="FX166" s="107"/>
      <c r="FY166" s="107"/>
      <c r="FZ166" s="107"/>
      <c r="GA166" s="107"/>
      <c r="GB166" s="107"/>
      <c r="GC166" s="107"/>
      <c r="GD166" s="107"/>
      <c r="GE166" s="107"/>
      <c r="GF166" s="107"/>
      <c r="GG166" s="107"/>
      <c r="GH166" s="107"/>
      <c r="GI166" s="107"/>
      <c r="GJ166" s="107"/>
      <c r="GK166" s="107"/>
      <c r="GL166" s="107"/>
      <c r="GM166" s="107"/>
      <c r="GN166" s="107"/>
      <c r="GO166" s="107"/>
      <c r="GP166" s="107"/>
      <c r="GQ166" s="107"/>
      <c r="GR166" s="107"/>
      <c r="GS166" s="107"/>
      <c r="GT166" s="107"/>
      <c r="GU166" s="107"/>
      <c r="GV166" s="107"/>
    </row>
    <row r="167" spans="1:204">
      <c r="A167" s="110"/>
      <c r="B167" s="110"/>
      <c r="C167" s="110"/>
      <c r="D167" s="111"/>
      <c r="E167" s="121"/>
      <c r="F167" s="110"/>
      <c r="G167" s="124"/>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c r="FA167" s="107"/>
      <c r="FB167" s="107"/>
      <c r="FC167" s="107"/>
      <c r="FD167" s="107"/>
      <c r="FE167" s="107"/>
      <c r="FF167" s="107"/>
      <c r="FG167" s="107"/>
      <c r="FH167" s="107"/>
      <c r="FI167" s="107"/>
      <c r="FJ167" s="107"/>
      <c r="FK167" s="107"/>
      <c r="FL167" s="107"/>
      <c r="FM167" s="107"/>
      <c r="FN167" s="107"/>
      <c r="FO167" s="107"/>
      <c r="FP167" s="107"/>
      <c r="FQ167" s="107"/>
      <c r="FR167" s="107"/>
      <c r="FS167" s="107"/>
      <c r="FT167" s="107"/>
      <c r="FU167" s="107"/>
      <c r="FV167" s="107"/>
      <c r="FW167" s="107"/>
      <c r="FX167" s="107"/>
      <c r="FY167" s="107"/>
      <c r="FZ167" s="107"/>
      <c r="GA167" s="107"/>
      <c r="GB167" s="107"/>
      <c r="GC167" s="107"/>
      <c r="GD167" s="107"/>
      <c r="GE167" s="107"/>
      <c r="GF167" s="107"/>
      <c r="GG167" s="107"/>
      <c r="GH167" s="107"/>
      <c r="GI167" s="107"/>
      <c r="GJ167" s="107"/>
      <c r="GK167" s="107"/>
      <c r="GL167" s="107"/>
      <c r="GM167" s="107"/>
      <c r="GN167" s="107"/>
      <c r="GO167" s="107"/>
      <c r="GP167" s="107"/>
      <c r="GQ167" s="107"/>
      <c r="GR167" s="107"/>
      <c r="GS167" s="107"/>
      <c r="GT167" s="107"/>
      <c r="GU167" s="107"/>
      <c r="GV167" s="107"/>
    </row>
    <row r="168" spans="1:204">
      <c r="A168" s="110"/>
      <c r="B168" s="110"/>
      <c r="C168" s="110"/>
      <c r="D168" s="111"/>
      <c r="E168" s="121"/>
      <c r="F168" s="110"/>
      <c r="G168" s="124"/>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c r="FA168" s="107"/>
      <c r="FB168" s="107"/>
      <c r="FC168" s="107"/>
      <c r="FD168" s="107"/>
      <c r="FE168" s="107"/>
      <c r="FF168" s="107"/>
      <c r="FG168" s="107"/>
      <c r="FH168" s="107"/>
      <c r="FI168" s="107"/>
      <c r="FJ168" s="107"/>
      <c r="FK168" s="107"/>
      <c r="FL168" s="107"/>
      <c r="FM168" s="107"/>
      <c r="FN168" s="107"/>
      <c r="FO168" s="107"/>
      <c r="FP168" s="107"/>
      <c r="FQ168" s="107"/>
      <c r="FR168" s="107"/>
      <c r="FS168" s="107"/>
      <c r="FT168" s="107"/>
      <c r="FU168" s="107"/>
      <c r="FV168" s="107"/>
      <c r="FW168" s="107"/>
      <c r="FX168" s="107"/>
      <c r="FY168" s="107"/>
      <c r="FZ168" s="107"/>
      <c r="GA168" s="107"/>
      <c r="GB168" s="107"/>
      <c r="GC168" s="107"/>
      <c r="GD168" s="107"/>
      <c r="GE168" s="107"/>
      <c r="GF168" s="107"/>
      <c r="GG168" s="107"/>
      <c r="GH168" s="107"/>
      <c r="GI168" s="107"/>
      <c r="GJ168" s="107"/>
      <c r="GK168" s="107"/>
      <c r="GL168" s="107"/>
      <c r="GM168" s="107"/>
      <c r="GN168" s="107"/>
      <c r="GO168" s="107"/>
      <c r="GP168" s="107"/>
      <c r="GQ168" s="107"/>
      <c r="GR168" s="107"/>
      <c r="GS168" s="107"/>
      <c r="GT168" s="107"/>
      <c r="GU168" s="107"/>
      <c r="GV168" s="107"/>
    </row>
    <row r="169" spans="1:204">
      <c r="A169" s="110"/>
      <c r="B169" s="110"/>
      <c r="C169" s="110"/>
      <c r="D169" s="111"/>
      <c r="E169" s="121"/>
      <c r="F169" s="110"/>
      <c r="G169" s="124"/>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c r="FA169" s="107"/>
      <c r="FB169" s="107"/>
      <c r="FC169" s="107"/>
      <c r="FD169" s="107"/>
      <c r="FE169" s="107"/>
      <c r="FF169" s="107"/>
      <c r="FG169" s="107"/>
      <c r="FH169" s="107"/>
      <c r="FI169" s="107"/>
      <c r="FJ169" s="107"/>
      <c r="FK169" s="107"/>
      <c r="FL169" s="107"/>
      <c r="FM169" s="107"/>
      <c r="FN169" s="107"/>
      <c r="FO169" s="107"/>
      <c r="FP169" s="107"/>
      <c r="FQ169" s="107"/>
      <c r="FR169" s="107"/>
      <c r="FS169" s="107"/>
      <c r="FT169" s="107"/>
      <c r="FU169" s="107"/>
      <c r="FV169" s="107"/>
      <c r="FW169" s="107"/>
      <c r="FX169" s="107"/>
      <c r="FY169" s="107"/>
      <c r="FZ169" s="107"/>
      <c r="GA169" s="107"/>
      <c r="GB169" s="107"/>
      <c r="GC169" s="107"/>
      <c r="GD169" s="107"/>
      <c r="GE169" s="107"/>
      <c r="GF169" s="107"/>
      <c r="GG169" s="107"/>
      <c r="GH169" s="107"/>
      <c r="GI169" s="107"/>
      <c r="GJ169" s="107"/>
      <c r="GK169" s="107"/>
      <c r="GL169" s="107"/>
      <c r="GM169" s="107"/>
      <c r="GN169" s="107"/>
      <c r="GO169" s="107"/>
      <c r="GP169" s="107"/>
      <c r="GQ169" s="107"/>
      <c r="GR169" s="107"/>
      <c r="GS169" s="107"/>
      <c r="GT169" s="107"/>
      <c r="GU169" s="107"/>
      <c r="GV169" s="107"/>
    </row>
    <row r="170" spans="1:204">
      <c r="A170" s="110"/>
      <c r="B170" s="110"/>
      <c r="C170" s="110"/>
      <c r="D170" s="111"/>
      <c r="E170" s="121"/>
      <c r="F170" s="110"/>
      <c r="G170" s="124"/>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c r="FA170" s="107"/>
      <c r="FB170" s="107"/>
      <c r="FC170" s="107"/>
      <c r="FD170" s="107"/>
      <c r="FE170" s="107"/>
      <c r="FF170" s="107"/>
      <c r="FG170" s="107"/>
      <c r="FH170" s="107"/>
      <c r="FI170" s="107"/>
      <c r="FJ170" s="107"/>
      <c r="FK170" s="107"/>
      <c r="FL170" s="107"/>
      <c r="FM170" s="107"/>
      <c r="FN170" s="107"/>
      <c r="FO170" s="107"/>
      <c r="FP170" s="107"/>
      <c r="FQ170" s="107"/>
      <c r="FR170" s="107"/>
      <c r="FS170" s="107"/>
      <c r="FT170" s="107"/>
      <c r="FU170" s="107"/>
      <c r="FV170" s="107"/>
      <c r="FW170" s="107"/>
      <c r="FX170" s="107"/>
      <c r="FY170" s="107"/>
      <c r="FZ170" s="107"/>
      <c r="GA170" s="107"/>
      <c r="GB170" s="107"/>
      <c r="GC170" s="107"/>
      <c r="GD170" s="107"/>
      <c r="GE170" s="107"/>
      <c r="GF170" s="107"/>
      <c r="GG170" s="107"/>
      <c r="GH170" s="107"/>
      <c r="GI170" s="107"/>
      <c r="GJ170" s="107"/>
      <c r="GK170" s="107"/>
      <c r="GL170" s="107"/>
      <c r="GM170" s="107"/>
      <c r="GN170" s="107"/>
      <c r="GO170" s="107"/>
      <c r="GP170" s="107"/>
      <c r="GQ170" s="107"/>
      <c r="GR170" s="107"/>
      <c r="GS170" s="107"/>
      <c r="GT170" s="107"/>
      <c r="GU170" s="107"/>
      <c r="GV170" s="107"/>
    </row>
    <row r="171" spans="1:204">
      <c r="A171" s="110"/>
      <c r="B171" s="110"/>
      <c r="C171" s="110"/>
      <c r="D171" s="111"/>
      <c r="E171" s="121"/>
      <c r="F171" s="110"/>
      <c r="G171" s="124"/>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107"/>
      <c r="GQ171" s="107"/>
      <c r="GR171" s="107"/>
      <c r="GS171" s="107"/>
      <c r="GT171" s="107"/>
      <c r="GU171" s="107"/>
      <c r="GV171" s="107"/>
    </row>
    <row r="172" spans="1:204">
      <c r="A172" s="110"/>
      <c r="B172" s="110"/>
      <c r="C172" s="110"/>
      <c r="D172" s="111"/>
      <c r="E172" s="121"/>
      <c r="F172" s="110"/>
      <c r="G172" s="124"/>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c r="FA172" s="107"/>
      <c r="FB172" s="107"/>
      <c r="FC172" s="107"/>
      <c r="FD172" s="107"/>
      <c r="FE172" s="107"/>
      <c r="FF172" s="107"/>
      <c r="FG172" s="107"/>
      <c r="FH172" s="107"/>
      <c r="FI172" s="107"/>
      <c r="FJ172" s="107"/>
      <c r="FK172" s="107"/>
      <c r="FL172" s="107"/>
      <c r="FM172" s="107"/>
      <c r="FN172" s="107"/>
      <c r="FO172" s="107"/>
      <c r="FP172" s="107"/>
      <c r="FQ172" s="107"/>
      <c r="FR172" s="107"/>
      <c r="FS172" s="107"/>
      <c r="FT172" s="107"/>
      <c r="FU172" s="107"/>
      <c r="FV172" s="107"/>
      <c r="FW172" s="107"/>
      <c r="FX172" s="107"/>
      <c r="FY172" s="107"/>
      <c r="FZ172" s="107"/>
      <c r="GA172" s="107"/>
      <c r="GB172" s="107"/>
      <c r="GC172" s="107"/>
      <c r="GD172" s="107"/>
      <c r="GE172" s="107"/>
      <c r="GF172" s="107"/>
      <c r="GG172" s="107"/>
      <c r="GH172" s="107"/>
      <c r="GI172" s="107"/>
      <c r="GJ172" s="107"/>
      <c r="GK172" s="107"/>
      <c r="GL172" s="107"/>
      <c r="GM172" s="107"/>
      <c r="GN172" s="107"/>
      <c r="GO172" s="107"/>
      <c r="GP172" s="107"/>
      <c r="GQ172" s="107"/>
      <c r="GR172" s="107"/>
      <c r="GS172" s="107"/>
      <c r="GT172" s="107"/>
      <c r="GU172" s="107"/>
      <c r="GV172" s="107"/>
    </row>
    <row r="173" spans="1:204">
      <c r="A173" s="110"/>
      <c r="B173" s="110"/>
      <c r="C173" s="110"/>
      <c r="D173" s="111"/>
      <c r="E173" s="121"/>
      <c r="F173" s="110"/>
      <c r="G173" s="124"/>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c r="FA173" s="107"/>
      <c r="FB173" s="107"/>
      <c r="FC173" s="107"/>
      <c r="FD173" s="107"/>
      <c r="FE173" s="107"/>
      <c r="FF173" s="107"/>
      <c r="FG173" s="107"/>
      <c r="FH173" s="107"/>
      <c r="FI173" s="107"/>
      <c r="FJ173" s="107"/>
      <c r="FK173" s="107"/>
      <c r="FL173" s="107"/>
      <c r="FM173" s="107"/>
      <c r="FN173" s="107"/>
      <c r="FO173" s="107"/>
      <c r="FP173" s="107"/>
      <c r="FQ173" s="107"/>
      <c r="FR173" s="107"/>
      <c r="FS173" s="107"/>
      <c r="FT173" s="107"/>
      <c r="FU173" s="107"/>
      <c r="FV173" s="107"/>
      <c r="FW173" s="107"/>
      <c r="FX173" s="107"/>
      <c r="FY173" s="107"/>
      <c r="FZ173" s="107"/>
      <c r="GA173" s="107"/>
      <c r="GB173" s="107"/>
      <c r="GC173" s="107"/>
      <c r="GD173" s="107"/>
      <c r="GE173" s="107"/>
      <c r="GF173" s="107"/>
      <c r="GG173" s="107"/>
      <c r="GH173" s="107"/>
      <c r="GI173" s="107"/>
      <c r="GJ173" s="107"/>
      <c r="GK173" s="107"/>
      <c r="GL173" s="107"/>
      <c r="GM173" s="107"/>
      <c r="GN173" s="107"/>
      <c r="GO173" s="107"/>
      <c r="GP173" s="107"/>
      <c r="GQ173" s="107"/>
      <c r="GR173" s="107"/>
      <c r="GS173" s="107"/>
      <c r="GT173" s="107"/>
      <c r="GU173" s="107"/>
      <c r="GV173" s="107"/>
    </row>
    <row r="174" spans="1:204">
      <c r="A174" s="110"/>
      <c r="B174" s="110"/>
      <c r="C174" s="110"/>
      <c r="D174" s="111"/>
      <c r="E174" s="121"/>
      <c r="F174" s="110"/>
      <c r="G174" s="124"/>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c r="FA174" s="107"/>
      <c r="FB174" s="107"/>
      <c r="FC174" s="107"/>
      <c r="FD174" s="107"/>
      <c r="FE174" s="107"/>
      <c r="FF174" s="107"/>
      <c r="FG174" s="107"/>
      <c r="FH174" s="107"/>
      <c r="FI174" s="107"/>
      <c r="FJ174" s="107"/>
      <c r="FK174" s="107"/>
      <c r="FL174" s="107"/>
      <c r="FM174" s="107"/>
      <c r="FN174" s="107"/>
      <c r="FO174" s="107"/>
      <c r="FP174" s="107"/>
      <c r="FQ174" s="107"/>
      <c r="FR174" s="107"/>
      <c r="FS174" s="107"/>
      <c r="FT174" s="107"/>
      <c r="FU174" s="107"/>
      <c r="FV174" s="107"/>
      <c r="FW174" s="107"/>
      <c r="FX174" s="107"/>
      <c r="FY174" s="107"/>
      <c r="FZ174" s="107"/>
      <c r="GA174" s="107"/>
      <c r="GB174" s="107"/>
      <c r="GC174" s="107"/>
      <c r="GD174" s="107"/>
      <c r="GE174" s="107"/>
      <c r="GF174" s="107"/>
      <c r="GG174" s="107"/>
      <c r="GH174" s="107"/>
      <c r="GI174" s="107"/>
      <c r="GJ174" s="107"/>
      <c r="GK174" s="107"/>
      <c r="GL174" s="107"/>
      <c r="GM174" s="107"/>
      <c r="GN174" s="107"/>
      <c r="GO174" s="107"/>
      <c r="GP174" s="107"/>
      <c r="GQ174" s="107"/>
      <c r="GR174" s="107"/>
      <c r="GS174" s="107"/>
      <c r="GT174" s="107"/>
      <c r="GU174" s="107"/>
      <c r="GV174" s="107"/>
    </row>
    <row r="175" spans="1:204">
      <c r="A175" s="110"/>
      <c r="B175" s="110"/>
      <c r="C175" s="110"/>
      <c r="D175" s="111"/>
      <c r="E175" s="121"/>
      <c r="F175" s="110"/>
      <c r="G175" s="124"/>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c r="FA175" s="107"/>
      <c r="FB175" s="107"/>
      <c r="FC175" s="107"/>
      <c r="FD175" s="107"/>
      <c r="FE175" s="107"/>
      <c r="FF175" s="107"/>
      <c r="FG175" s="107"/>
      <c r="FH175" s="107"/>
      <c r="FI175" s="107"/>
      <c r="FJ175" s="107"/>
      <c r="FK175" s="107"/>
      <c r="FL175" s="107"/>
      <c r="FM175" s="107"/>
      <c r="FN175" s="107"/>
      <c r="FO175" s="107"/>
      <c r="FP175" s="107"/>
      <c r="FQ175" s="107"/>
      <c r="FR175" s="107"/>
      <c r="FS175" s="107"/>
      <c r="FT175" s="107"/>
      <c r="FU175" s="107"/>
      <c r="FV175" s="107"/>
      <c r="FW175" s="107"/>
      <c r="FX175" s="107"/>
      <c r="FY175" s="107"/>
      <c r="FZ175" s="107"/>
      <c r="GA175" s="107"/>
      <c r="GB175" s="107"/>
      <c r="GC175" s="107"/>
      <c r="GD175" s="107"/>
      <c r="GE175" s="107"/>
      <c r="GF175" s="107"/>
      <c r="GG175" s="107"/>
      <c r="GH175" s="107"/>
      <c r="GI175" s="107"/>
      <c r="GJ175" s="107"/>
      <c r="GK175" s="107"/>
      <c r="GL175" s="107"/>
      <c r="GM175" s="107"/>
      <c r="GN175" s="107"/>
      <c r="GO175" s="107"/>
      <c r="GP175" s="107"/>
      <c r="GQ175" s="107"/>
      <c r="GR175" s="107"/>
      <c r="GS175" s="107"/>
      <c r="GT175" s="107"/>
      <c r="GU175" s="107"/>
      <c r="GV175" s="107"/>
    </row>
    <row r="176" spans="1:204">
      <c r="A176" s="110"/>
      <c r="B176" s="110"/>
      <c r="C176" s="110"/>
      <c r="D176" s="111"/>
      <c r="E176" s="121"/>
      <c r="F176" s="110"/>
      <c r="G176" s="124"/>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c r="FA176" s="107"/>
      <c r="FB176" s="107"/>
      <c r="FC176" s="107"/>
      <c r="FD176" s="107"/>
      <c r="FE176" s="107"/>
      <c r="FF176" s="107"/>
      <c r="FG176" s="107"/>
      <c r="FH176" s="107"/>
      <c r="FI176" s="107"/>
      <c r="FJ176" s="107"/>
      <c r="FK176" s="107"/>
      <c r="FL176" s="107"/>
      <c r="FM176" s="107"/>
      <c r="FN176" s="107"/>
      <c r="FO176" s="107"/>
      <c r="FP176" s="107"/>
      <c r="FQ176" s="107"/>
      <c r="FR176" s="107"/>
      <c r="FS176" s="107"/>
      <c r="FT176" s="107"/>
      <c r="FU176" s="107"/>
      <c r="FV176" s="107"/>
      <c r="FW176" s="107"/>
      <c r="FX176" s="107"/>
      <c r="FY176" s="107"/>
      <c r="FZ176" s="107"/>
      <c r="GA176" s="107"/>
      <c r="GB176" s="107"/>
      <c r="GC176" s="107"/>
      <c r="GD176" s="107"/>
      <c r="GE176" s="107"/>
      <c r="GF176" s="107"/>
      <c r="GG176" s="107"/>
      <c r="GH176" s="107"/>
      <c r="GI176" s="107"/>
      <c r="GJ176" s="107"/>
      <c r="GK176" s="107"/>
      <c r="GL176" s="107"/>
      <c r="GM176" s="107"/>
      <c r="GN176" s="107"/>
      <c r="GO176" s="107"/>
      <c r="GP176" s="107"/>
      <c r="GQ176" s="107"/>
      <c r="GR176" s="107"/>
      <c r="GS176" s="107"/>
      <c r="GT176" s="107"/>
      <c r="GU176" s="107"/>
      <c r="GV176" s="107"/>
    </row>
    <row r="177" spans="1:204">
      <c r="A177" s="110"/>
      <c r="B177" s="110"/>
      <c r="C177" s="110"/>
      <c r="D177" s="111"/>
      <c r="E177" s="121"/>
      <c r="F177" s="110"/>
      <c r="G177" s="124"/>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c r="FA177" s="107"/>
      <c r="FB177" s="107"/>
      <c r="FC177" s="107"/>
      <c r="FD177" s="107"/>
      <c r="FE177" s="107"/>
      <c r="FF177" s="107"/>
      <c r="FG177" s="107"/>
      <c r="FH177" s="107"/>
      <c r="FI177" s="107"/>
      <c r="FJ177" s="107"/>
      <c r="FK177" s="107"/>
      <c r="FL177" s="107"/>
      <c r="FM177" s="107"/>
      <c r="FN177" s="107"/>
      <c r="FO177" s="107"/>
      <c r="FP177" s="107"/>
      <c r="FQ177" s="107"/>
      <c r="FR177" s="107"/>
      <c r="FS177" s="107"/>
      <c r="FT177" s="107"/>
      <c r="FU177" s="107"/>
      <c r="FV177" s="107"/>
      <c r="FW177" s="107"/>
      <c r="FX177" s="107"/>
      <c r="FY177" s="107"/>
      <c r="FZ177" s="107"/>
      <c r="GA177" s="107"/>
      <c r="GB177" s="107"/>
      <c r="GC177" s="107"/>
      <c r="GD177" s="107"/>
      <c r="GE177" s="107"/>
      <c r="GF177" s="107"/>
      <c r="GG177" s="107"/>
      <c r="GH177" s="107"/>
      <c r="GI177" s="107"/>
      <c r="GJ177" s="107"/>
      <c r="GK177" s="107"/>
      <c r="GL177" s="107"/>
      <c r="GM177" s="107"/>
      <c r="GN177" s="107"/>
      <c r="GO177" s="107"/>
      <c r="GP177" s="107"/>
      <c r="GQ177" s="107"/>
      <c r="GR177" s="107"/>
      <c r="GS177" s="107"/>
      <c r="GT177" s="107"/>
      <c r="GU177" s="107"/>
      <c r="GV177" s="107"/>
    </row>
    <row r="178" spans="1:204">
      <c r="A178" s="110"/>
      <c r="B178" s="110"/>
      <c r="C178" s="110"/>
      <c r="D178" s="111"/>
      <c r="E178" s="121"/>
      <c r="F178" s="110"/>
      <c r="G178" s="124"/>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c r="FA178" s="107"/>
      <c r="FB178" s="107"/>
      <c r="FC178" s="107"/>
      <c r="FD178" s="107"/>
      <c r="FE178" s="107"/>
      <c r="FF178" s="107"/>
      <c r="FG178" s="107"/>
      <c r="FH178" s="107"/>
      <c r="FI178" s="107"/>
      <c r="FJ178" s="107"/>
      <c r="FK178" s="107"/>
      <c r="FL178" s="107"/>
      <c r="FM178" s="107"/>
      <c r="FN178" s="107"/>
      <c r="FO178" s="107"/>
      <c r="FP178" s="107"/>
      <c r="FQ178" s="107"/>
      <c r="FR178" s="107"/>
      <c r="FS178" s="107"/>
      <c r="FT178" s="107"/>
      <c r="FU178" s="107"/>
      <c r="FV178" s="107"/>
      <c r="FW178" s="107"/>
      <c r="FX178" s="107"/>
      <c r="FY178" s="107"/>
      <c r="FZ178" s="107"/>
      <c r="GA178" s="107"/>
      <c r="GB178" s="107"/>
      <c r="GC178" s="107"/>
      <c r="GD178" s="107"/>
      <c r="GE178" s="107"/>
      <c r="GF178" s="107"/>
      <c r="GG178" s="107"/>
      <c r="GH178" s="107"/>
      <c r="GI178" s="107"/>
      <c r="GJ178" s="107"/>
      <c r="GK178" s="107"/>
      <c r="GL178" s="107"/>
      <c r="GM178" s="107"/>
      <c r="GN178" s="107"/>
      <c r="GO178" s="107"/>
      <c r="GP178" s="107"/>
      <c r="GQ178" s="107"/>
      <c r="GR178" s="107"/>
      <c r="GS178" s="107"/>
      <c r="GT178" s="107"/>
      <c r="GU178" s="107"/>
      <c r="GV178" s="107"/>
    </row>
    <row r="179" spans="1:204">
      <c r="A179" s="110"/>
      <c r="B179" s="110"/>
      <c r="C179" s="110"/>
      <c r="D179" s="111"/>
      <c r="E179" s="121"/>
      <c r="F179" s="110"/>
      <c r="G179" s="124"/>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c r="FA179" s="107"/>
      <c r="FB179" s="107"/>
      <c r="FC179" s="107"/>
      <c r="FD179" s="107"/>
      <c r="FE179" s="107"/>
      <c r="FF179" s="107"/>
      <c r="FG179" s="107"/>
      <c r="FH179" s="107"/>
      <c r="FI179" s="107"/>
      <c r="FJ179" s="107"/>
      <c r="FK179" s="107"/>
      <c r="FL179" s="107"/>
      <c r="FM179" s="107"/>
      <c r="FN179" s="107"/>
      <c r="FO179" s="107"/>
      <c r="FP179" s="107"/>
      <c r="FQ179" s="107"/>
      <c r="FR179" s="107"/>
      <c r="FS179" s="107"/>
      <c r="FT179" s="107"/>
      <c r="FU179" s="107"/>
      <c r="FV179" s="107"/>
      <c r="FW179" s="107"/>
      <c r="FX179" s="107"/>
      <c r="FY179" s="107"/>
      <c r="FZ179" s="107"/>
      <c r="GA179" s="107"/>
      <c r="GB179" s="107"/>
      <c r="GC179" s="107"/>
      <c r="GD179" s="107"/>
      <c r="GE179" s="107"/>
      <c r="GF179" s="107"/>
      <c r="GG179" s="107"/>
      <c r="GH179" s="107"/>
      <c r="GI179" s="107"/>
      <c r="GJ179" s="107"/>
      <c r="GK179" s="107"/>
      <c r="GL179" s="107"/>
      <c r="GM179" s="107"/>
      <c r="GN179" s="107"/>
      <c r="GO179" s="107"/>
      <c r="GP179" s="107"/>
      <c r="GQ179" s="107"/>
      <c r="GR179" s="107"/>
      <c r="GS179" s="107"/>
      <c r="GT179" s="107"/>
      <c r="GU179" s="107"/>
      <c r="GV179" s="107"/>
    </row>
    <row r="180" spans="1:204">
      <c r="A180" s="110"/>
      <c r="B180" s="110"/>
      <c r="C180" s="110"/>
      <c r="D180" s="111"/>
      <c r="E180" s="121"/>
      <c r="F180" s="110"/>
      <c r="G180" s="124"/>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c r="FA180" s="107"/>
      <c r="FB180" s="107"/>
      <c r="FC180" s="107"/>
      <c r="FD180" s="107"/>
      <c r="FE180" s="107"/>
      <c r="FF180" s="107"/>
      <c r="FG180" s="107"/>
      <c r="FH180" s="107"/>
      <c r="FI180" s="107"/>
      <c r="FJ180" s="107"/>
      <c r="FK180" s="107"/>
      <c r="FL180" s="107"/>
      <c r="FM180" s="107"/>
      <c r="FN180" s="107"/>
      <c r="FO180" s="107"/>
      <c r="FP180" s="107"/>
      <c r="FQ180" s="107"/>
      <c r="FR180" s="107"/>
      <c r="FS180" s="107"/>
      <c r="FT180" s="107"/>
      <c r="FU180" s="107"/>
      <c r="FV180" s="107"/>
      <c r="FW180" s="107"/>
      <c r="FX180" s="107"/>
      <c r="FY180" s="107"/>
      <c r="FZ180" s="107"/>
      <c r="GA180" s="107"/>
      <c r="GB180" s="107"/>
      <c r="GC180" s="107"/>
      <c r="GD180" s="107"/>
      <c r="GE180" s="107"/>
      <c r="GF180" s="107"/>
      <c r="GG180" s="107"/>
      <c r="GH180" s="107"/>
      <c r="GI180" s="107"/>
      <c r="GJ180" s="107"/>
      <c r="GK180" s="107"/>
      <c r="GL180" s="107"/>
      <c r="GM180" s="107"/>
      <c r="GN180" s="107"/>
      <c r="GO180" s="107"/>
      <c r="GP180" s="107"/>
      <c r="GQ180" s="107"/>
      <c r="GR180" s="107"/>
      <c r="GS180" s="107"/>
      <c r="GT180" s="107"/>
      <c r="GU180" s="107"/>
      <c r="GV180" s="107"/>
    </row>
    <row r="181" spans="1:204">
      <c r="A181" s="110"/>
      <c r="B181" s="110"/>
      <c r="C181" s="110"/>
      <c r="D181" s="111"/>
      <c r="E181" s="121"/>
      <c r="F181" s="110"/>
      <c r="G181" s="124"/>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c r="FA181" s="107"/>
      <c r="FB181" s="107"/>
      <c r="FC181" s="107"/>
      <c r="FD181" s="107"/>
      <c r="FE181" s="107"/>
      <c r="FF181" s="107"/>
      <c r="FG181" s="107"/>
      <c r="FH181" s="107"/>
      <c r="FI181" s="107"/>
      <c r="FJ181" s="107"/>
      <c r="FK181" s="107"/>
      <c r="FL181" s="107"/>
      <c r="FM181" s="107"/>
      <c r="FN181" s="107"/>
      <c r="FO181" s="107"/>
      <c r="FP181" s="107"/>
      <c r="FQ181" s="107"/>
      <c r="FR181" s="107"/>
      <c r="FS181" s="107"/>
      <c r="FT181" s="107"/>
      <c r="FU181" s="107"/>
      <c r="FV181" s="107"/>
      <c r="FW181" s="107"/>
      <c r="FX181" s="107"/>
      <c r="FY181" s="107"/>
      <c r="FZ181" s="107"/>
      <c r="GA181" s="107"/>
      <c r="GB181" s="107"/>
      <c r="GC181" s="107"/>
      <c r="GD181" s="107"/>
      <c r="GE181" s="107"/>
      <c r="GF181" s="107"/>
      <c r="GG181" s="107"/>
      <c r="GH181" s="107"/>
      <c r="GI181" s="107"/>
      <c r="GJ181" s="107"/>
      <c r="GK181" s="107"/>
      <c r="GL181" s="107"/>
      <c r="GM181" s="107"/>
      <c r="GN181" s="107"/>
      <c r="GO181" s="107"/>
      <c r="GP181" s="107"/>
      <c r="GQ181" s="107"/>
      <c r="GR181" s="107"/>
      <c r="GS181" s="107"/>
      <c r="GT181" s="107"/>
      <c r="GU181" s="107"/>
      <c r="GV181" s="107"/>
    </row>
  </sheetData>
  <autoFilter ref="A3:G163"/>
  <mergeCells count="1">
    <mergeCell ref="B1:G1"/>
  </mergeCells>
  <conditionalFormatting sqref="D4:D181">
    <cfRule type="cellIs" dxfId="30" priority="13" stopIfTrue="1" operator="equal">
      <formula>"N/A"</formula>
    </cfRule>
    <cfRule type="cellIs" dxfId="29" priority="14" stopIfTrue="1" operator="equal">
      <formula>"U"</formula>
    </cfRule>
    <cfRule type="cellIs" priority="15" stopIfTrue="1" operator="equal">
      <formula>"P"</formula>
    </cfRule>
    <cfRule type="cellIs" dxfId="28" priority="16" stopIfTrue="1" operator="equal">
      <formula>"F"</formula>
    </cfRule>
  </conditionalFormatting>
  <conditionalFormatting sqref="E4:E181">
    <cfRule type="expression" dxfId="27" priority="1">
      <formula>$E4="L"</formula>
    </cfRule>
    <cfRule type="expression" dxfId="26" priority="2">
      <formula>$E4="M"</formula>
    </cfRule>
    <cfRule type="expression" dxfId="25" priority="3">
      <formula>$E4="H"</formula>
    </cfRule>
  </conditionalFormatting>
  <dataValidations xWindow="569" yWindow="532" count="2">
    <dataValidation type="list" allowBlank="1" showInputMessage="1" showErrorMessage="1" promptTitle="Data value" prompt="P - Pass_x000a_F - Fail_x000a_U - Untest_x000a_N/A - Not available" sqref="D4:D181">
      <formula1>"P,F,U,N/A"</formula1>
    </dataValidation>
    <dataValidation type="list" showInputMessage="1" showErrorMessage="1" promptTitle="Data Values" prompt="H : High_x000a_M : Medium_x000a_L  : Low" sqref="E4:E181">
      <formula1>"H, M, L"</formula1>
    </dataValidation>
  </dataValidations>
  <hyperlinks>
    <hyperlink ref="B4" location="BackEnd!B9" display="Phân hệ Backend"/>
    <hyperlink ref="B5:B33" location="BackEnd!B9" display="Phân hệ Backend"/>
    <hyperlink ref="B34:B38" location="BackEnd!B9" display="Phân hệ Backend"/>
    <hyperlink ref="B67" location="BackEnd!B9" display="Phân hệ Backend"/>
    <hyperlink ref="B68:B96" location="BackEnd!B9" display="Phân hệ Backend"/>
    <hyperlink ref="B97:B101"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45" bestFit="1" customWidth="1"/>
    <col min="2" max="2" width="8.375" style="145" bestFit="1" customWidth="1"/>
    <col min="3" max="3" width="12.75" style="145" bestFit="1" customWidth="1"/>
    <col min="4" max="4" width="10" style="155" customWidth="1"/>
    <col min="5" max="5" width="9.5" style="157" customWidth="1"/>
    <col min="6" max="6" width="9.625" style="145" customWidth="1"/>
    <col min="7" max="7" width="2.5" style="145" customWidth="1"/>
    <col min="8" max="11" width="9" style="145"/>
    <col min="12" max="12" width="11" style="145" bestFit="1" customWidth="1"/>
    <col min="13" max="16384" width="9" style="145"/>
  </cols>
  <sheetData>
    <row r="1" spans="1:12" ht="26.25">
      <c r="A1" s="234" t="s">
        <v>119</v>
      </c>
      <c r="B1" s="234"/>
      <c r="C1" s="234"/>
      <c r="D1" s="234"/>
      <c r="E1" s="234"/>
      <c r="F1" s="234"/>
      <c r="G1" s="234"/>
      <c r="H1" s="234"/>
      <c r="I1" s="234"/>
      <c r="J1" s="234"/>
      <c r="K1" s="234"/>
      <c r="L1" s="234"/>
    </row>
    <row r="2" spans="1:12">
      <c r="A2" s="145" t="s">
        <v>120</v>
      </c>
      <c r="B2" s="235" t="s">
        <v>203</v>
      </c>
      <c r="C2" s="235"/>
      <c r="D2" s="145" t="s">
        <v>122</v>
      </c>
      <c r="E2" s="235"/>
      <c r="F2" s="235"/>
      <c r="H2" s="235" t="s">
        <v>124</v>
      </c>
      <c r="I2" s="235"/>
      <c r="J2" s="235"/>
      <c r="K2" s="235"/>
      <c r="L2" s="235"/>
    </row>
    <row r="3" spans="1:12">
      <c r="A3" s="145" t="s">
        <v>121</v>
      </c>
      <c r="B3" s="235" t="s">
        <v>128</v>
      </c>
      <c r="C3" s="235"/>
      <c r="D3" s="145" t="s">
        <v>123</v>
      </c>
      <c r="E3" s="236"/>
      <c r="F3" s="235"/>
      <c r="H3" s="235" t="s">
        <v>125</v>
      </c>
      <c r="I3" s="235"/>
      <c r="J3" s="236"/>
      <c r="K3" s="235"/>
      <c r="L3" s="235"/>
    </row>
    <row r="5" spans="1:12" s="147" customFormat="1" ht="15">
      <c r="A5" s="151" t="s">
        <v>105</v>
      </c>
      <c r="B5" s="152" t="s">
        <v>106</v>
      </c>
      <c r="C5" s="152" t="s">
        <v>108</v>
      </c>
      <c r="D5" s="154" t="s">
        <v>109</v>
      </c>
      <c r="E5" s="156" t="s">
        <v>113</v>
      </c>
      <c r="F5" s="153" t="s">
        <v>114</v>
      </c>
      <c r="H5" s="163" t="s">
        <v>109</v>
      </c>
      <c r="I5" s="161" t="s">
        <v>110</v>
      </c>
      <c r="J5" s="162" t="s">
        <v>111</v>
      </c>
      <c r="K5" s="168" t="s">
        <v>112</v>
      </c>
      <c r="L5" s="169" t="s">
        <v>126</v>
      </c>
    </row>
    <row r="6" spans="1:12">
      <c r="A6" s="148">
        <v>1</v>
      </c>
      <c r="B6" s="159"/>
      <c r="C6" s="149">
        <f>COUNTIF('Test case cho nhân viên'!$B$7:$B$988,"&lt;&gt;")</f>
        <v>25</v>
      </c>
      <c r="D6" s="149">
        <f>COUNTIFS('Test log'!$A$4:$A$986, "Lần 1",  'Test log'!$B$4:$B$986, "FrontEnd", 'Test log'!$D$4:$D$986, "F")</f>
        <v>0</v>
      </c>
      <c r="E6" s="149">
        <f>COUNTIFS('Test log'!$A$4:$A$986, "Lần 1",  'Test log'!$B$4:$B$986, "FrontEnd", 'Test log'!$D$4:$D$986, "P")</f>
        <v>0</v>
      </c>
      <c r="F6" s="150">
        <f>COUNTIFS('Test log'!$A$4:$A$986, "Lần 1",  'Test log'!$B$4:$B$986, "FrontEnd", 'Test log'!$D$4:$D$986, "U")</f>
        <v>0</v>
      </c>
      <c r="H6" s="164">
        <f>D6</f>
        <v>0</v>
      </c>
      <c r="I6" s="149">
        <f>COUNTIFS('Test log'!$A$4:$A$986, "Lần 1",  'Test log'!$B$4:$B$986, "FrontEnd", 'Test log'!$D$4:$D$986, "F", 'Test log'!$E$4:$E$986, "H")</f>
        <v>0</v>
      </c>
      <c r="J6" s="149">
        <f>COUNTIFS('Test log'!$A$4:$A$986, "Lần 1",  'Test log'!$B$4:$B$986, "FrontEnd", 'Test log'!$D$4:$D$986, "F", 'Test log'!$E$4:$E$986, "M")</f>
        <v>0</v>
      </c>
      <c r="K6" s="149">
        <f>COUNTIFS('Test log'!$A$4:$A$986, "Lần 1",  'Test log'!$B$4:$B$986, "FrontEnd", 'Test log'!$D$4:$D$986, "F", 'Test log'!$E$4:$E$986, "L")</f>
        <v>0</v>
      </c>
      <c r="L6" s="150"/>
    </row>
    <row r="7" spans="1:12">
      <c r="A7" s="148"/>
      <c r="B7" s="159"/>
      <c r="C7" s="149">
        <f>COUNTIF('Test case cho khách hàng'!$B$9:$B$76,"&lt;&gt;")</f>
        <v>7</v>
      </c>
      <c r="D7" s="149">
        <f>COUNTIFS('Test log'!$A$4:$A$986, "Lần 1",  'Test log'!$B$4:$B$986, "BackEnd", 'Test log'!$D$4:$D$986, "F")</f>
        <v>0</v>
      </c>
      <c r="E7" s="149">
        <f>COUNTIFS('Test log'!$A$4:$A$986, "Lần 1",  'Test log'!$B$4:$B$986, "BackEnd", 'Test log'!$D$4:$D$986, "P")</f>
        <v>0</v>
      </c>
      <c r="F7" s="150">
        <f>COUNTIFS('Test log'!$A$4:$A$986, "Lần 1",  'Test log'!$B$4:$B$986, "BackEnd", 'Test log'!$D$4:$D$986, "U")</f>
        <v>0</v>
      </c>
      <c r="H7" s="164">
        <f>D7</f>
        <v>0</v>
      </c>
      <c r="I7" s="149">
        <f>COUNTIFS('Test log'!$A$4:$A$986, "Lần 1",  'Test log'!$B$4:$B$986, "BackEnd", 'Test log'!$D$4:$D$986, "F", 'Test log'!$E$4:$E$986, "H")</f>
        <v>0</v>
      </c>
      <c r="J7" s="149">
        <f>COUNTIFS('Test log'!$A$4:$A$986, "Lần 1",  'Test log'!$B$4:$B$986, "BackEnd", 'Test log'!$D$4:$D$986, "F", 'Test log'!$E$4:$E$986, "M")</f>
        <v>0</v>
      </c>
      <c r="K7" s="149">
        <f>COUNTIFS('Test log'!$A$4:$A$986, "Lần 1",  'Test log'!$B$4:$B$986, "BackEnd", 'Test log'!$D$4:$D$986, "F", 'Test log'!$E$4:$E$986, "L")</f>
        <v>0</v>
      </c>
      <c r="L7" s="150"/>
    </row>
    <row r="8" spans="1:12" s="146" customFormat="1" ht="15">
      <c r="A8" s="227" t="s">
        <v>43</v>
      </c>
      <c r="B8" s="228"/>
      <c r="C8" s="170">
        <f>SUM(C6:C7)</f>
        <v>32</v>
      </c>
      <c r="D8" s="170">
        <f>SUM(D6:D7)</f>
        <v>0</v>
      </c>
      <c r="E8" s="170">
        <f>SUM(E6:E7)</f>
        <v>0</v>
      </c>
      <c r="F8" s="171">
        <f>SUM(F6:F7)</f>
        <v>0</v>
      </c>
      <c r="H8" s="165"/>
      <c r="I8" s="170">
        <f>SUM(I6:I7)</f>
        <v>0</v>
      </c>
      <c r="J8" s="170">
        <f>SUM(J6:J7)</f>
        <v>0</v>
      </c>
      <c r="K8" s="170">
        <f>SUM(K6:K7)</f>
        <v>0</v>
      </c>
      <c r="L8" s="150" t="str">
        <f>IF(D8&gt;0,"Test lại",IF(F8&gt;0,"Test tiếp","Hoàn thành"))</f>
        <v>Hoàn thành</v>
      </c>
    </row>
    <row r="9" spans="1:12" s="160" customFormat="1" ht="15">
      <c r="A9" s="225" t="s">
        <v>107</v>
      </c>
      <c r="B9" s="226"/>
      <c r="C9" s="226"/>
      <c r="D9" s="172">
        <f>D8/C8</f>
        <v>0</v>
      </c>
      <c r="E9" s="172">
        <f>E8/C8</f>
        <v>0</v>
      </c>
      <c r="F9" s="173">
        <f>F8/C8</f>
        <v>0</v>
      </c>
      <c r="H9" s="166"/>
      <c r="I9" s="172">
        <f>IF(D9=0%, D9, I8/D8)</f>
        <v>0</v>
      </c>
      <c r="J9" s="174">
        <f>IF(D9=0%, D9, J8/D8)</f>
        <v>0</v>
      </c>
      <c r="K9" s="174">
        <f>IF(D9=0%, D9, K8/D8)</f>
        <v>0</v>
      </c>
      <c r="L9" s="176" t="str">
        <f>IF(D9&gt;20, "Cảnh báo", IF(I9&gt;15%, "Cảnh báo", ""))</f>
        <v/>
      </c>
    </row>
    <row r="10" spans="1:12">
      <c r="A10" s="148">
        <v>2</v>
      </c>
      <c r="B10" s="159"/>
      <c r="C10" s="149">
        <f>COUNTIF('Test case cho nhân viên'!$B$7:$B$988,"&lt;&gt;")</f>
        <v>25</v>
      </c>
      <c r="D10" s="149">
        <f>COUNTIFS('Test log'!$A$4:$A$986, "Lần 2",  'Test log'!$B$4:$B$986, "FrontEnd", 'Test log'!$D$4:$D$986, "F")</f>
        <v>0</v>
      </c>
      <c r="E10" s="149">
        <f>COUNTIFS('Test log'!$A$4:$A$986, "Lần 2",  'Test log'!$B$4:$B$986, "FrontEnd", 'Test log'!$D$4:$D$986, "P")</f>
        <v>0</v>
      </c>
      <c r="F10" s="150">
        <f>COUNTIFS('Test log'!$A$4:$A$986, "Lần 2",  'Test log'!$B$4:$B$986, "FrontEnd", 'Test log'!$D$4:$D$986, "U")</f>
        <v>0</v>
      </c>
      <c r="H10" s="164">
        <f>D10</f>
        <v>0</v>
      </c>
      <c r="I10" s="149">
        <f>COUNTIFS('Test log'!$A$4:$A$986, "Lần 2",  'Test log'!$B$4:$B$986, "FrontEnd", 'Test log'!$D$4:$D$986, "F", 'Test log'!$E$4:$E$986, "H")</f>
        <v>0</v>
      </c>
      <c r="J10" s="149">
        <f>COUNTIFS('Test log'!$A$4:$A$986, "Lần 2",  'Test log'!$B$4:$B$986, "FrontEnd", 'Test log'!$D$4:$D$986, "F", 'Test log'!$E$4:$E$986, "M")</f>
        <v>0</v>
      </c>
      <c r="K10" s="149">
        <f>COUNTIFS('Test log'!$A$4:$A$986, "Lần 2",  'Test log'!$B$4:$B$986, "FrontEnd", 'Test log'!$D$4:$D$986, "F", 'Test log'!$E$4:$E$986, "L")</f>
        <v>0</v>
      </c>
      <c r="L10" s="150"/>
    </row>
    <row r="11" spans="1:12">
      <c r="A11" s="148"/>
      <c r="B11" s="159"/>
      <c r="C11" s="149">
        <f>COUNTIF('Test case cho khách hàng'!$B$9:$B$976,"&lt;&gt;")</f>
        <v>7</v>
      </c>
      <c r="D11" s="149">
        <f>COUNTIFS('Test log'!$A$4:$A$986, "Lần 2",  'Test log'!$B$4:$B$986, "BackEnd", 'Test log'!$D$4:$D$986, "F")</f>
        <v>0</v>
      </c>
      <c r="E11" s="149">
        <f>COUNTIFS('Test log'!$A$4:$A$986, "Lần 2",  'Test log'!$B$4:$B$986, "BackEnd", 'Test log'!$D$4:$D$986, "P")</f>
        <v>0</v>
      </c>
      <c r="F11" s="150">
        <f>COUNTIFS('Test log'!$A$4:$A$986, "Lần 2",  'Test log'!$B$4:$B$986, "BackEnd", 'Test log'!$D$4:$D$986, "U")</f>
        <v>0</v>
      </c>
      <c r="H11" s="164">
        <f>D11</f>
        <v>0</v>
      </c>
      <c r="I11" s="149">
        <f>COUNTIFS('Test log'!$A$4:$A$986, "Lần 2",  'Test log'!$B$4:$B$986, "BackEnd", 'Test log'!$D$4:$D$986, "F", 'Test log'!$E$4:$E$986, "H")</f>
        <v>0</v>
      </c>
      <c r="J11" s="149">
        <f>COUNTIFS('Test log'!$A$4:$A$986, "Lần 2",  'Test log'!$B$4:$B$986, "BackEnd", 'Test log'!$D$4:$D$986, "F", 'Test log'!$E$4:$E$986, "M")</f>
        <v>0</v>
      </c>
      <c r="K11" s="149">
        <f>COUNTIFS('Test log'!$A$4:$A$986, "Lần 2",  'Test log'!$B$4:$B$986, "BackEnd", 'Test log'!$D$4:$D$986, "F", 'Test log'!$E$4:$E$986, "L")</f>
        <v>0</v>
      </c>
      <c r="L11" s="150"/>
    </row>
    <row r="12" spans="1:12" s="146" customFormat="1" ht="15">
      <c r="A12" s="227" t="s">
        <v>43</v>
      </c>
      <c r="B12" s="228"/>
      <c r="C12" s="170">
        <f>SUM(C10:C11)</f>
        <v>32</v>
      </c>
      <c r="D12" s="170">
        <f>SUM(D10:D11)</f>
        <v>0</v>
      </c>
      <c r="E12" s="170">
        <f>SUM(E10:E11)</f>
        <v>0</v>
      </c>
      <c r="F12" s="171">
        <f>SUM(F10:F11)</f>
        <v>0</v>
      </c>
      <c r="H12" s="165"/>
      <c r="I12" s="170">
        <f>SUM(I10:I11)</f>
        <v>0</v>
      </c>
      <c r="J12" s="170">
        <f>SUM(J10:J11)</f>
        <v>0</v>
      </c>
      <c r="K12" s="170">
        <f>SUM(K10:K11)</f>
        <v>0</v>
      </c>
      <c r="L12" s="150" t="str">
        <f>IF(D12&gt;0,"Test lại",IF(F12&gt;0,"Test tiếp","Hoàn thành"))</f>
        <v>Hoàn thành</v>
      </c>
    </row>
    <row r="13" spans="1:12" s="160" customFormat="1" ht="15">
      <c r="A13" s="225" t="s">
        <v>107</v>
      </c>
      <c r="B13" s="226"/>
      <c r="C13" s="226"/>
      <c r="D13" s="172">
        <f>D12/C12</f>
        <v>0</v>
      </c>
      <c r="E13" s="172">
        <f>E12/C12</f>
        <v>0</v>
      </c>
      <c r="F13" s="173">
        <f>F12/C12</f>
        <v>0</v>
      </c>
      <c r="H13" s="166"/>
      <c r="I13" s="172">
        <f>IF(D12=0%, D12, I12/D12)</f>
        <v>0</v>
      </c>
      <c r="J13" s="174">
        <f>IF(D13=0%, D13, J12/D12)</f>
        <v>0</v>
      </c>
      <c r="K13" s="174">
        <f>IF(D13=0%, D13, K12/D12)</f>
        <v>0</v>
      </c>
      <c r="L13" s="176" t="str">
        <f>IF(D13&gt;20, "Cảnh báo", IF(I13&gt;15%, "Cảnh báo", ""))</f>
        <v/>
      </c>
    </row>
    <row r="14" spans="1:12">
      <c r="A14" s="148">
        <v>3</v>
      </c>
      <c r="B14" s="159"/>
      <c r="C14" s="149">
        <f>COUNTIF('Test case cho nhân viên'!$B$7:$B$88,"&lt;&gt;")</f>
        <v>25</v>
      </c>
      <c r="D14" s="149">
        <f>COUNTIFS('Test log'!$A$4:$A$986, "Lần 3",  'Test log'!$B$4:$B$986, "FrontEnd", 'Test log'!$D$4:$D$986, "F")</f>
        <v>0</v>
      </c>
      <c r="E14" s="149">
        <f>COUNTIFS('Test log'!$A$4:$A$986, "Lần 3",  'Test log'!$B$4:$B$986, "FrontEnd", 'Test log'!$D$4:$D$986, "P")</f>
        <v>0</v>
      </c>
      <c r="F14" s="150">
        <f>COUNTIFS('Test log'!$A$4:$A$986, "Lần 3",  'Test log'!$B$4:$B$986, "FrontEnd", 'Test log'!$D$4:$D$986, "U")</f>
        <v>0</v>
      </c>
      <c r="H14" s="164">
        <f>D14</f>
        <v>0</v>
      </c>
      <c r="I14" s="149">
        <f>COUNTIFS('Test log'!$A$4:$A$986, "Lần 3",  'Test log'!$B$4:$B$986, "FrontEnd", 'Test log'!$D$4:$D$986, "F", 'Test log'!$E$4:$E$986, "H")</f>
        <v>0</v>
      </c>
      <c r="J14" s="149">
        <f>COUNTIFS('Test log'!$A$4:$A$986, "Lần 3",  'Test log'!$B$4:$B$986, "FrontEnd", 'Test log'!$D$4:$D$986, "F", 'Test log'!$E$4:$E$986, "M")</f>
        <v>0</v>
      </c>
      <c r="K14" s="149">
        <f>COUNTIFS('Test log'!$A$4:$A$986, "Lần 3",  'Test log'!$B$4:$B$986, "FrontEnd", 'Test log'!$D$4:$D$986, "F", 'Test log'!$E$4:$E$986, "L")</f>
        <v>0</v>
      </c>
      <c r="L14" s="150"/>
    </row>
    <row r="15" spans="1:12">
      <c r="A15" s="148"/>
      <c r="B15" s="159"/>
      <c r="C15" s="149">
        <f>COUNTIF('Test case cho khách hàng'!$B$9:$B$76,"&lt;&gt;")</f>
        <v>7</v>
      </c>
      <c r="D15" s="149">
        <f>COUNTIFS('Test log'!$A$4:$A$986, "Lần 3",  'Test log'!$B$4:$B$986, "BackEnd", 'Test log'!$D$4:$D$986, "F")</f>
        <v>0</v>
      </c>
      <c r="E15" s="149">
        <f>COUNTIFS('Test log'!$A$4:$A$986, "Lần 3",  'Test log'!$B$4:$B$986, "BackEnd", 'Test log'!$D$4:$D$986, "P")</f>
        <v>0</v>
      </c>
      <c r="F15" s="150">
        <f>COUNTIFS('Test log'!$A$4:$A$986, "Lần 3",  'Test log'!$B$4:$B$986, "BackEnd", 'Test log'!$D$4:$D$986, "U")</f>
        <v>0</v>
      </c>
      <c r="H15" s="164">
        <f>D15</f>
        <v>0</v>
      </c>
      <c r="I15" s="149">
        <f>COUNTIFS('Test log'!$A$4:$A$986, "Lần 3",  'Test log'!$B$4:$B$986, "BackEnd", 'Test log'!$D$4:$D$986, "F", 'Test log'!$E$4:$E$986, "H")</f>
        <v>0</v>
      </c>
      <c r="J15" s="149">
        <f>COUNTIFS('Test log'!$A$4:$A$986, "Lần 3",  'Test log'!$B$4:$B$986, "BackEnd", 'Test log'!$D$4:$D$986, "F", 'Test log'!$E$4:$E$986, "M")</f>
        <v>0</v>
      </c>
      <c r="K15" s="149">
        <f>COUNTIFS('Test log'!$A$4:$A$986, "Lần 3",  'Test log'!$B$4:$B$986, "BackEnd", 'Test log'!$D$4:$D$986, "F", 'Test log'!$E$4:$E$986, "L")</f>
        <v>0</v>
      </c>
      <c r="L15" s="150"/>
    </row>
    <row r="16" spans="1:12" s="146" customFormat="1" ht="15">
      <c r="A16" s="227" t="s">
        <v>43</v>
      </c>
      <c r="B16" s="228"/>
      <c r="C16" s="170">
        <f>SUM(C14:C15)</f>
        <v>32</v>
      </c>
      <c r="D16" s="170">
        <f>SUM(D14:D15)</f>
        <v>0</v>
      </c>
      <c r="E16" s="170">
        <f>SUM(E14:E15)</f>
        <v>0</v>
      </c>
      <c r="F16" s="171">
        <f>SUM(F14:F15)</f>
        <v>0</v>
      </c>
      <c r="H16" s="165"/>
      <c r="I16" s="170">
        <f>SUM(I14:I15)</f>
        <v>0</v>
      </c>
      <c r="J16" s="170">
        <f>SUM(J14:J15)</f>
        <v>0</v>
      </c>
      <c r="K16" s="170">
        <f>SUM(K14:K15)</f>
        <v>0</v>
      </c>
      <c r="L16" s="150" t="str">
        <f>IF(D16&gt;0,"Test lại",IF(F16&gt;0,"Test tiếp","Hoàn thành"))</f>
        <v>Hoàn thành</v>
      </c>
    </row>
    <row r="17" spans="1:12" s="160" customFormat="1" ht="15">
      <c r="A17" s="232" t="s">
        <v>107</v>
      </c>
      <c r="B17" s="233"/>
      <c r="C17" s="233"/>
      <c r="D17" s="174">
        <f>D16/C16</f>
        <v>0</v>
      </c>
      <c r="E17" s="174">
        <f>E16/C16</f>
        <v>0</v>
      </c>
      <c r="F17" s="175">
        <f>F16/C16</f>
        <v>0</v>
      </c>
      <c r="H17" s="167"/>
      <c r="I17" s="174">
        <f>IF(D17=0%, D17, I16/D16)</f>
        <v>0</v>
      </c>
      <c r="J17" s="174">
        <f>IF(D17=0%, D17, J16/D16)</f>
        <v>0</v>
      </c>
      <c r="K17" s="174">
        <f>IF(D17=0%, D17, K16/D16)</f>
        <v>0</v>
      </c>
      <c r="L17" s="177" t="str">
        <f>IF(D17&gt;20, "Cảnh báo", IF(I17&gt;15%, "Cảnh báo", ""))</f>
        <v/>
      </c>
    </row>
    <row r="20" spans="1:12" ht="15">
      <c r="A20" s="146" t="s">
        <v>127</v>
      </c>
    </row>
    <row r="21" spans="1:12" s="178" customFormat="1" ht="33" customHeight="1">
      <c r="A21" s="180"/>
      <c r="B21" s="229"/>
      <c r="C21" s="230"/>
      <c r="D21" s="230"/>
      <c r="E21" s="230"/>
      <c r="F21" s="230"/>
      <c r="G21" s="230"/>
      <c r="H21" s="230"/>
      <c r="I21" s="230"/>
      <c r="J21" s="230"/>
      <c r="K21" s="230"/>
      <c r="L21" s="230"/>
    </row>
    <row r="22" spans="1:12" ht="46.5" customHeight="1">
      <c r="A22" s="180"/>
      <c r="B22" s="229"/>
      <c r="C22" s="230"/>
      <c r="D22" s="230"/>
      <c r="E22" s="230"/>
      <c r="F22" s="230"/>
      <c r="G22" s="230"/>
      <c r="H22" s="230"/>
      <c r="I22" s="230"/>
      <c r="J22" s="230"/>
      <c r="K22" s="230"/>
      <c r="L22" s="230"/>
    </row>
    <row r="23" spans="1:12" ht="48.75" customHeight="1">
      <c r="A23" s="179"/>
      <c r="B23" s="229"/>
      <c r="C23" s="231"/>
      <c r="D23" s="231"/>
      <c r="E23" s="231"/>
      <c r="F23" s="231"/>
      <c r="G23" s="231"/>
      <c r="H23" s="231"/>
      <c r="I23" s="231"/>
      <c r="J23" s="231"/>
      <c r="K23" s="231"/>
      <c r="L23" s="231"/>
    </row>
  </sheetData>
  <mergeCells count="18">
    <mergeCell ref="A8:B8"/>
    <mergeCell ref="A1:L1"/>
    <mergeCell ref="B2:C2"/>
    <mergeCell ref="B3:C3"/>
    <mergeCell ref="E2:F2"/>
    <mergeCell ref="E3:F3"/>
    <mergeCell ref="H2:I2"/>
    <mergeCell ref="H3:I3"/>
    <mergeCell ref="J2:L2"/>
    <mergeCell ref="J3:L3"/>
    <mergeCell ref="A9:C9"/>
    <mergeCell ref="A12:B12"/>
    <mergeCell ref="B21:L21"/>
    <mergeCell ref="B22:L22"/>
    <mergeCell ref="B23:L23"/>
    <mergeCell ref="A13:C13"/>
    <mergeCell ref="A16:B16"/>
    <mergeCell ref="A17:C17"/>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Mr_Dat</cp:lastModifiedBy>
  <dcterms:created xsi:type="dcterms:W3CDTF">2011-04-20T02:32:04Z</dcterms:created>
  <dcterms:modified xsi:type="dcterms:W3CDTF">2016-03-16T14:22:33Z</dcterms:modified>
  <cp:category>BM</cp:category>
</cp:coreProperties>
</file>