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ph\source\repos\SAE1_01\"/>
    </mc:Choice>
  </mc:AlternateContent>
  <xr:revisionPtr revIDLastSave="0" documentId="13_ncr:1_{DCBB8758-B3D7-497F-A3F8-9DCF24AB8CB3}" xr6:coauthVersionLast="47" xr6:coauthVersionMax="47" xr10:uidLastSave="{00000000-0000-0000-0000-000000000000}"/>
  <workbookProtection workbookAlgorithmName="SHA-512" workbookHashValue="JNcTaoBHhGav1iQpm+xFzSQYyCUQnHIABW6cDVXpzOkqeTamj08E8xeYs10YDNtaFxPQkN1Glvouzy3BQArkgQ==" workbookSaltValue="uLbNkXbSWSy11GYw+b70Fw==" workbookSpinCount="100000" lockStructure="1"/>
  <bookViews>
    <workbookView xWindow="-120" yWindow="-120" windowWidth="20730" windowHeight="11040" xr2:uid="{5D121593-54A3-4842-9550-1D9438ECD38B}"/>
  </bookViews>
  <sheets>
    <sheet name="Jeu et livrables" sheetId="2" r:id="rId1"/>
    <sheet name="Qualité" sheetId="3" r:id="rId2"/>
    <sheet name="Note finale" sheetId="4" r:id="rId3"/>
    <sheet name="Valeurs" sheetId="5" r:id="rId4"/>
    <sheet name="Remarqu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" l="1"/>
  <c r="F16" i="2"/>
  <c r="C20" i="4" l="1"/>
  <c r="B20" i="4"/>
  <c r="C14" i="4"/>
  <c r="B14" i="4"/>
  <c r="C15" i="2" l="1"/>
  <c r="C18" i="2" s="1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6" i="3"/>
  <c r="G7" i="3"/>
  <c r="G8" i="3"/>
  <c r="G9" i="3"/>
  <c r="G10" i="3"/>
  <c r="G11" i="3"/>
  <c r="G13" i="3"/>
  <c r="F5" i="3"/>
  <c r="G5" i="3"/>
  <c r="G15" i="2" l="1"/>
  <c r="G18" i="2" s="1"/>
  <c r="B4" i="4" s="1"/>
  <c r="G12" i="3"/>
  <c r="F15" i="2"/>
  <c r="F18" i="2" s="1"/>
  <c r="C12" i="3"/>
  <c r="C15" i="3" s="1"/>
  <c r="F13" i="3"/>
  <c r="F11" i="3"/>
  <c r="F10" i="3"/>
  <c r="F9" i="3"/>
  <c r="F8" i="3"/>
  <c r="F7" i="3"/>
  <c r="F6" i="3"/>
  <c r="G15" i="3" l="1"/>
  <c r="C4" i="4" s="1"/>
  <c r="F12" i="3"/>
  <c r="F15" i="3" s="1"/>
  <c r="C6" i="4" l="1"/>
  <c r="B6" i="4"/>
  <c r="D19" i="4" s="1"/>
  <c r="E12" i="4" l="1"/>
  <c r="E19" i="4"/>
  <c r="E18" i="4"/>
  <c r="E13" i="4"/>
  <c r="E11" i="4"/>
  <c r="D11" i="4"/>
  <c r="D13" i="4"/>
  <c r="D12" i="4"/>
  <c r="D18" i="4"/>
</calcChain>
</file>

<file path=xl/sharedStrings.xml><?xml version="1.0" encoding="utf-8"?>
<sst xmlns="http://schemas.openxmlformats.org/spreadsheetml/2006/main" count="90" uniqueCount="65">
  <si>
    <t>Qualité des explications audio et étendue de la démo</t>
  </si>
  <si>
    <t>Total</t>
  </si>
  <si>
    <t>A fait un effort sur la qualité nommage des variables/constantes : nom explicite et respecteueux des conventions</t>
  </si>
  <si>
    <t>A conçu des algos complexes avec structures répétitives (while, for …) ou récursives</t>
  </si>
  <si>
    <t>Qualité de la conception du jeu</t>
  </si>
  <si>
    <t>Coef</t>
  </si>
  <si>
    <t>Qualité du compte rendu : Respect format, Complétude, qualité d'expression, orthographe….</t>
  </si>
  <si>
    <t>avec plusieurs scènes</t>
  </si>
  <si>
    <t>avec des map</t>
  </si>
  <si>
    <t>avec un ou des personnages animés</t>
  </si>
  <si>
    <t>avec des sons et musiques</t>
  </si>
  <si>
    <t>qui fonctionne sans bug</t>
  </si>
  <si>
    <t>Qualité des livrables dans le casier</t>
  </si>
  <si>
    <t>Livrables /6</t>
  </si>
  <si>
    <t>Jeu /14</t>
  </si>
  <si>
    <t>Réelle</t>
  </si>
  <si>
    <t>Note par étudiant</t>
  </si>
  <si>
    <t>Prévisionnelle</t>
  </si>
  <si>
    <t>Justificatifs</t>
  </si>
  <si>
    <t>Partie 3 du compte rendu</t>
  </si>
  <si>
    <t>Partie 2 du compte rendu. 
Attention à la lisibilité de vos diagrammes</t>
  </si>
  <si>
    <t>exe + demo</t>
  </si>
  <si>
    <t>A conçu de vraies classes (avec méthodes non statiques) et éventuellement méthode statiques aussi</t>
  </si>
  <si>
    <t>A conçu des méthodes statiques et les a rangées dans des classes</t>
  </si>
  <si>
    <t>A conçu de nombreux algos avec structures conditionnelles (if, switch …) e</t>
  </si>
  <si>
    <t xml:space="preserve">A vérifié qu'ils soient non redondants, lisibles et optimisés </t>
  </si>
  <si>
    <t>%
 auto eval</t>
  </si>
  <si>
    <t>% réel
prof</t>
  </si>
  <si>
    <t>Jeu obtenu et  livrables</t>
  </si>
  <si>
    <t>Note 
auto eval</t>
  </si>
  <si>
    <t>Note 
réelle</t>
  </si>
  <si>
    <t xml:space="preserve">Attention : si pas de livrables, pas de compte rendu…  =&gt; 0/20 </t>
  </si>
  <si>
    <t>A manipulé  tableaux ou listes de façon pertinente</t>
  </si>
  <si>
    <t>Renseignez uniquement la colonne orange "% auto eval" avec un nombre { 0 , 25 , 50, 75, 100} qui équivaut à { non, un peu, modérement, souvent, beaucoup}</t>
  </si>
  <si>
    <t>un peu</t>
  </si>
  <si>
    <t>non</t>
  </si>
  <si>
    <t>modérement</t>
  </si>
  <si>
    <t>toujours</t>
  </si>
  <si>
    <t>souvent</t>
  </si>
  <si>
    <t>renseignez 
1 seule ligne sur
 les 2</t>
  </si>
  <si>
    <t>Bonus ? A dépassé les notions étudiées en utilisant de nouvelles notions de prog *</t>
  </si>
  <si>
    <t>Total final</t>
  </si>
  <si>
    <t xml:space="preserve">Bonus ? avec des notions non étudiées lors des TD utilisant des fonctionnalités/package additionnels (Ex: camera …) </t>
  </si>
  <si>
    <t>depot 
casier</t>
  </si>
  <si>
    <t>Intérêt  ( nb de scènes, nb de persos,  nb de map, nb de niveaux ...), jouabilité, originalité, …</t>
  </si>
  <si>
    <t>Jeu et livrables</t>
  </si>
  <si>
    <t>Qualité</t>
  </si>
  <si>
    <t>Note de groupe</t>
  </si>
  <si>
    <t>Malus : retard….</t>
  </si>
  <si>
    <t>SAe1.01</t>
  </si>
  <si>
    <t>SAe1.02</t>
  </si>
  <si>
    <t>répartition (%)</t>
  </si>
  <si>
    <t>Si vous êtes 3 :</t>
  </si>
  <si>
    <t>Si vous êtes 2 :</t>
  </si>
  <si>
    <t>nom etudiant 1</t>
  </si>
  <si>
    <t>nom etudiant 2</t>
  </si>
  <si>
    <t>TOTAL</t>
  </si>
  <si>
    <t>La note de sae1.01 correspond à 60 % de la note "jeu et livrables" et à 40 % de la note de qualité</t>
  </si>
  <si>
    <t>Attention : si pas de livrables, pas de compte rendu…  =&gt; Note réelle : 0/20</t>
  </si>
  <si>
    <t>Participation*</t>
  </si>
  <si>
    <t xml:space="preserve">Renseignez les colonnes oranges : votre nom et votre taux de participation pour avoir vote note finale </t>
  </si>
  <si>
    <t xml:space="preserve">*attention la somme des taux doit être égale à 1 </t>
  </si>
  <si>
    <t>BASTARD</t>
  </si>
  <si>
    <t>GIMENEZ</t>
  </si>
  <si>
    <t>KOMPANIETS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</si>
</sst>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6" fillId="0" borderId="0" xfId="0" applyFont="1"/>
    <xf numFmtId="0" fontId="5" fillId="7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0" xfId="0" applyFont="1" applyFill="1"/>
    <xf numFmtId="0" fontId="0" fillId="9" borderId="0" xfId="0" applyFill="1"/>
    <xf numFmtId="0" fontId="5" fillId="6" borderId="1" xfId="0" applyFont="1" applyFill="1" applyBorder="1" applyAlignment="1">
      <alignment horizontal="center"/>
    </xf>
    <xf numFmtId="0" fontId="0" fillId="8" borderId="1" xfId="0" applyFill="1" applyBorder="1" applyProtection="1"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5863-864B-4B8C-A190-335B79AAFBC0}">
  <sheetPr>
    <pageSetUpPr fitToPage="1"/>
  </sheetPr>
  <dimension ref="A2:H18"/>
  <sheetViews>
    <sheetView tabSelected="1" zoomScaleNormal="100" workbookViewId="0">
      <selection activeCell="D9" sqref="D9"/>
    </sheetView>
  </sheetViews>
  <sheetFormatPr baseColWidth="10" defaultColWidth="10.85546875" defaultRowHeight="15.75" x14ac:dyDescent="0.25"/>
  <cols>
    <col min="1" max="1" width="11.85546875" style="1" bestFit="1" customWidth="1"/>
    <col min="2" max="2" width="45.5703125" style="1" customWidth="1"/>
    <col min="3" max="3" width="10.85546875" style="1"/>
    <col min="4" max="4" width="11.85546875" style="1" bestFit="1" customWidth="1"/>
    <col min="5" max="5" width="10.85546875" style="1"/>
    <col min="6" max="7" width="15.7109375" style="1" customWidth="1"/>
    <col min="8" max="8" width="10.85546875" style="1"/>
    <col min="9" max="9" width="25.42578125" style="1" bestFit="1" customWidth="1"/>
    <col min="10" max="10" width="10.85546875" style="1"/>
    <col min="11" max="11" width="22.85546875" style="1" bestFit="1" customWidth="1"/>
    <col min="12" max="12" width="10.85546875" style="1"/>
    <col min="13" max="13" width="17.28515625" style="1" bestFit="1" customWidth="1"/>
    <col min="14" max="16384" width="10.85546875" style="1"/>
  </cols>
  <sheetData>
    <row r="2" spans="1:8" ht="21" x14ac:dyDescent="0.35">
      <c r="B2" s="4" t="s">
        <v>33</v>
      </c>
    </row>
    <row r="3" spans="1:8" ht="21" x14ac:dyDescent="0.35">
      <c r="B3" s="4" t="s">
        <v>58</v>
      </c>
    </row>
    <row r="5" spans="1:8" ht="31.5" x14ac:dyDescent="0.25">
      <c r="B5" s="2" t="s">
        <v>28</v>
      </c>
      <c r="C5" s="6" t="s">
        <v>5</v>
      </c>
      <c r="D5" s="7" t="s">
        <v>26</v>
      </c>
      <c r="E5" s="8" t="s">
        <v>27</v>
      </c>
      <c r="F5" s="8" t="s">
        <v>29</v>
      </c>
      <c r="G5" s="8" t="s">
        <v>30</v>
      </c>
      <c r="H5" s="6" t="s">
        <v>18</v>
      </c>
    </row>
    <row r="6" spans="1:8" ht="39.950000000000003" customHeight="1" x14ac:dyDescent="0.25">
      <c r="A6" s="40" t="s">
        <v>13</v>
      </c>
      <c r="B6" s="3" t="s">
        <v>6</v>
      </c>
      <c r="C6" s="17">
        <v>3</v>
      </c>
      <c r="D6" s="16">
        <v>75</v>
      </c>
      <c r="E6" s="33"/>
      <c r="F6" s="9">
        <f t="shared" ref="F6:F12" si="0">D6*C6/100</f>
        <v>2.25</v>
      </c>
      <c r="G6" s="9">
        <f>E6*C6/100</f>
        <v>0</v>
      </c>
      <c r="H6" s="41" t="s">
        <v>43</v>
      </c>
    </row>
    <row r="7" spans="1:8" ht="39.950000000000003" customHeight="1" x14ac:dyDescent="0.25">
      <c r="A7" s="40"/>
      <c r="B7" s="3" t="s">
        <v>0</v>
      </c>
      <c r="C7" s="17">
        <v>2</v>
      </c>
      <c r="D7" s="16">
        <v>75</v>
      </c>
      <c r="E7" s="33"/>
      <c r="F7" s="9">
        <f t="shared" si="0"/>
        <v>1.5</v>
      </c>
      <c r="G7" s="9">
        <f t="shared" ref="G7:G12" si="1">E7*C7/100</f>
        <v>0</v>
      </c>
      <c r="H7" s="42"/>
    </row>
    <row r="8" spans="1:8" ht="39.950000000000003" customHeight="1" x14ac:dyDescent="0.25">
      <c r="A8" s="40"/>
      <c r="B8" s="3" t="s">
        <v>12</v>
      </c>
      <c r="C8" s="9">
        <v>1</v>
      </c>
      <c r="D8" s="16">
        <v>75</v>
      </c>
      <c r="E8" s="33"/>
      <c r="F8" s="9">
        <f t="shared" si="0"/>
        <v>0.75</v>
      </c>
      <c r="G8" s="9">
        <f t="shared" si="1"/>
        <v>0</v>
      </c>
      <c r="H8" s="43"/>
    </row>
    <row r="9" spans="1:8" ht="39.950000000000003" customHeight="1" x14ac:dyDescent="0.25">
      <c r="A9" s="40" t="s">
        <v>14</v>
      </c>
      <c r="B9" s="3" t="s">
        <v>7</v>
      </c>
      <c r="C9" s="9">
        <v>1</v>
      </c>
      <c r="D9" s="16">
        <v>100</v>
      </c>
      <c r="E9" s="33"/>
      <c r="F9" s="9">
        <f t="shared" si="0"/>
        <v>1</v>
      </c>
      <c r="G9" s="9">
        <f t="shared" si="1"/>
        <v>0</v>
      </c>
      <c r="H9" s="39" t="s">
        <v>21</v>
      </c>
    </row>
    <row r="10" spans="1:8" ht="39.950000000000003" customHeight="1" x14ac:dyDescent="0.25">
      <c r="A10" s="40"/>
      <c r="B10" s="3" t="s">
        <v>8</v>
      </c>
      <c r="C10" s="9">
        <v>1</v>
      </c>
      <c r="D10" s="16">
        <v>100</v>
      </c>
      <c r="E10" s="33"/>
      <c r="F10" s="9">
        <f t="shared" si="0"/>
        <v>1</v>
      </c>
      <c r="G10" s="9">
        <f t="shared" si="1"/>
        <v>0</v>
      </c>
      <c r="H10" s="39"/>
    </row>
    <row r="11" spans="1:8" ht="39.950000000000003" customHeight="1" x14ac:dyDescent="0.25">
      <c r="A11" s="40"/>
      <c r="B11" s="3" t="s">
        <v>9</v>
      </c>
      <c r="C11" s="9">
        <v>1</v>
      </c>
      <c r="D11" s="16">
        <v>100</v>
      </c>
      <c r="E11" s="33"/>
      <c r="F11" s="9">
        <f t="shared" si="0"/>
        <v>1</v>
      </c>
      <c r="G11" s="9">
        <f t="shared" si="1"/>
        <v>0</v>
      </c>
      <c r="H11" s="39"/>
    </row>
    <row r="12" spans="1:8" ht="39.950000000000003" customHeight="1" x14ac:dyDescent="0.25">
      <c r="A12" s="40"/>
      <c r="B12" s="3" t="s">
        <v>10</v>
      </c>
      <c r="C12" s="9">
        <v>1</v>
      </c>
      <c r="D12" s="16">
        <v>100</v>
      </c>
      <c r="E12" s="33"/>
      <c r="F12" s="9">
        <f t="shared" si="0"/>
        <v>1</v>
      </c>
      <c r="G12" s="9">
        <f t="shared" si="1"/>
        <v>0</v>
      </c>
      <c r="H12" s="39"/>
    </row>
    <row r="13" spans="1:8" ht="39.950000000000003" customHeight="1" x14ac:dyDescent="0.25">
      <c r="A13" s="40"/>
      <c r="B13" s="3" t="s">
        <v>11</v>
      </c>
      <c r="C13" s="9">
        <v>5</v>
      </c>
      <c r="D13" s="16">
        <v>75</v>
      </c>
      <c r="E13" s="33"/>
      <c r="F13" s="9">
        <f t="shared" ref="F13:F16" si="2">D13*C13/100</f>
        <v>3.75</v>
      </c>
      <c r="G13" s="9">
        <f t="shared" ref="G13:G16" si="3">E13*C13/100</f>
        <v>0</v>
      </c>
      <c r="H13" s="39"/>
    </row>
    <row r="14" spans="1:8" ht="39.950000000000003" customHeight="1" x14ac:dyDescent="0.25">
      <c r="A14" s="40"/>
      <c r="B14" s="3" t="s">
        <v>44</v>
      </c>
      <c r="C14" s="9">
        <v>5</v>
      </c>
      <c r="D14" s="16">
        <v>50</v>
      </c>
      <c r="E14" s="33"/>
      <c r="F14" s="9">
        <f t="shared" si="2"/>
        <v>2.5</v>
      </c>
      <c r="G14" s="9">
        <f t="shared" si="3"/>
        <v>0</v>
      </c>
      <c r="H14" s="39"/>
    </row>
    <row r="15" spans="1:8" ht="39.950000000000003" customHeight="1" x14ac:dyDescent="0.25">
      <c r="A15" s="40"/>
      <c r="B15" s="3" t="s">
        <v>1</v>
      </c>
      <c r="C15" s="9">
        <f>SUM(C6:C14)</f>
        <v>20</v>
      </c>
      <c r="D15" s="9"/>
      <c r="E15" s="33"/>
      <c r="F15" s="9">
        <f>SUM(F6:F14)</f>
        <v>14.75</v>
      </c>
      <c r="G15" s="9">
        <f>SUM(G6:G14)</f>
        <v>0</v>
      </c>
      <c r="H15" s="39"/>
    </row>
    <row r="16" spans="1:8" ht="57" customHeight="1" x14ac:dyDescent="0.25">
      <c r="A16" s="40"/>
      <c r="B16" s="5" t="s">
        <v>42</v>
      </c>
      <c r="C16" s="9">
        <v>2</v>
      </c>
      <c r="D16" s="16">
        <v>50</v>
      </c>
      <c r="E16" s="33"/>
      <c r="F16" s="37">
        <f t="shared" si="2"/>
        <v>1</v>
      </c>
      <c r="G16" s="37">
        <f t="shared" si="3"/>
        <v>0</v>
      </c>
      <c r="H16" s="39"/>
    </row>
    <row r="17" spans="1:8" ht="57" customHeight="1" x14ac:dyDescent="0.25">
      <c r="A17" s="40"/>
      <c r="B17" s="5" t="s">
        <v>48</v>
      </c>
      <c r="C17" s="9"/>
      <c r="D17" s="9"/>
      <c r="E17" s="33"/>
      <c r="F17" s="33"/>
      <c r="G17" s="38">
        <v>0</v>
      </c>
      <c r="H17" s="39"/>
    </row>
    <row r="18" spans="1:8" ht="39.950000000000003" customHeight="1" x14ac:dyDescent="0.25">
      <c r="A18" s="40"/>
      <c r="B18" s="3" t="s">
        <v>41</v>
      </c>
      <c r="C18" s="9">
        <f>C15+C16-C17</f>
        <v>22</v>
      </c>
      <c r="D18" s="9"/>
      <c r="E18" s="33"/>
      <c r="F18" s="9">
        <f>F15+F16-F17</f>
        <v>15.75</v>
      </c>
      <c r="G18" s="9">
        <f>G15+G16-G17</f>
        <v>0</v>
      </c>
      <c r="H18" s="39"/>
    </row>
  </sheetData>
  <sheetProtection algorithmName="SHA-512" hashValue="YHdE12ZG+TFoPMmO6C8Xdl7LUyMmPDFGAT8EsckvBpabxRfUnH92IB77mdTBPc2cX5e/W3esOOgCnkEpRXPIsg==" saltValue="auTdgsozH/I2mLvgnqK0wA==" spinCount="100000" sheet="1" objects="1" scenarios="1"/>
  <mergeCells count="4">
    <mergeCell ref="H9:H18"/>
    <mergeCell ref="A9:A18"/>
    <mergeCell ref="A6:A8"/>
    <mergeCell ref="H6:H8"/>
  </mergeCells>
  <pageMargins left="0.7" right="0.7" top="0.75" bottom="0.75" header="0.3" footer="0.3"/>
  <pageSetup paperSize="9" scale="6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tion seules valeurs possibles :_x000a_0 : non_x000a_25 : un peu_x000a_50 : modérement_x000a_75 : souvent_x000a_100 : toujours" xr:uid="{0D8BDF26-7ECE-41CB-961D-B708AB4C75E4}">
          <x14:formula1>
            <xm:f>Valeurs!$A$2:$E$2</xm:f>
          </x14:formula1>
          <xm:sqref>D16 D6:D14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87AB-8B93-4DD4-A117-0662B428885D}">
  <dimension ref="A1:H15"/>
  <sheetViews>
    <sheetView zoomScaleNormal="100" workbookViewId="0">
      <selection activeCell="I10" sqref="I10"/>
    </sheetView>
  </sheetViews>
  <sheetFormatPr baseColWidth="10" defaultColWidth="10.85546875" defaultRowHeight="15" x14ac:dyDescent="0.25"/>
  <cols>
    <col min="2" max="2" width="47" customWidth="1"/>
    <col min="8" max="8" width="37.28515625" customWidth="1"/>
    <col min="13" max="13" width="11.85546875" bestFit="1" customWidth="1"/>
    <col min="14" max="14" width="14.140625" bestFit="1" customWidth="1"/>
  </cols>
  <sheetData>
    <row r="1" spans="1:8" s="4" customFormat="1" ht="21" x14ac:dyDescent="0.35">
      <c r="B1" s="10" t="s">
        <v>33</v>
      </c>
    </row>
    <row r="2" spans="1:8" ht="15.75" x14ac:dyDescent="0.25">
      <c r="B2" s="10" t="s">
        <v>31</v>
      </c>
    </row>
    <row r="4" spans="1:8" ht="31.5" x14ac:dyDescent="0.25">
      <c r="A4" s="1"/>
      <c r="B4" s="2" t="s">
        <v>4</v>
      </c>
      <c r="C4" s="6" t="s">
        <v>5</v>
      </c>
      <c r="D4" s="7" t="s">
        <v>26</v>
      </c>
      <c r="E4" s="8" t="s">
        <v>27</v>
      </c>
      <c r="F4" s="8" t="s">
        <v>29</v>
      </c>
      <c r="G4" s="8" t="s">
        <v>30</v>
      </c>
      <c r="H4" s="6" t="s">
        <v>18</v>
      </c>
    </row>
    <row r="5" spans="1:8" ht="60" customHeight="1" x14ac:dyDescent="0.25">
      <c r="A5" s="1"/>
      <c r="B5" s="3" t="s">
        <v>2</v>
      </c>
      <c r="C5" s="9">
        <v>1</v>
      </c>
      <c r="D5" s="16">
        <v>75</v>
      </c>
      <c r="E5" s="33"/>
      <c r="F5" s="9">
        <f t="shared" ref="F5:F11" si="0">D5*C5/100</f>
        <v>0.75</v>
      </c>
      <c r="G5" s="9">
        <f>E5*C5/100</f>
        <v>0</v>
      </c>
      <c r="H5" s="46" t="s">
        <v>20</v>
      </c>
    </row>
    <row r="6" spans="1:8" ht="60" customHeight="1" x14ac:dyDescent="0.25">
      <c r="A6" s="44" t="s">
        <v>39</v>
      </c>
      <c r="B6" s="11" t="s">
        <v>23</v>
      </c>
      <c r="C6" s="9">
        <v>3</v>
      </c>
      <c r="D6" s="16"/>
      <c r="E6" s="33"/>
      <c r="F6" s="9">
        <f t="shared" si="0"/>
        <v>0</v>
      </c>
      <c r="G6" s="9">
        <f t="shared" ref="G6:G11" si="1">E6*C6/100</f>
        <v>0</v>
      </c>
      <c r="H6" s="39"/>
    </row>
    <row r="7" spans="1:8" ht="60" customHeight="1" x14ac:dyDescent="0.25">
      <c r="A7" s="45"/>
      <c r="B7" s="11" t="s">
        <v>22</v>
      </c>
      <c r="C7" s="9">
        <v>5</v>
      </c>
      <c r="D7" s="16">
        <v>75</v>
      </c>
      <c r="E7" s="33"/>
      <c r="F7" s="9">
        <f t="shared" si="0"/>
        <v>3.75</v>
      </c>
      <c r="G7" s="9">
        <f t="shared" si="1"/>
        <v>0</v>
      </c>
      <c r="H7" s="39"/>
    </row>
    <row r="8" spans="1:8" ht="60" customHeight="1" x14ac:dyDescent="0.25">
      <c r="A8" s="1"/>
      <c r="B8" s="3" t="s">
        <v>32</v>
      </c>
      <c r="C8" s="9">
        <v>4</v>
      </c>
      <c r="D8" s="16">
        <v>75</v>
      </c>
      <c r="E8" s="33"/>
      <c r="F8" s="9">
        <f t="shared" si="0"/>
        <v>3</v>
      </c>
      <c r="G8" s="9">
        <f t="shared" si="1"/>
        <v>0</v>
      </c>
      <c r="H8" s="39" t="s">
        <v>19</v>
      </c>
    </row>
    <row r="9" spans="1:8" ht="60" customHeight="1" x14ac:dyDescent="0.25">
      <c r="A9" s="1"/>
      <c r="B9" s="3" t="s">
        <v>24</v>
      </c>
      <c r="C9" s="9">
        <v>3</v>
      </c>
      <c r="D9" s="16">
        <v>75</v>
      </c>
      <c r="E9" s="33"/>
      <c r="F9" s="9">
        <f t="shared" si="0"/>
        <v>2.25</v>
      </c>
      <c r="G9" s="9">
        <f t="shared" si="1"/>
        <v>0</v>
      </c>
      <c r="H9" s="39"/>
    </row>
    <row r="10" spans="1:8" ht="60" customHeight="1" x14ac:dyDescent="0.25">
      <c r="A10" s="1"/>
      <c r="B10" s="3" t="s">
        <v>25</v>
      </c>
      <c r="C10" s="9">
        <v>3</v>
      </c>
      <c r="D10" s="16">
        <v>75</v>
      </c>
      <c r="E10" s="33"/>
      <c r="F10" s="9">
        <f t="shared" si="0"/>
        <v>2.25</v>
      </c>
      <c r="G10" s="9">
        <f t="shared" si="1"/>
        <v>0</v>
      </c>
      <c r="H10" s="39"/>
    </row>
    <row r="11" spans="1:8" ht="60" customHeight="1" x14ac:dyDescent="0.25">
      <c r="A11" s="1"/>
      <c r="B11" s="3" t="s">
        <v>3</v>
      </c>
      <c r="C11" s="9">
        <v>4</v>
      </c>
      <c r="D11" s="16">
        <v>75</v>
      </c>
      <c r="E11" s="33"/>
      <c r="F11" s="9">
        <f t="shared" si="0"/>
        <v>3</v>
      </c>
      <c r="G11" s="9">
        <f t="shared" si="1"/>
        <v>0</v>
      </c>
      <c r="H11" s="39"/>
    </row>
    <row r="12" spans="1:8" ht="60" customHeight="1" x14ac:dyDescent="0.25">
      <c r="A12" s="1"/>
      <c r="B12" s="12" t="s">
        <v>1</v>
      </c>
      <c r="C12" s="6">
        <f>SUM(C5,C7,C8,C9,C10,C11)</f>
        <v>20</v>
      </c>
      <c r="D12" s="6"/>
      <c r="E12" s="34"/>
      <c r="F12" s="6">
        <f>SUM(F5:F11)</f>
        <v>15</v>
      </c>
      <c r="G12" s="6">
        <f>SUM(G5:G11)</f>
        <v>0</v>
      </c>
      <c r="H12" s="15"/>
    </row>
    <row r="13" spans="1:8" ht="60" customHeight="1" x14ac:dyDescent="0.25">
      <c r="A13" s="1"/>
      <c r="B13" s="13" t="s">
        <v>40</v>
      </c>
      <c r="C13" s="14">
        <v>2</v>
      </c>
      <c r="D13" s="16"/>
      <c r="E13" s="35"/>
      <c r="F13" s="14">
        <f>D13*C13/100</f>
        <v>0</v>
      </c>
      <c r="G13" s="14">
        <f>E13*C13/100</f>
        <v>0</v>
      </c>
      <c r="H13" s="15"/>
    </row>
    <row r="14" spans="1:8" ht="60" customHeight="1" x14ac:dyDescent="0.25">
      <c r="A14" s="1"/>
      <c r="B14" s="5" t="s">
        <v>48</v>
      </c>
      <c r="C14" s="9"/>
      <c r="D14" s="9"/>
      <c r="E14" s="33"/>
      <c r="F14" s="33"/>
      <c r="G14" s="35"/>
      <c r="H14" s="15"/>
    </row>
    <row r="15" spans="1:8" ht="60" customHeight="1" x14ac:dyDescent="0.25">
      <c r="A15" s="1"/>
      <c r="B15" s="12" t="s">
        <v>41</v>
      </c>
      <c r="C15" s="9">
        <f>C13+C12</f>
        <v>22</v>
      </c>
      <c r="D15" s="6"/>
      <c r="E15" s="33"/>
      <c r="F15" s="9">
        <f>F12+F13-F14</f>
        <v>15</v>
      </c>
      <c r="G15" s="9">
        <f>G12+G13-G14</f>
        <v>0</v>
      </c>
      <c r="H15" s="15"/>
    </row>
  </sheetData>
  <sheetProtection algorithmName="SHA-512" hashValue="KZF1qWy2zufzeULAgGKmsy+syBr0MlGWW0tHlSbKnEKj3BzQ2TyPed+h7jAoHl77Ek6rf7x1HaNjD8lvSsVnzw==" saltValue="0TFxkCTXGz6WwDKPBsH64g==" spinCount="100000" sheet="1" objects="1" scenarios="1"/>
  <mergeCells count="3">
    <mergeCell ref="A6:A7"/>
    <mergeCell ref="H5:H7"/>
    <mergeCell ref="H8:H1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tion seules valeurs possibles :_x000a_0 : non_x000a_25 : un peu_x000a_50 : modérement_x000a_75 : souvent_x000a_100 : toujours" xr:uid="{0414E869-1E88-491A-9B26-DCFAE0C20D50}">
          <x14:formula1>
            <xm:f>Valeurs!$A$2:$E$2</xm:f>
          </x14:formula1>
          <xm:sqref>D5:D11 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AA6B-8636-401C-8E5D-7A6A458CEC82}">
  <dimension ref="A1:H20"/>
  <sheetViews>
    <sheetView workbookViewId="0">
      <selection activeCell="H9" sqref="H9"/>
    </sheetView>
  </sheetViews>
  <sheetFormatPr baseColWidth="10" defaultColWidth="10.85546875" defaultRowHeight="15" x14ac:dyDescent="0.25"/>
  <cols>
    <col min="1" max="1" width="13.7109375" bestFit="1" customWidth="1"/>
    <col min="2" max="2" width="25" bestFit="1" customWidth="1"/>
    <col min="3" max="3" width="17.140625" customWidth="1"/>
    <col min="4" max="4" width="12.28515625" customWidth="1"/>
    <col min="6" max="6" width="12.85546875" bestFit="1" customWidth="1"/>
    <col min="7" max="7" width="15.5703125" bestFit="1" customWidth="1"/>
  </cols>
  <sheetData>
    <row r="1" spans="1:8" x14ac:dyDescent="0.25">
      <c r="A1" s="18" t="s">
        <v>60</v>
      </c>
    </row>
    <row r="2" spans="1:8" x14ac:dyDescent="0.25">
      <c r="F2" s="47" t="s">
        <v>51</v>
      </c>
      <c r="G2" s="48"/>
    </row>
    <row r="3" spans="1:8" x14ac:dyDescent="0.25">
      <c r="A3" s="19"/>
      <c r="B3" s="20" t="s">
        <v>45</v>
      </c>
      <c r="C3" s="20" t="s">
        <v>46</v>
      </c>
      <c r="E3" s="19"/>
      <c r="F3" s="20" t="s">
        <v>45</v>
      </c>
      <c r="G3" s="20" t="s">
        <v>46</v>
      </c>
    </row>
    <row r="4" spans="1:8" x14ac:dyDescent="0.25">
      <c r="A4" s="21" t="s">
        <v>47</v>
      </c>
      <c r="B4" s="22">
        <f>'Jeu et livrables'!G18</f>
        <v>0</v>
      </c>
      <c r="C4" s="22">
        <f>Qualité!G15</f>
        <v>0</v>
      </c>
      <c r="E4" s="19" t="s">
        <v>49</v>
      </c>
      <c r="F4" s="23">
        <v>60</v>
      </c>
      <c r="G4" s="23">
        <v>40</v>
      </c>
      <c r="H4" t="s">
        <v>57</v>
      </c>
    </row>
    <row r="5" spans="1:8" x14ac:dyDescent="0.25">
      <c r="A5" s="19"/>
      <c r="B5" s="20" t="s">
        <v>49</v>
      </c>
      <c r="C5" s="20" t="s">
        <v>50</v>
      </c>
      <c r="E5" s="19" t="s">
        <v>50</v>
      </c>
      <c r="F5" s="23">
        <v>40</v>
      </c>
      <c r="G5" s="23">
        <v>60</v>
      </c>
    </row>
    <row r="6" spans="1:8" x14ac:dyDescent="0.25">
      <c r="A6" s="21" t="s">
        <v>47</v>
      </c>
      <c r="B6" s="22">
        <f>ROUND(B4*F4/100 + C4*G4/100,1)</f>
        <v>0</v>
      </c>
      <c r="C6" s="22">
        <f>ROUND(B4*F5/100 +C4*G5/100,1)</f>
        <v>0</v>
      </c>
    </row>
    <row r="8" spans="1:8" ht="15.75" x14ac:dyDescent="0.25">
      <c r="B8" s="24"/>
    </row>
    <row r="9" spans="1:8" ht="15.75" x14ac:dyDescent="0.25">
      <c r="A9" s="25" t="s">
        <v>52</v>
      </c>
      <c r="B9" s="51" t="s">
        <v>59</v>
      </c>
      <c r="C9" s="52"/>
      <c r="D9" s="49" t="s">
        <v>16</v>
      </c>
      <c r="E9" s="50"/>
    </row>
    <row r="10" spans="1:8" ht="15.75" x14ac:dyDescent="0.25">
      <c r="A10" s="1"/>
      <c r="B10" s="20" t="s">
        <v>17</v>
      </c>
      <c r="C10" s="20" t="s">
        <v>15</v>
      </c>
      <c r="D10" s="26" t="s">
        <v>49</v>
      </c>
      <c r="E10" s="26" t="s">
        <v>50</v>
      </c>
    </row>
    <row r="11" spans="1:8" x14ac:dyDescent="0.25">
      <c r="A11" s="31" t="s">
        <v>62</v>
      </c>
      <c r="B11" s="23">
        <v>0.33300000000000002</v>
      </c>
      <c r="C11" s="32">
        <v>0.4</v>
      </c>
      <c r="D11" s="26">
        <f>MIN(ROUND((C11-B11 + 1)*$B$6,1),20)</f>
        <v>0</v>
      </c>
      <c r="E11" s="26">
        <f>MIN(ROUND((C11-B11+1)*$C$6,1),20)</f>
        <v>0</v>
      </c>
    </row>
    <row r="12" spans="1:8" x14ac:dyDescent="0.25">
      <c r="A12" s="31" t="s">
        <v>63</v>
      </c>
      <c r="B12" s="23">
        <v>0.33300000000000002</v>
      </c>
      <c r="C12" s="32">
        <v>0.3</v>
      </c>
      <c r="D12" s="26">
        <f>MIN(ROUND((C12-B12 + 1)*$B$6,1),20)</f>
        <v>0</v>
      </c>
      <c r="E12" s="26">
        <f>MIN(ROUND((C12-B12+1)*$C$6,1),20)</f>
        <v>0</v>
      </c>
    </row>
    <row r="13" spans="1:8" x14ac:dyDescent="0.25">
      <c r="A13" s="31" t="s">
        <v>64</v>
      </c>
      <c r="B13" s="23">
        <v>0.33300000000000002</v>
      </c>
      <c r="C13" s="32">
        <v>0.3</v>
      </c>
      <c r="D13" s="26">
        <f>MIN(ROUND((C13-B13 + 1)*$B$6,1),20)</f>
        <v>0</v>
      </c>
      <c r="E13" s="26">
        <f>MIN(ROUND((C13-B13+1)*$C$6,1),20)</f>
        <v>0</v>
      </c>
    </row>
    <row r="14" spans="1:8" x14ac:dyDescent="0.25">
      <c r="A14" s="19" t="s">
        <v>56</v>
      </c>
      <c r="B14" s="23">
        <f>ROUNDUP(SUM(B11:B13),2)</f>
        <v>1</v>
      </c>
      <c r="C14" s="27">
        <f>ROUNDUP(SUM(C11:C13),2)</f>
        <v>1</v>
      </c>
      <c r="D14" s="28" t="s">
        <v>61</v>
      </c>
      <c r="E14" s="29"/>
      <c r="F14" s="29"/>
      <c r="G14" s="29"/>
    </row>
    <row r="16" spans="1:8" ht="15.75" x14ac:dyDescent="0.25">
      <c r="A16" s="25" t="s">
        <v>53</v>
      </c>
      <c r="B16" s="51" t="s">
        <v>59</v>
      </c>
      <c r="C16" s="52"/>
      <c r="D16" s="53" t="s">
        <v>16</v>
      </c>
      <c r="E16" s="54"/>
    </row>
    <row r="17" spans="1:7" ht="15.75" x14ac:dyDescent="0.25">
      <c r="A17" s="1"/>
      <c r="B17" s="20" t="s">
        <v>17</v>
      </c>
      <c r="C17" s="20" t="s">
        <v>15</v>
      </c>
      <c r="D17" s="30" t="s">
        <v>49</v>
      </c>
      <c r="E17" s="30" t="s">
        <v>50</v>
      </c>
    </row>
    <row r="18" spans="1:7" x14ac:dyDescent="0.25">
      <c r="A18" s="31" t="s">
        <v>54</v>
      </c>
      <c r="B18" s="23">
        <v>0.5</v>
      </c>
      <c r="C18" s="32"/>
      <c r="D18" s="30">
        <f>MIN(ROUND((C18-B18 + 1)*$B$6,1),20)</f>
        <v>0</v>
      </c>
      <c r="E18" s="30">
        <f>MIN(ROUND((C18-B18+1)*$C$6,1),20)</f>
        <v>0</v>
      </c>
    </row>
    <row r="19" spans="1:7" x14ac:dyDescent="0.25">
      <c r="A19" s="31" t="s">
        <v>55</v>
      </c>
      <c r="B19" s="23">
        <v>0.5</v>
      </c>
      <c r="C19" s="32"/>
      <c r="D19" s="30">
        <f>MIN(ROUND((C19-B19 + 1)*$B$6,1),20)</f>
        <v>0</v>
      </c>
      <c r="E19" s="30">
        <f>MIN(ROUND((C19-B19+1)*$C$6,1),20)</f>
        <v>0</v>
      </c>
    </row>
    <row r="20" spans="1:7" x14ac:dyDescent="0.25">
      <c r="A20" s="19" t="s">
        <v>56</v>
      </c>
      <c r="B20" s="23">
        <f>ROUNDUP(SUM(B18:B19),2)</f>
        <v>1</v>
      </c>
      <c r="C20" s="27">
        <f>ROUNDUP(SUM(C18:C19),2)</f>
        <v>0</v>
      </c>
      <c r="D20" s="28" t="s">
        <v>61</v>
      </c>
      <c r="E20" s="29"/>
      <c r="F20" s="29"/>
      <c r="G20" s="29"/>
    </row>
  </sheetData>
  <sheetProtection algorithmName="SHA-512" hashValue="N/L6YSlqEpee3LjwP2nEAg2rjIzeWNtRzXjBw8NJBTlIq9HT+ECvWtmzWva52HNWBPY6p5m05SYlmloDiqLetg==" saltValue="0zxsUXYa4+ZZ/9NBxam1PQ==" spinCount="100000" sheet="1" objects="1" scenarios="1"/>
  <mergeCells count="5">
    <mergeCell ref="F2:G2"/>
    <mergeCell ref="D9:E9"/>
    <mergeCell ref="B9:C9"/>
    <mergeCell ref="B16:C16"/>
    <mergeCell ref="D16:E16"/>
  </mergeCells>
  <dataValidations count="1">
    <dataValidation type="decimal" allowBlank="1" showInputMessage="1" showErrorMessage="1" error="Le taux de participation doit être compris entre 0 et 1" sqref="C11:C13 C18:C19" xr:uid="{0DABBD42-D500-4C83-931E-B61184675448}">
      <formula1>0</formula1>
      <formula2>1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E6FF5-4360-440E-8CAC-EC0F34EDBAAE}">
  <dimension ref="A1:E2"/>
  <sheetViews>
    <sheetView workbookViewId="0">
      <selection activeCell="B8" sqref="B8"/>
    </sheetView>
  </sheetViews>
  <sheetFormatPr baseColWidth="10" defaultRowHeight="15" x14ac:dyDescent="0.25"/>
  <sheetData>
    <row r="1" spans="1:5" x14ac:dyDescent="0.25">
      <c r="A1" t="s">
        <v>35</v>
      </c>
      <c r="B1" t="s">
        <v>34</v>
      </c>
      <c r="C1" t="s">
        <v>36</v>
      </c>
      <c r="D1" t="s">
        <v>38</v>
      </c>
      <c r="E1" t="s">
        <v>37</v>
      </c>
    </row>
    <row r="2" spans="1:5" x14ac:dyDescent="0.25">
      <c r="A2">
        <v>0</v>
      </c>
      <c r="B2">
        <v>25</v>
      </c>
      <c r="C2">
        <v>50</v>
      </c>
      <c r="D2">
        <v>75</v>
      </c>
      <c r="E2">
        <v>100</v>
      </c>
    </row>
  </sheetData>
  <sheetProtection algorithmName="SHA-512" hashValue="lbbi/xjPWSEPTxSHywyzyccxmqcr793rbOdac3h9DgTwWjfmtvrLcr8WoIeM12uAeQOOUzwhkWoUOm+1a3neqQ==" saltValue="yuM3I/csuHPQDu0GOyIp+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5CC4-F715-492A-BB3D-EC49E25ED852}">
  <dimension ref="A1"/>
  <sheetViews>
    <sheetView workbookViewId="0">
      <selection activeCell="B3" sqref="B3"/>
    </sheetView>
  </sheetViews>
  <sheetFormatPr baseColWidth="10" defaultColWidth="10.85546875" defaultRowHeight="15" x14ac:dyDescent="0.25"/>
  <cols>
    <col min="1" max="16384" width="10.85546875" style="36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c p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G 6 n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p y l W K I p H u A 4 A A A A R A A A A E w A c A E Z v c m 1 1 b G F z L 1 N l Y 3 R p b 2 4 x L m 0 g o h g A K K A U A A A A A A A A A A A A A A A A A A A A A A A A A A A A K 0 5 N L s n M z 1 M I h t C G 1 g B Q S w E C L Q A U A A I A C A B u p y l W l S W 5 p 6 g A A A D 5 A A A A E g A A A A A A A A A A A A A A A A A A A A A A Q 2 9 u Z m l n L 1 B h Y 2 t h Z 2 U u e G 1 s U E s B A i 0 A F A A C A A g A b q c p V g / K 6 a u k A A A A 6 Q A A A B M A A A A A A A A A A A A A A A A A 9 A A A A F t D b 2 5 0 Z W 5 0 X 1 R 5 c G V z X S 5 4 b W x Q S w E C L Q A U A A I A C A B u p y l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2 0 8 l 3 j R T W U m R 3 f i h l I C 4 R A A A A A A C A A A A A A A D Z g A A w A A A A B A A A A B y K r R E T Y i w a F o D u c b X 6 G f u A A A A A A S A A A C g A A A A E A A A A F Y 7 L 5 H 0 p H c i + p C / 6 n k a U U p Q A A A A 6 K c C A L k T n i M v F u N m R o B n V 1 1 q C 5 h C L 7 t H l N C 9 + 9 9 i o 3 F 7 / L 7 z j 4 g n n L m p e v F c Q Z F r d h A 6 L F H Z G J 0 c O a I Q E h O 1 k c 5 B x Z y b 8 S u D x j O J R J + 2 D l s U A A A A l b L v x 9 Z 7 B L Q E y v O O / K n O g R y B k h Q = < / D a t a M a s h u p > 
</file>

<file path=customXml/itemProps1.xml><?xml version="1.0" encoding="utf-8"?>
<ds:datastoreItem xmlns:ds="http://schemas.openxmlformats.org/officeDocument/2006/customXml" ds:itemID="{D31064AE-35C9-4651-94F0-C9EADDF78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Jeu et livrables</vt:lpstr>
      <vt:lpstr>Qualité</vt:lpstr>
      <vt:lpstr>Note finale</vt:lpstr>
      <vt:lpstr>Valeurs</vt:lpstr>
      <vt:lpstr>Remarques</vt:lpstr>
    </vt:vector>
  </TitlesOfParts>
  <Company>IUT ANNECY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GRUSON</dc:creator>
  <cp:lastModifiedBy>Marine Gimenez</cp:lastModifiedBy>
  <cp:lastPrinted>2023-01-09T11:23:21Z</cp:lastPrinted>
  <dcterms:created xsi:type="dcterms:W3CDTF">2021-12-16T12:29:53Z</dcterms:created>
  <dcterms:modified xsi:type="dcterms:W3CDTF">2023-01-13T07:58:40Z</dcterms:modified>
</cp:coreProperties>
</file>