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na\DATASCIENCE\02_Business_Analytics\ANALISIS_ECOMMERCE\Diseño del proyecto\"/>
    </mc:Choice>
  </mc:AlternateContent>
  <xr:revisionPtr revIDLastSave="0" documentId="13_ncr:1_{C364C554-E2B2-41D8-9A26-BF68E5F5CBF9}" xr6:coauthVersionLast="47" xr6:coauthVersionMax="47" xr10:uidLastSave="{00000000-0000-0000-0000-000000000000}"/>
  <bookViews>
    <workbookView xWindow="-120" yWindow="-120" windowWidth="29040" windowHeight="15720" xr2:uid="{C2C688D5-16A1-4F0E-A4F5-137DB6E703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F34" i="1"/>
  <c r="G34" i="1"/>
  <c r="H34" i="1"/>
  <c r="I34" i="1"/>
  <c r="J34" i="1"/>
  <c r="K34" i="1"/>
  <c r="L34" i="1"/>
  <c r="L36" i="1" s="1"/>
  <c r="L38" i="1" s="1"/>
  <c r="L7" i="1" s="1"/>
  <c r="M34" i="1"/>
  <c r="M36" i="1" s="1"/>
  <c r="M38" i="1" s="1"/>
  <c r="M7" i="1" s="1"/>
  <c r="N34" i="1"/>
  <c r="N36" i="1" s="1"/>
  <c r="N38" i="1" s="1"/>
  <c r="N7" i="1" s="1"/>
  <c r="O34" i="1"/>
  <c r="O36" i="1" s="1"/>
  <c r="O38" i="1" s="1"/>
  <c r="O7" i="1" s="1"/>
  <c r="D34" i="1"/>
  <c r="P45" i="1"/>
  <c r="P44" i="1"/>
  <c r="P43" i="1"/>
  <c r="P42" i="1"/>
  <c r="P41" i="1"/>
  <c r="P40" i="1"/>
  <c r="O39" i="1"/>
  <c r="N39" i="1"/>
  <c r="M39" i="1"/>
  <c r="L39" i="1"/>
  <c r="K39" i="1"/>
  <c r="J39" i="1"/>
  <c r="I39" i="1"/>
  <c r="H39" i="1"/>
  <c r="G39" i="1"/>
  <c r="F39" i="1"/>
  <c r="E39" i="1"/>
  <c r="P39" i="1" s="1"/>
  <c r="D39" i="1"/>
  <c r="D38" i="1"/>
  <c r="D7" i="1" s="1"/>
  <c r="K36" i="1"/>
  <c r="K38" i="1" s="1"/>
  <c r="K7" i="1" s="1"/>
  <c r="J36" i="1"/>
  <c r="J38" i="1" s="1"/>
  <c r="J7" i="1" s="1"/>
  <c r="I36" i="1"/>
  <c r="I38" i="1" s="1"/>
  <c r="I7" i="1" s="1"/>
  <c r="H36" i="1"/>
  <c r="H38" i="1" s="1"/>
  <c r="H7" i="1" s="1"/>
  <c r="G36" i="1"/>
  <c r="G38" i="1" s="1"/>
  <c r="G7" i="1" s="1"/>
  <c r="F36" i="1"/>
  <c r="F38" i="1" s="1"/>
  <c r="F7" i="1" s="1"/>
  <c r="E36" i="1"/>
  <c r="E38" i="1" s="1"/>
  <c r="E7" i="1" s="1"/>
  <c r="D36" i="1"/>
  <c r="P35" i="1"/>
  <c r="P33" i="1"/>
  <c r="P32" i="1"/>
  <c r="P31" i="1"/>
  <c r="P29" i="1"/>
  <c r="P28" i="1"/>
  <c r="P27" i="1"/>
  <c r="P25" i="1"/>
  <c r="P24" i="1"/>
  <c r="P23" i="1"/>
  <c r="P22" i="1"/>
  <c r="AC20" i="1"/>
  <c r="AC19" i="1"/>
  <c r="O19" i="1"/>
  <c r="O17" i="1" s="1"/>
  <c r="N19" i="1"/>
  <c r="N17" i="1" s="1"/>
  <c r="M19" i="1"/>
  <c r="M17" i="1" s="1"/>
  <c r="L19" i="1"/>
  <c r="L17" i="1" s="1"/>
  <c r="K19" i="1"/>
  <c r="K17" i="1" s="1"/>
  <c r="J19" i="1"/>
  <c r="I19" i="1"/>
  <c r="I17" i="1" s="1"/>
  <c r="H19" i="1"/>
  <c r="H17" i="1" s="1"/>
  <c r="G19" i="1"/>
  <c r="G17" i="1" s="1"/>
  <c r="F19" i="1"/>
  <c r="F17" i="1" s="1"/>
  <c r="E19" i="1"/>
  <c r="E17" i="1" s="1"/>
  <c r="D19" i="1"/>
  <c r="D17" i="1" s="1"/>
  <c r="AC18" i="1"/>
  <c r="P18" i="1"/>
  <c r="AC17" i="1"/>
  <c r="AC16" i="1"/>
  <c r="AC15" i="1"/>
  <c r="O15" i="1"/>
  <c r="O13" i="1" s="1"/>
  <c r="N15" i="1"/>
  <c r="N13" i="1" s="1"/>
  <c r="M15" i="1"/>
  <c r="M13" i="1" s="1"/>
  <c r="L15" i="1"/>
  <c r="L13" i="1" s="1"/>
  <c r="K15" i="1"/>
  <c r="K13" i="1" s="1"/>
  <c r="J15" i="1"/>
  <c r="J13" i="1" s="1"/>
  <c r="I15" i="1"/>
  <c r="I13" i="1" s="1"/>
  <c r="H15" i="1"/>
  <c r="H13" i="1" s="1"/>
  <c r="G15" i="1"/>
  <c r="G13" i="1" s="1"/>
  <c r="F15" i="1"/>
  <c r="E15" i="1"/>
  <c r="E13" i="1" s="1"/>
  <c r="D15" i="1"/>
  <c r="D13" i="1" s="1"/>
  <c r="AC14" i="1"/>
  <c r="P14" i="1"/>
  <c r="AC13" i="1"/>
  <c r="F13" i="1"/>
  <c r="AC12" i="1"/>
  <c r="AC11" i="1"/>
  <c r="O11" i="1"/>
  <c r="O9" i="1" s="1"/>
  <c r="O8" i="1" s="1"/>
  <c r="N11" i="1"/>
  <c r="N9" i="1" s="1"/>
  <c r="N8" i="1" s="1"/>
  <c r="M11" i="1"/>
  <c r="M9" i="1" s="1"/>
  <c r="L11" i="1"/>
  <c r="L9" i="1" s="1"/>
  <c r="K11" i="1"/>
  <c r="K9" i="1" s="1"/>
  <c r="J11" i="1"/>
  <c r="J9" i="1" s="1"/>
  <c r="I11" i="1"/>
  <c r="I9" i="1" s="1"/>
  <c r="H11" i="1"/>
  <c r="H9" i="1" s="1"/>
  <c r="G11" i="1"/>
  <c r="F11" i="1"/>
  <c r="E11" i="1"/>
  <c r="E9" i="1" s="1"/>
  <c r="D11" i="1"/>
  <c r="D9" i="1" s="1"/>
  <c r="AC10" i="1"/>
  <c r="P10" i="1"/>
  <c r="AC9" i="1"/>
  <c r="G9" i="1"/>
  <c r="F9" i="1"/>
  <c r="AC8" i="1"/>
  <c r="P34" i="1" l="1"/>
  <c r="F8" i="1"/>
  <c r="P19" i="1"/>
  <c r="G8" i="1"/>
  <c r="H8" i="1"/>
  <c r="M8" i="1"/>
  <c r="P7" i="1"/>
  <c r="P46" i="1" s="1"/>
  <c r="P47" i="1" s="1"/>
  <c r="P38" i="1"/>
  <c r="P13" i="1"/>
  <c r="K8" i="1"/>
  <c r="D8" i="1"/>
  <c r="P9" i="1"/>
  <c r="I8" i="1"/>
  <c r="E8" i="1"/>
  <c r="L8" i="1"/>
  <c r="J17" i="1"/>
  <c r="P17" i="1" s="1"/>
  <c r="P11" i="1"/>
  <c r="P15" i="1"/>
  <c r="P36" i="1"/>
  <c r="J8" i="1" l="1"/>
  <c r="P8" i="1" s="1"/>
</calcChain>
</file>

<file path=xl/sharedStrings.xml><?xml version="1.0" encoding="utf-8"?>
<sst xmlns="http://schemas.openxmlformats.org/spreadsheetml/2006/main" count="67" uniqueCount="40">
  <si>
    <t xml:space="preserve">MES 1 </t>
  </si>
  <si>
    <t xml:space="preserve">MES 2 </t>
  </si>
  <si>
    <t xml:space="preserve">MES 3 </t>
  </si>
  <si>
    <t>MES 4</t>
  </si>
  <si>
    <t xml:space="preserve"> MES 5 </t>
  </si>
  <si>
    <t xml:space="preserve">MES 6 </t>
  </si>
  <si>
    <t xml:space="preserve">MES 7 </t>
  </si>
  <si>
    <t xml:space="preserve"> MES 8 </t>
  </si>
  <si>
    <t xml:space="preserve">MES 9 </t>
  </si>
  <si>
    <t xml:space="preserve">MES 10 </t>
  </si>
  <si>
    <t xml:space="preserve">MES 11 </t>
  </si>
  <si>
    <t>MES 12</t>
  </si>
  <si>
    <t>AÑO 1</t>
  </si>
  <si>
    <t>AÑO 2</t>
  </si>
  <si>
    <t>RESULTADO DE LA PUESTA EN MARCHA DE LAS PALANCAS</t>
  </si>
  <si>
    <t>Total palancas de incremento de ingresos</t>
  </si>
  <si>
    <t>AS-IS</t>
  </si>
  <si>
    <t>TO-BE</t>
  </si>
  <si>
    <t>%palanca</t>
  </si>
  <si>
    <t>Total palancas de reducción de costes</t>
  </si>
  <si>
    <t>Palanca 1: reducción de costes</t>
  </si>
  <si>
    <t>Palanca 2: reducción de costes</t>
  </si>
  <si>
    <t>Palanca 3: reducción de costes</t>
  </si>
  <si>
    <t>Incremento total de ingresos</t>
  </si>
  <si>
    <t>Reducción total de costes</t>
  </si>
  <si>
    <t>Margen incremental después del incremento de ingresos</t>
  </si>
  <si>
    <t>% margen sobre ingresos</t>
  </si>
  <si>
    <t>Margen incremental después de la reducción de costes</t>
  </si>
  <si>
    <t>COSTE DE LA PUESTA EN MARCHA DE LAS PALANCAS</t>
  </si>
  <si>
    <t>Materiales</t>
  </si>
  <si>
    <t>Hardware</t>
  </si>
  <si>
    <t>Software</t>
  </si>
  <si>
    <t>Personal</t>
  </si>
  <si>
    <t>Consultoría</t>
  </si>
  <si>
    <t>Otros</t>
  </si>
  <si>
    <t>BENEFICIO DE LA PUESTA EN MARCHA DE LAS PALANCAS</t>
  </si>
  <si>
    <t>ROI DE LA PUESTA EN MARCHA DE LAS PALANCAS</t>
  </si>
  <si>
    <t>Palanca 1: incremento de conversión de compras sobre visitas( de 12% a 14% ) con las acciones de CRO</t>
  </si>
  <si>
    <t>Palanca 2: incremento de venta cruzada ( 5 productos por compra a 5.5, es decir, un 10%)</t>
  </si>
  <si>
    <t>Palanca 3: incremento de frecuencia de compra (% de clientes que compra tras el primer mes)(10% al 11%)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</si>
</sst>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1" applyBorder="1"/>
    <xf numFmtId="3" fontId="0" fillId="0" borderId="0" xfId="0" applyNumberFormat="1"/>
    <xf numFmtId="0" fontId="3" fillId="3" borderId="5" xfId="2" applyBorder="1"/>
    <xf numFmtId="0" fontId="1" fillId="5" borderId="5" xfId="4" applyBorder="1"/>
    <xf numFmtId="0" fontId="1" fillId="5" borderId="6" xfId="4" applyBorder="1"/>
    <xf numFmtId="0" fontId="0" fillId="0" borderId="7" xfId="0" applyBorder="1"/>
    <xf numFmtId="0" fontId="0" fillId="4" borderId="5" xfId="3" applyFont="1" applyBorder="1"/>
    <xf numFmtId="0" fontId="1" fillId="4" borderId="5" xfId="3" applyBorder="1"/>
    <xf numFmtId="0" fontId="1" fillId="4" borderId="6" xfId="3" applyBorder="1"/>
    <xf numFmtId="0" fontId="0" fillId="0" borderId="6" xfId="0" applyBorder="1"/>
  </cellXfs>
  <cellStyles count="5">
    <cellStyle name="20% - Énfasis4" xfId="3" builtinId="42"/>
    <cellStyle name="20% - Énfasis5" xfId="4" builtinId="46"/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E01B-DF8D-4B98-87B8-BB53CD3CE5E6}">
  <dimension ref="C5:AC47"/>
  <sheetViews>
    <sheetView tabSelected="1" topLeftCell="C19" workbookViewId="0">
      <selection activeCell="D34" sqref="D34:O34"/>
    </sheetView>
  </sheetViews>
  <sheetFormatPr baseColWidth="10" defaultRowHeight="15" outlineLevelRow="3" outlineLevelCol="1" x14ac:dyDescent="0.25"/>
  <cols>
    <col min="3" max="3" width="71.140625" bestFit="1" customWidth="1"/>
    <col min="4" max="15" width="11.42578125" outlineLevel="1"/>
    <col min="17" max="28" width="11.42578125" hidden="1" customWidth="1" outlineLevel="1"/>
    <col min="29" max="29" width="11.85546875" bestFit="1" customWidth="1" collapsed="1"/>
  </cols>
  <sheetData>
    <row r="5" spans="3:29" ht="15.75" thickBot="1" x14ac:dyDescent="0.3"/>
    <row r="6" spans="3:29" ht="15.75" outlineLevel="1" thickBot="1" x14ac:dyDescent="0.3"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  <c r="O6" s="2" t="s">
        <v>11</v>
      </c>
      <c r="P6" s="3" t="s">
        <v>12</v>
      </c>
      <c r="Q6" s="1" t="s">
        <v>0</v>
      </c>
      <c r="R6" s="2" t="s">
        <v>1</v>
      </c>
      <c r="S6" s="2" t="s">
        <v>2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Y6" s="2" t="s">
        <v>8</v>
      </c>
      <c r="Z6" s="2" t="s">
        <v>9</v>
      </c>
      <c r="AA6" s="2" t="s">
        <v>10</v>
      </c>
      <c r="AB6" s="2" t="s">
        <v>11</v>
      </c>
      <c r="AC6" s="3" t="s">
        <v>13</v>
      </c>
    </row>
    <row r="7" spans="3:29" ht="15.75" outlineLevel="1" thickBot="1" x14ac:dyDescent="0.3">
      <c r="C7" s="4" t="s">
        <v>14</v>
      </c>
      <c r="D7">
        <f>D38</f>
        <v>12750</v>
      </c>
      <c r="E7">
        <f t="shared" ref="E7:O7" si="0">E38</f>
        <v>12750</v>
      </c>
      <c r="F7">
        <f t="shared" si="0"/>
        <v>12750</v>
      </c>
      <c r="G7">
        <f t="shared" si="0"/>
        <v>12750</v>
      </c>
      <c r="H7">
        <f t="shared" si="0"/>
        <v>12750</v>
      </c>
      <c r="I7">
        <f t="shared" si="0"/>
        <v>12750</v>
      </c>
      <c r="J7">
        <f t="shared" si="0"/>
        <v>12750</v>
      </c>
      <c r="K7">
        <f t="shared" si="0"/>
        <v>12750</v>
      </c>
      <c r="L7">
        <f t="shared" si="0"/>
        <v>12750</v>
      </c>
      <c r="M7">
        <f t="shared" si="0"/>
        <v>12750</v>
      </c>
      <c r="N7">
        <f t="shared" si="0"/>
        <v>12750</v>
      </c>
      <c r="O7">
        <f t="shared" si="0"/>
        <v>12750</v>
      </c>
      <c r="P7">
        <f t="shared" ref="P7:P45" si="1">+SUM(D7:O7)</f>
        <v>153000</v>
      </c>
    </row>
    <row r="8" spans="3:29" outlineLevel="2" x14ac:dyDescent="0.25">
      <c r="C8" s="5" t="s">
        <v>15</v>
      </c>
      <c r="D8" s="6">
        <f>D9+D13+D17</f>
        <v>42500</v>
      </c>
      <c r="E8" s="6">
        <f t="shared" ref="E8:O8" si="2">E9+E13+E17</f>
        <v>42500</v>
      </c>
      <c r="F8" s="6">
        <f t="shared" si="2"/>
        <v>42500</v>
      </c>
      <c r="G8" s="6">
        <f t="shared" si="2"/>
        <v>42500</v>
      </c>
      <c r="H8" s="6">
        <f t="shared" si="2"/>
        <v>42500</v>
      </c>
      <c r="I8" s="6">
        <f t="shared" si="2"/>
        <v>42500</v>
      </c>
      <c r="J8" s="6">
        <f t="shared" si="2"/>
        <v>42500</v>
      </c>
      <c r="K8" s="6">
        <f t="shared" si="2"/>
        <v>42500</v>
      </c>
      <c r="L8" s="6">
        <f t="shared" si="2"/>
        <v>42500</v>
      </c>
      <c r="M8" s="6">
        <f t="shared" si="2"/>
        <v>42500</v>
      </c>
      <c r="N8" s="6">
        <f t="shared" si="2"/>
        <v>42500</v>
      </c>
      <c r="O8" s="6">
        <f t="shared" si="2"/>
        <v>42500</v>
      </c>
      <c r="P8">
        <f t="shared" si="1"/>
        <v>510000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>+SUM(Q8:AB8)</f>
        <v>0</v>
      </c>
    </row>
    <row r="9" spans="3:29" outlineLevel="2" x14ac:dyDescent="0.25">
      <c r="C9" s="5" t="s">
        <v>37</v>
      </c>
      <c r="D9" s="6">
        <f>D11-D10</f>
        <v>17500</v>
      </c>
      <c r="E9" s="6">
        <f t="shared" ref="E9:O9" si="3">E11-E10</f>
        <v>17500</v>
      </c>
      <c r="F9" s="6">
        <f t="shared" si="3"/>
        <v>17500</v>
      </c>
      <c r="G9" s="6">
        <f t="shared" si="3"/>
        <v>17500</v>
      </c>
      <c r="H9" s="6">
        <f t="shared" si="3"/>
        <v>17500</v>
      </c>
      <c r="I9" s="6">
        <f t="shared" si="3"/>
        <v>17500</v>
      </c>
      <c r="J9" s="6">
        <f t="shared" si="3"/>
        <v>17500</v>
      </c>
      <c r="K9" s="6">
        <f t="shared" si="3"/>
        <v>17500</v>
      </c>
      <c r="L9" s="6">
        <f t="shared" si="3"/>
        <v>17500</v>
      </c>
      <c r="M9" s="6">
        <f t="shared" si="3"/>
        <v>17500</v>
      </c>
      <c r="N9" s="6">
        <f t="shared" si="3"/>
        <v>17500</v>
      </c>
      <c r="O9" s="6">
        <f t="shared" si="3"/>
        <v>17500</v>
      </c>
      <c r="P9">
        <f t="shared" si="1"/>
        <v>210000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ref="AC9:AC20" si="4">+SUM(Q9:AB9)</f>
        <v>0</v>
      </c>
    </row>
    <row r="10" spans="3:29" outlineLevel="2" x14ac:dyDescent="0.25">
      <c r="C10" s="5" t="s">
        <v>16</v>
      </c>
      <c r="D10" s="6">
        <v>125000</v>
      </c>
      <c r="E10" s="6">
        <v>125000</v>
      </c>
      <c r="F10" s="6">
        <v>125000</v>
      </c>
      <c r="G10" s="6">
        <v>125000</v>
      </c>
      <c r="H10" s="6">
        <v>125000</v>
      </c>
      <c r="I10" s="6">
        <v>125000</v>
      </c>
      <c r="J10" s="6">
        <v>125000</v>
      </c>
      <c r="K10" s="6">
        <v>125000</v>
      </c>
      <c r="L10" s="6">
        <v>125000</v>
      </c>
      <c r="M10" s="6">
        <v>125000</v>
      </c>
      <c r="N10" s="6">
        <v>125000</v>
      </c>
      <c r="O10" s="6">
        <v>125000</v>
      </c>
      <c r="P10">
        <f t="shared" si="1"/>
        <v>1500000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4"/>
        <v>0</v>
      </c>
    </row>
    <row r="11" spans="3:29" outlineLevel="1" x14ac:dyDescent="0.25">
      <c r="C11" s="5" t="s">
        <v>17</v>
      </c>
      <c r="D11">
        <f>D10+(D10*D12/100)</f>
        <v>142500</v>
      </c>
      <c r="E11">
        <f t="shared" ref="E11:O11" si="5">E10+(E10*E12/100)</f>
        <v>142500</v>
      </c>
      <c r="F11">
        <f t="shared" si="5"/>
        <v>142500</v>
      </c>
      <c r="G11">
        <f t="shared" si="5"/>
        <v>142500</v>
      </c>
      <c r="H11">
        <f t="shared" si="5"/>
        <v>142500</v>
      </c>
      <c r="I11">
        <f t="shared" si="5"/>
        <v>142500</v>
      </c>
      <c r="J11">
        <f t="shared" si="5"/>
        <v>142500</v>
      </c>
      <c r="K11">
        <f t="shared" si="5"/>
        <v>142500</v>
      </c>
      <c r="L11">
        <f t="shared" si="5"/>
        <v>142500</v>
      </c>
      <c r="M11">
        <f t="shared" si="5"/>
        <v>142500</v>
      </c>
      <c r="N11">
        <f t="shared" si="5"/>
        <v>142500</v>
      </c>
      <c r="O11">
        <f t="shared" si="5"/>
        <v>142500</v>
      </c>
      <c r="P11">
        <f t="shared" si="1"/>
        <v>1710000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>+SUM(Q11:AB11)</f>
        <v>0</v>
      </c>
    </row>
    <row r="12" spans="3:29" outlineLevel="2" x14ac:dyDescent="0.25">
      <c r="C12" s="5" t="s">
        <v>18</v>
      </c>
      <c r="D12">
        <v>14</v>
      </c>
      <c r="E12">
        <v>14</v>
      </c>
      <c r="F12">
        <v>14</v>
      </c>
      <c r="G12">
        <v>14</v>
      </c>
      <c r="H12">
        <v>14</v>
      </c>
      <c r="I12">
        <v>14</v>
      </c>
      <c r="J12">
        <v>14</v>
      </c>
      <c r="K12">
        <v>14</v>
      </c>
      <c r="L12">
        <v>14</v>
      </c>
      <c r="M12">
        <v>14</v>
      </c>
      <c r="N12">
        <v>14</v>
      </c>
      <c r="O12">
        <v>14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4"/>
        <v>0</v>
      </c>
    </row>
    <row r="13" spans="3:29" outlineLevel="2" x14ac:dyDescent="0.25">
      <c r="C13" s="5" t="s">
        <v>38</v>
      </c>
      <c r="D13" s="6">
        <f>D15-D14</f>
        <v>12500</v>
      </c>
      <c r="E13" s="6">
        <f t="shared" ref="E13:O13" si="6">E15-E14</f>
        <v>12500</v>
      </c>
      <c r="F13" s="6">
        <f t="shared" si="6"/>
        <v>12500</v>
      </c>
      <c r="G13" s="6">
        <f t="shared" si="6"/>
        <v>12500</v>
      </c>
      <c r="H13" s="6">
        <f t="shared" si="6"/>
        <v>12500</v>
      </c>
      <c r="I13" s="6">
        <f t="shared" si="6"/>
        <v>12500</v>
      </c>
      <c r="J13" s="6">
        <f t="shared" si="6"/>
        <v>12500</v>
      </c>
      <c r="K13" s="6">
        <f t="shared" si="6"/>
        <v>12500</v>
      </c>
      <c r="L13" s="6">
        <f t="shared" si="6"/>
        <v>12500</v>
      </c>
      <c r="M13" s="6">
        <f t="shared" si="6"/>
        <v>12500</v>
      </c>
      <c r="N13" s="6">
        <f t="shared" si="6"/>
        <v>12500</v>
      </c>
      <c r="O13" s="6">
        <f t="shared" si="6"/>
        <v>12500</v>
      </c>
      <c r="P13">
        <f t="shared" si="1"/>
        <v>150000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4"/>
        <v>0</v>
      </c>
    </row>
    <row r="14" spans="3:29" outlineLevel="2" x14ac:dyDescent="0.25">
      <c r="C14" s="5" t="s">
        <v>16</v>
      </c>
      <c r="D14" s="6">
        <v>125000</v>
      </c>
      <c r="E14" s="6">
        <v>125000</v>
      </c>
      <c r="F14" s="6">
        <v>125000</v>
      </c>
      <c r="G14" s="6">
        <v>125000</v>
      </c>
      <c r="H14" s="6">
        <v>125000</v>
      </c>
      <c r="I14" s="6">
        <v>125000</v>
      </c>
      <c r="J14" s="6">
        <v>125000</v>
      </c>
      <c r="K14" s="6">
        <v>125000</v>
      </c>
      <c r="L14" s="6">
        <v>125000</v>
      </c>
      <c r="M14" s="6">
        <v>125000</v>
      </c>
      <c r="N14" s="6">
        <v>125000</v>
      </c>
      <c r="O14" s="6">
        <v>125000</v>
      </c>
      <c r="P14">
        <f t="shared" si="1"/>
        <v>1500000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4"/>
        <v>0</v>
      </c>
    </row>
    <row r="15" spans="3:29" outlineLevel="2" x14ac:dyDescent="0.25">
      <c r="C15" s="5" t="s">
        <v>17</v>
      </c>
      <c r="D15">
        <f>D14+(D14*D16/100)</f>
        <v>137500</v>
      </c>
      <c r="E15">
        <f t="shared" ref="E15:O15" si="7">E14+(E14*E16/100)</f>
        <v>137500</v>
      </c>
      <c r="F15">
        <f t="shared" si="7"/>
        <v>137500</v>
      </c>
      <c r="G15">
        <f t="shared" si="7"/>
        <v>137500</v>
      </c>
      <c r="H15">
        <f t="shared" si="7"/>
        <v>137500</v>
      </c>
      <c r="I15">
        <f t="shared" si="7"/>
        <v>137500</v>
      </c>
      <c r="J15">
        <f t="shared" si="7"/>
        <v>137500</v>
      </c>
      <c r="K15">
        <f t="shared" si="7"/>
        <v>137500</v>
      </c>
      <c r="L15">
        <f t="shared" si="7"/>
        <v>137500</v>
      </c>
      <c r="M15">
        <f t="shared" si="7"/>
        <v>137500</v>
      </c>
      <c r="N15">
        <f t="shared" si="7"/>
        <v>137500</v>
      </c>
      <c r="O15">
        <f t="shared" si="7"/>
        <v>137500</v>
      </c>
      <c r="P15">
        <f t="shared" si="1"/>
        <v>1650000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4"/>
        <v>0</v>
      </c>
    </row>
    <row r="16" spans="3:29" outlineLevel="2" x14ac:dyDescent="0.25">
      <c r="C16" s="5" t="s">
        <v>18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4"/>
        <v>0</v>
      </c>
    </row>
    <row r="17" spans="3:29" outlineLevel="2" x14ac:dyDescent="0.25">
      <c r="C17" s="5" t="s">
        <v>39</v>
      </c>
      <c r="D17">
        <f>D19-D18</f>
        <v>12500</v>
      </c>
      <c r="E17">
        <f t="shared" ref="E17:O17" si="8">E19-E18</f>
        <v>12500</v>
      </c>
      <c r="F17">
        <f t="shared" si="8"/>
        <v>12500</v>
      </c>
      <c r="G17">
        <f t="shared" si="8"/>
        <v>12500</v>
      </c>
      <c r="H17">
        <f t="shared" si="8"/>
        <v>12500</v>
      </c>
      <c r="I17">
        <f t="shared" si="8"/>
        <v>12500</v>
      </c>
      <c r="J17">
        <f t="shared" si="8"/>
        <v>12500</v>
      </c>
      <c r="K17">
        <f t="shared" si="8"/>
        <v>12500</v>
      </c>
      <c r="L17">
        <f t="shared" si="8"/>
        <v>12500</v>
      </c>
      <c r="M17">
        <f t="shared" si="8"/>
        <v>12500</v>
      </c>
      <c r="N17">
        <f t="shared" si="8"/>
        <v>12500</v>
      </c>
      <c r="O17">
        <f t="shared" si="8"/>
        <v>12500</v>
      </c>
      <c r="P17">
        <f t="shared" si="1"/>
        <v>150000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4"/>
        <v>0</v>
      </c>
    </row>
    <row r="18" spans="3:29" outlineLevel="2" x14ac:dyDescent="0.25">
      <c r="C18" s="5" t="s">
        <v>16</v>
      </c>
      <c r="D18" s="6">
        <v>125000</v>
      </c>
      <c r="E18" s="6">
        <v>125000</v>
      </c>
      <c r="F18" s="6">
        <v>125000</v>
      </c>
      <c r="G18" s="6">
        <v>125000</v>
      </c>
      <c r="H18" s="6">
        <v>125000</v>
      </c>
      <c r="I18" s="6">
        <v>125000</v>
      </c>
      <c r="J18" s="6">
        <v>125000</v>
      </c>
      <c r="K18" s="6">
        <v>125000</v>
      </c>
      <c r="L18" s="6">
        <v>125000</v>
      </c>
      <c r="M18" s="6">
        <v>125000</v>
      </c>
      <c r="N18" s="6">
        <v>125000</v>
      </c>
      <c r="O18" s="6">
        <v>125000</v>
      </c>
      <c r="P18">
        <f t="shared" si="1"/>
        <v>1500000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4"/>
        <v>0</v>
      </c>
    </row>
    <row r="19" spans="3:29" outlineLevel="2" x14ac:dyDescent="0.25">
      <c r="C19" s="5" t="s">
        <v>17</v>
      </c>
      <c r="D19">
        <f t="shared" ref="D19:O19" si="9">D18+(D18*D20/100)</f>
        <v>137500</v>
      </c>
      <c r="E19">
        <f t="shared" si="9"/>
        <v>137500</v>
      </c>
      <c r="F19">
        <f t="shared" si="9"/>
        <v>137500</v>
      </c>
      <c r="G19">
        <f t="shared" si="9"/>
        <v>137500</v>
      </c>
      <c r="H19">
        <f t="shared" si="9"/>
        <v>137500</v>
      </c>
      <c r="I19">
        <f t="shared" si="9"/>
        <v>137500</v>
      </c>
      <c r="J19">
        <f t="shared" si="9"/>
        <v>137500</v>
      </c>
      <c r="K19">
        <f t="shared" si="9"/>
        <v>137500</v>
      </c>
      <c r="L19">
        <f t="shared" si="9"/>
        <v>137500</v>
      </c>
      <c r="M19">
        <f t="shared" si="9"/>
        <v>137500</v>
      </c>
      <c r="N19">
        <f t="shared" si="9"/>
        <v>137500</v>
      </c>
      <c r="O19">
        <f t="shared" si="9"/>
        <v>137500</v>
      </c>
      <c r="P19">
        <f t="shared" si="1"/>
        <v>1650000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4"/>
        <v>0</v>
      </c>
    </row>
    <row r="20" spans="3:29" outlineLevel="2" x14ac:dyDescent="0.25">
      <c r="C20" s="5" t="s">
        <v>18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4"/>
        <v>0</v>
      </c>
    </row>
    <row r="21" spans="3:29" outlineLevel="2" x14ac:dyDescent="0.25">
      <c r="C21" s="7" t="s">
        <v>19</v>
      </c>
    </row>
    <row r="22" spans="3:29" outlineLevel="2" x14ac:dyDescent="0.25">
      <c r="C22" s="7" t="s">
        <v>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</row>
    <row r="23" spans="3:29" outlineLevel="2" x14ac:dyDescent="0.25">
      <c r="C23" s="7" t="s">
        <v>16</v>
      </c>
      <c r="P23">
        <f t="shared" si="1"/>
        <v>0</v>
      </c>
    </row>
    <row r="24" spans="3:29" outlineLevel="2" x14ac:dyDescent="0.25">
      <c r="C24" s="7" t="s">
        <v>17</v>
      </c>
      <c r="P24">
        <f t="shared" si="1"/>
        <v>0</v>
      </c>
    </row>
    <row r="25" spans="3:29" outlineLevel="2" x14ac:dyDescent="0.25">
      <c r="C25" s="7" t="s">
        <v>18</v>
      </c>
      <c r="P25">
        <f t="shared" si="1"/>
        <v>0</v>
      </c>
    </row>
    <row r="26" spans="3:29" outlineLevel="2" x14ac:dyDescent="0.25">
      <c r="C26" s="7" t="s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3:29" outlineLevel="2" x14ac:dyDescent="0.25">
      <c r="C27" s="7" t="s">
        <v>16</v>
      </c>
      <c r="P27">
        <f t="shared" si="1"/>
        <v>0</v>
      </c>
    </row>
    <row r="28" spans="3:29" outlineLevel="2" x14ac:dyDescent="0.25">
      <c r="C28" s="7" t="s">
        <v>17</v>
      </c>
      <c r="P28">
        <f t="shared" si="1"/>
        <v>0</v>
      </c>
    </row>
    <row r="29" spans="3:29" outlineLevel="2" x14ac:dyDescent="0.25">
      <c r="C29" s="7" t="s">
        <v>18</v>
      </c>
      <c r="P29">
        <f t="shared" si="1"/>
        <v>0</v>
      </c>
    </row>
    <row r="30" spans="3:29" outlineLevel="2" x14ac:dyDescent="0.25">
      <c r="C30" s="7" t="s">
        <v>22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3:29" outlineLevel="2" x14ac:dyDescent="0.25">
      <c r="C31" s="7" t="s">
        <v>16</v>
      </c>
      <c r="P31">
        <f t="shared" si="1"/>
        <v>0</v>
      </c>
    </row>
    <row r="32" spans="3:29" outlineLevel="2" x14ac:dyDescent="0.25">
      <c r="C32" s="7" t="s">
        <v>17</v>
      </c>
      <c r="P32">
        <f t="shared" si="1"/>
        <v>0</v>
      </c>
    </row>
    <row r="33" spans="3:16" outlineLevel="2" x14ac:dyDescent="0.25">
      <c r="C33" s="7" t="s">
        <v>18</v>
      </c>
      <c r="P33">
        <f t="shared" si="1"/>
        <v>0</v>
      </c>
    </row>
    <row r="34" spans="3:16" outlineLevel="2" x14ac:dyDescent="0.25">
      <c r="C34" s="8" t="s">
        <v>23</v>
      </c>
      <c r="D34" s="6">
        <f>D8</f>
        <v>42500</v>
      </c>
      <c r="E34" s="6">
        <f t="shared" ref="E34:O34" si="10">E8</f>
        <v>42500</v>
      </c>
      <c r="F34" s="6">
        <f t="shared" si="10"/>
        <v>42500</v>
      </c>
      <c r="G34" s="6">
        <f t="shared" si="10"/>
        <v>42500</v>
      </c>
      <c r="H34" s="6">
        <f t="shared" si="10"/>
        <v>42500</v>
      </c>
      <c r="I34" s="6">
        <f t="shared" si="10"/>
        <v>42500</v>
      </c>
      <c r="J34" s="6">
        <f t="shared" si="10"/>
        <v>42500</v>
      </c>
      <c r="K34" s="6">
        <f t="shared" si="10"/>
        <v>42500</v>
      </c>
      <c r="L34" s="6">
        <f t="shared" si="10"/>
        <v>42500</v>
      </c>
      <c r="M34" s="6">
        <f t="shared" si="10"/>
        <v>42500</v>
      </c>
      <c r="N34" s="6">
        <f t="shared" si="10"/>
        <v>42500</v>
      </c>
      <c r="O34" s="6">
        <f t="shared" si="10"/>
        <v>42500</v>
      </c>
      <c r="P34">
        <f t="shared" si="1"/>
        <v>510000</v>
      </c>
    </row>
    <row r="35" spans="3:16" outlineLevel="2" x14ac:dyDescent="0.25">
      <c r="C35" s="8" t="s">
        <v>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1"/>
        <v>0</v>
      </c>
    </row>
    <row r="36" spans="3:16" outlineLevel="2" x14ac:dyDescent="0.25">
      <c r="C36" s="8" t="s">
        <v>25</v>
      </c>
      <c r="D36">
        <f>+D37*D34/100</f>
        <v>12750</v>
      </c>
      <c r="E36">
        <f t="shared" ref="E36:O36" si="11">+E37*E34/100</f>
        <v>12750</v>
      </c>
      <c r="F36">
        <f t="shared" si="11"/>
        <v>12750</v>
      </c>
      <c r="G36">
        <f t="shared" si="11"/>
        <v>12750</v>
      </c>
      <c r="H36">
        <f t="shared" si="11"/>
        <v>12750</v>
      </c>
      <c r="I36">
        <f t="shared" si="11"/>
        <v>12750</v>
      </c>
      <c r="J36">
        <f t="shared" si="11"/>
        <v>12750</v>
      </c>
      <c r="K36">
        <f t="shared" si="11"/>
        <v>12750</v>
      </c>
      <c r="L36">
        <f t="shared" si="11"/>
        <v>12750</v>
      </c>
      <c r="M36">
        <f t="shared" si="11"/>
        <v>12750</v>
      </c>
      <c r="N36">
        <f t="shared" si="11"/>
        <v>12750</v>
      </c>
      <c r="O36">
        <f t="shared" si="11"/>
        <v>12750</v>
      </c>
      <c r="P36">
        <f t="shared" si="1"/>
        <v>153000</v>
      </c>
    </row>
    <row r="37" spans="3:16" outlineLevel="2" x14ac:dyDescent="0.25">
      <c r="C37" s="8" t="s">
        <v>26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</row>
    <row r="38" spans="3:16" ht="15.75" outlineLevel="2" thickBot="1" x14ac:dyDescent="0.3">
      <c r="C38" s="9" t="s">
        <v>27</v>
      </c>
      <c r="D38">
        <f>+D36+D35</f>
        <v>12750</v>
      </c>
      <c r="E38">
        <f t="shared" ref="E38:O38" si="12">+E36+E35</f>
        <v>12750</v>
      </c>
      <c r="F38">
        <f t="shared" si="12"/>
        <v>12750</v>
      </c>
      <c r="G38">
        <f t="shared" si="12"/>
        <v>12750</v>
      </c>
      <c r="H38">
        <f t="shared" si="12"/>
        <v>12750</v>
      </c>
      <c r="I38">
        <f t="shared" si="12"/>
        <v>12750</v>
      </c>
      <c r="J38">
        <f t="shared" si="12"/>
        <v>12750</v>
      </c>
      <c r="K38">
        <f t="shared" si="12"/>
        <v>12750</v>
      </c>
      <c r="L38">
        <f t="shared" si="12"/>
        <v>12750</v>
      </c>
      <c r="M38">
        <f t="shared" si="12"/>
        <v>12750</v>
      </c>
      <c r="N38">
        <f t="shared" si="12"/>
        <v>12750</v>
      </c>
      <c r="O38">
        <f t="shared" si="12"/>
        <v>12750</v>
      </c>
      <c r="P38">
        <f t="shared" si="1"/>
        <v>153000</v>
      </c>
    </row>
    <row r="39" spans="3:16" outlineLevel="1" x14ac:dyDescent="0.25">
      <c r="C39" s="10" t="s">
        <v>28</v>
      </c>
      <c r="D39">
        <f>SUM(D40:D45)</f>
        <v>10000</v>
      </c>
      <c r="E39">
        <f t="shared" ref="E39:O39" si="13">SUM(E40:E45)</f>
        <v>10000</v>
      </c>
      <c r="F39">
        <f t="shared" si="13"/>
        <v>6000</v>
      </c>
      <c r="G39">
        <f t="shared" si="13"/>
        <v>6000</v>
      </c>
      <c r="H39">
        <f t="shared" si="13"/>
        <v>6000</v>
      </c>
      <c r="I39">
        <f t="shared" si="13"/>
        <v>6000</v>
      </c>
      <c r="J39">
        <f t="shared" si="13"/>
        <v>6000</v>
      </c>
      <c r="K39">
        <f t="shared" si="13"/>
        <v>6000</v>
      </c>
      <c r="L39">
        <f t="shared" si="13"/>
        <v>6000</v>
      </c>
      <c r="M39">
        <f t="shared" si="13"/>
        <v>6000</v>
      </c>
      <c r="N39">
        <f t="shared" si="13"/>
        <v>60000</v>
      </c>
      <c r="O39">
        <f t="shared" si="13"/>
        <v>60000</v>
      </c>
      <c r="P39">
        <f t="shared" si="1"/>
        <v>188000</v>
      </c>
    </row>
    <row r="40" spans="3:16" outlineLevel="1" x14ac:dyDescent="0.25">
      <c r="C40" s="11" t="s">
        <v>29</v>
      </c>
      <c r="P40">
        <f t="shared" si="1"/>
        <v>0</v>
      </c>
    </row>
    <row r="41" spans="3:16" outlineLevel="1" x14ac:dyDescent="0.25">
      <c r="C41" s="12" t="s">
        <v>30</v>
      </c>
      <c r="P41">
        <f t="shared" si="1"/>
        <v>0</v>
      </c>
    </row>
    <row r="42" spans="3:16" outlineLevel="1" x14ac:dyDescent="0.25">
      <c r="C42" s="12" t="s">
        <v>31</v>
      </c>
      <c r="P42">
        <f t="shared" si="1"/>
        <v>0</v>
      </c>
    </row>
    <row r="43" spans="3:16" outlineLevel="1" x14ac:dyDescent="0.25">
      <c r="C43" s="12" t="s">
        <v>32</v>
      </c>
      <c r="F43" s="6">
        <v>6000</v>
      </c>
      <c r="G43">
        <v>6000</v>
      </c>
      <c r="H43">
        <v>6000</v>
      </c>
      <c r="I43">
        <v>6000</v>
      </c>
      <c r="J43">
        <v>6000</v>
      </c>
      <c r="K43">
        <v>6000</v>
      </c>
      <c r="L43">
        <v>6000</v>
      </c>
      <c r="M43">
        <v>6000</v>
      </c>
      <c r="N43">
        <v>60000</v>
      </c>
      <c r="O43">
        <v>60000</v>
      </c>
      <c r="P43">
        <f t="shared" si="1"/>
        <v>168000</v>
      </c>
    </row>
    <row r="44" spans="3:16" outlineLevel="1" x14ac:dyDescent="0.25">
      <c r="C44" s="11" t="s">
        <v>33</v>
      </c>
      <c r="D44" s="6">
        <v>10000</v>
      </c>
      <c r="E44" s="6">
        <v>10000</v>
      </c>
      <c r="F44" s="6"/>
      <c r="P44">
        <f t="shared" si="1"/>
        <v>20000</v>
      </c>
    </row>
    <row r="45" spans="3:16" ht="15.75" outlineLevel="1" thickBot="1" x14ac:dyDescent="0.3">
      <c r="C45" s="13" t="s">
        <v>34</v>
      </c>
      <c r="P45">
        <f t="shared" si="1"/>
        <v>0</v>
      </c>
    </row>
    <row r="46" spans="3:16" ht="15.75" outlineLevel="2" thickBot="1" x14ac:dyDescent="0.3">
      <c r="C46" s="4" t="s">
        <v>35</v>
      </c>
      <c r="P46">
        <f>P7-P39</f>
        <v>-35000</v>
      </c>
    </row>
    <row r="47" spans="3:16" ht="15.75" outlineLevel="3" thickBot="1" x14ac:dyDescent="0.3">
      <c r="C47" s="14" t="s">
        <v>36</v>
      </c>
      <c r="P47">
        <f>P46/P39</f>
        <v>-0.18617021276595744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Canales Madrazo</dc:creator>
  <cp:lastModifiedBy>Miguel Canales Madrazo</cp:lastModifiedBy>
  <dcterms:created xsi:type="dcterms:W3CDTF">2024-08-30T08:49:44Z</dcterms:created>
  <dcterms:modified xsi:type="dcterms:W3CDTF">2024-08-30T09:13:20Z</dcterms:modified>
</cp:coreProperties>
</file>