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419F9E5A-872A-474C-A1A8-0280F93AFF3D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005930" sheetId="1" r:id="rId1"/>
    <sheet name="00066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L5" i="2"/>
  <c r="F10" i="2"/>
  <c r="F6" i="2"/>
  <c r="H6" i="2" s="1"/>
  <c r="H7" i="2"/>
  <c r="H15" i="2"/>
  <c r="P23" i="2"/>
  <c r="P22" i="2"/>
  <c r="L22" i="2" s="1"/>
  <c r="H22" i="2"/>
  <c r="P21" i="2"/>
  <c r="L21" i="2" s="1"/>
  <c r="H21" i="2"/>
  <c r="P20" i="2"/>
  <c r="H20" i="2"/>
  <c r="P19" i="2"/>
  <c r="H19" i="2"/>
  <c r="P18" i="2"/>
  <c r="L18" i="2" s="1"/>
  <c r="H18" i="2"/>
  <c r="P17" i="2"/>
  <c r="L16" i="2" s="1"/>
  <c r="H17" i="2"/>
  <c r="P16" i="2"/>
  <c r="H16" i="2"/>
  <c r="P15" i="2"/>
  <c r="P14" i="2"/>
  <c r="L14" i="2"/>
  <c r="H14" i="2"/>
  <c r="M14" i="2" s="1"/>
  <c r="P13" i="2"/>
  <c r="H13" i="2"/>
  <c r="P12" i="2"/>
  <c r="L12" i="2"/>
  <c r="H12" i="2"/>
  <c r="M12" i="2" s="1"/>
  <c r="P11" i="2"/>
  <c r="H11" i="2"/>
  <c r="P10" i="2"/>
  <c r="H10" i="2"/>
  <c r="P9" i="2"/>
  <c r="H9" i="2"/>
  <c r="P8" i="2"/>
  <c r="H8" i="2"/>
  <c r="P7" i="2"/>
  <c r="L7" i="2"/>
  <c r="P5" i="2"/>
  <c r="H5" i="2"/>
  <c r="P4" i="2"/>
  <c r="H4" i="2"/>
  <c r="P3" i="2"/>
  <c r="L3" i="2"/>
  <c r="H3" i="2"/>
  <c r="P23" i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L9" i="2" l="1"/>
  <c r="L10" i="2"/>
  <c r="M10" i="2" s="1"/>
  <c r="L4" i="2"/>
  <c r="M13" i="2"/>
  <c r="L19" i="2"/>
  <c r="L6" i="2"/>
  <c r="M6" i="2" s="1"/>
  <c r="L13" i="2"/>
  <c r="L8" i="2"/>
  <c r="M8" i="2" s="1"/>
  <c r="L15" i="2"/>
  <c r="M15" i="2" s="1"/>
  <c r="M16" i="2"/>
  <c r="M9" i="2"/>
  <c r="M21" i="2"/>
  <c r="M22" i="2"/>
  <c r="M19" i="2"/>
  <c r="M20" i="2"/>
  <c r="M3" i="2"/>
  <c r="M7" i="2"/>
  <c r="M4" i="2"/>
  <c r="M18" i="2"/>
  <c r="M5" i="2"/>
  <c r="L17" i="2"/>
  <c r="M17" i="2" s="1"/>
  <c r="L11" i="2"/>
  <c r="M11" i="2" s="1"/>
  <c r="L20" i="2"/>
  <c r="L14" i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I5" i="1" l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<sst xmlns="http://schemas.openxmlformats.org/spreadsheetml/2006/main" count="87" uniqueCount="47">
  <si>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</si>
  <si>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</si>
  <si>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</si>
  <si>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</si>
  <si>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</si>
  <si>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</si>
  <si>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</si>
  <si>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</si>
  <si>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</si>
  <si>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</si>
  <si>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</si>
  <si>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</si>
  <si>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</si>
  <si>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</si>
  <si>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</si>
  <si>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</si>
  <si>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</si>
  <si>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</si>
  <si>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</si>
  <si>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</si>
  <si>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</si>
  <si>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</si>
  <si>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</si>
  <si>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</si>
  <si>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</si>
  <si>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</si>
  <si>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</si>
  <si>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</si>
  <si>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</si>
  <si>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</si>
  <si>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</si>
  <si>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</si>
  <si>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</si>
  <si>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</si>
  <si>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</si>
  <si>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</si>
  <si>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</si>
  <si>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</si>
  <si>
    <t>비유동자산</t>
    <phoneticPr fontId="1" type="noConversion"/>
  </si>
  <si>
    <t>비유동부채</t>
    <phoneticPr fontId="1" type="noConversion"/>
  </si>
  <si>
    <t xml:space="preserve">
</t>
    <phoneticPr fontId="1" type="noConversion"/>
  </si>
  <si>
    <t>28834021 </t>
    <phoneticPr fontId="1" type="noConversion"/>
  </si>
  <si>
    <t>17276137 </t>
    <phoneticPr fontId="1" type="noConversion"/>
  </si>
  <si>
    <t>19,843,696 </t>
  </si>
  <si>
    <t>28,733,332 </t>
  </si>
  <si>
    <t>26,907,075 </t>
  </si>
  <si>
    <t>14,735,395 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</si>
</sst>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3" fontId="6" fillId="0" borderId="0" xfId="0" applyNumberFormat="1" applyFont="1" applyAlignment="1">
      <alignment wrapText="1"/>
    </xf>
    <xf numFmtId="3" fontId="2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U28"/>
  <sheetViews>
    <sheetView topLeftCell="D1" zoomScaleNormal="100" workbookViewId="0">
      <selection activeCell="J25" sqref="J25"/>
    </sheetView>
  </sheetViews>
  <sheetFormatPr defaultRowHeight="17" x14ac:dyDescent="0.45"/>
  <cols>
    <col min="2" max="2" width="9.5" bestFit="1" customWidth="1"/>
    <col min="3" max="4" width="10.25" bestFit="1" customWidth="1"/>
    <col min="5" max="5" width="10.6640625" bestFit="1" customWidth="1"/>
    <col min="6" max="6" width="10.25" bestFit="1" customWidth="1"/>
    <col min="7" max="7" width="10.9140625" bestFit="1" customWidth="1"/>
    <col min="8" max="8" width="12.4140625" bestFit="1" customWidth="1"/>
    <col min="9" max="10" width="18.33203125" bestFit="1" customWidth="1"/>
    <col min="11" max="11" width="10.5" bestFit="1" customWidth="1"/>
    <col min="12" max="12" width="14.4140625" bestFit="1" customWidth="1"/>
    <col min="13" max="13" width="12.25" bestFit="1" customWidth="1"/>
    <col min="14" max="14" width="11.33203125" bestFit="1" customWidth="1"/>
    <col min="15" max="15" width="10.9140625" bestFit="1" customWidth="1"/>
    <col min="16" max="16" width="12.4140625" bestFit="1" customWidth="1"/>
    <col min="17" max="17" width="11.83203125" bestFit="1" customWidth="1"/>
    <col min="18" max="18" width="12.4140625" bestFit="1" customWidth="1"/>
    <col min="19" max="19" width="10.83203125" bestFit="1" customWidth="1"/>
    <col min="20" max="20" width="11.08203125" bestFit="1" customWidth="1"/>
    <col min="21" max="21" width="10.58203125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0.27500000000000002</v>
      </c>
      <c r="H3" s="6">
        <f t="shared" ref="H3:H22" si="0">F3*(1-G3)</f>
        <v>2047919.825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7848940.8249999993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  <c r="T3" s="3">
        <v>259969423</v>
      </c>
      <c r="U3" s="3">
        <v>16508663</v>
      </c>
    </row>
    <row r="4" spans="2:21" x14ac:dyDescent="0.45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0.27500000000000002</v>
      </c>
      <c r="H4" s="6">
        <f t="shared" si="0"/>
        <v>1764312.15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-154659.84999999963</v>
      </c>
      <c r="N4" s="8">
        <v>206438600</v>
      </c>
      <c r="O4" s="8">
        <v>73625180</v>
      </c>
      <c r="P4" s="9">
        <f t="shared" si="3"/>
        <v>132813420</v>
      </c>
    </row>
    <row r="5" spans="2:21" x14ac:dyDescent="0.45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0.27500000000000002</v>
      </c>
      <c r="H5" s="6">
        <f t="shared" si="0"/>
        <v>484696.57500000001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277272.57499999925</v>
      </c>
      <c r="N5" s="8">
        <v>203975373</v>
      </c>
      <c r="O5" s="8">
        <v>70780638</v>
      </c>
      <c r="P5" s="9">
        <f t="shared" si="3"/>
        <v>133194735</v>
      </c>
    </row>
    <row r="6" spans="2:21" x14ac:dyDescent="0.45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0.27500000000000002</v>
      </c>
      <c r="H6" s="6">
        <f t="shared" si="0"/>
        <v>464129.05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448325.05000000075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21" x14ac:dyDescent="0.45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0.27500000000000002</v>
      </c>
      <c r="H7" s="6">
        <f t="shared" si="0"/>
        <v>3121944.9750000001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17114712.975000001</v>
      </c>
      <c r="N7" s="8">
        <v>218470581</v>
      </c>
      <c r="O7" s="8">
        <v>78344852</v>
      </c>
      <c r="P7" s="9">
        <f t="shared" si="3"/>
        <v>140125729</v>
      </c>
    </row>
    <row r="8" spans="2:21" x14ac:dyDescent="0.45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0.27500000000000002</v>
      </c>
      <c r="H8" s="6">
        <f t="shared" si="0"/>
        <v>7867732.625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-8311311.375</v>
      </c>
      <c r="N8" s="8">
        <v>250880637</v>
      </c>
      <c r="O8" s="8">
        <v>85285669</v>
      </c>
      <c r="P8" s="9">
        <f t="shared" si="3"/>
        <v>165594968</v>
      </c>
    </row>
    <row r="9" spans="2:21" x14ac:dyDescent="0.45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0.27500000000000002</v>
      </c>
      <c r="H9" s="6">
        <f t="shared" si="0"/>
        <v>10220357.625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-3613656.375</v>
      </c>
      <c r="N9" s="8">
        <v>236287491</v>
      </c>
      <c r="O9" s="8">
        <v>83362268</v>
      </c>
      <c r="P9" s="9">
        <f t="shared" si="3"/>
        <v>152925223</v>
      </c>
    </row>
    <row r="10" spans="2:21" x14ac:dyDescent="0.45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0.27500000000000002</v>
      </c>
      <c r="H10" s="6">
        <f t="shared" si="0"/>
        <v>10238021.525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59333.52499999851</v>
      </c>
      <c r="N10" s="8">
        <v>232369082</v>
      </c>
      <c r="O10" s="8">
        <v>90463701</v>
      </c>
      <c r="P10" s="9">
        <f t="shared" si="3"/>
        <v>141905381</v>
      </c>
    </row>
    <row r="11" spans="2:21" x14ac:dyDescent="0.45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0.27500000000000002</v>
      </c>
      <c r="H11" s="6">
        <f t="shared" si="0"/>
        <v>10053366.199999999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4837659.1999999993</v>
      </c>
      <c r="N11" s="8">
        <v>218163185</v>
      </c>
      <c r="O11" s="8">
        <v>88117133</v>
      </c>
      <c r="P11" s="9">
        <f t="shared" si="3"/>
        <v>130046052</v>
      </c>
    </row>
    <row r="12" spans="2:21" x14ac:dyDescent="0.45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0.27500000000000002</v>
      </c>
      <c r="H12" s="6">
        <f t="shared" si="0"/>
        <v>11467709.975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-2200138.0249999985</v>
      </c>
      <c r="N12" s="8">
        <v>212793019</v>
      </c>
      <c r="O12" s="8">
        <v>81871964</v>
      </c>
      <c r="P12" s="9">
        <f t="shared" si="3"/>
        <v>130921055</v>
      </c>
    </row>
    <row r="13" spans="2:21" x14ac:dyDescent="0.45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0.27500000000000002</v>
      </c>
      <c r="H13" s="6">
        <f t="shared" si="0"/>
        <v>9110890.125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3609313.125</v>
      </c>
      <c r="N13" s="8">
        <v>191118524</v>
      </c>
      <c r="O13" s="8">
        <v>72461451</v>
      </c>
      <c r="P13" s="9">
        <f t="shared" si="3"/>
        <v>118657073</v>
      </c>
    </row>
    <row r="14" spans="2:21" x14ac:dyDescent="0.45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0.27500000000000002</v>
      </c>
      <c r="H14" s="6">
        <f t="shared" si="0"/>
        <v>6802579.2999999998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8035084.3000000007</v>
      </c>
      <c r="N14" s="8">
        <v>209155353</v>
      </c>
      <c r="O14" s="8">
        <v>90109462</v>
      </c>
      <c r="P14" s="9">
        <f t="shared" si="3"/>
        <v>119045891</v>
      </c>
    </row>
    <row r="15" spans="2:21" x14ac:dyDescent="0.45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0.27500000000000002</v>
      </c>
      <c r="H15" s="6">
        <f t="shared" si="0"/>
        <v>6559075.7249999996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9211730.7249999996</v>
      </c>
      <c r="N15" s="8">
        <v>198215579</v>
      </c>
      <c r="O15" s="8">
        <v>75604351</v>
      </c>
      <c r="P15" s="9">
        <f t="shared" si="3"/>
        <v>122611228</v>
      </c>
    </row>
    <row r="16" spans="2:21" x14ac:dyDescent="0.45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0.27500000000000002</v>
      </c>
      <c r="H16" s="6">
        <f t="shared" si="0"/>
        <v>8956097.5499999989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1522503.5499999989</v>
      </c>
      <c r="N16" s="8">
        <v>203634913</v>
      </c>
      <c r="O16" s="8">
        <v>73046405</v>
      </c>
      <c r="P16" s="9">
        <f t="shared" si="3"/>
        <v>130588508</v>
      </c>
    </row>
    <row r="17" spans="2:16" x14ac:dyDescent="0.45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0.27500000000000002</v>
      </c>
      <c r="H17" s="6">
        <f t="shared" si="0"/>
        <v>5906061.7000000002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1098716.6999999993</v>
      </c>
      <c r="N17" s="8">
        <v>186136845</v>
      </c>
      <c r="O17" s="8">
        <v>61863721</v>
      </c>
      <c r="P17" s="9">
        <f t="shared" si="3"/>
        <v>124273124</v>
      </c>
    </row>
    <row r="18" spans="2:16" x14ac:dyDescent="0.45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0.27500000000000002</v>
      </c>
      <c r="H18" s="6">
        <f t="shared" si="0"/>
        <v>4674325.125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177879.125</v>
      </c>
      <c r="N18" s="8">
        <v>186739748</v>
      </c>
      <c r="O18" s="8">
        <v>64763290</v>
      </c>
      <c r="P18" s="9">
        <f t="shared" si="3"/>
        <v>121976458</v>
      </c>
    </row>
    <row r="19" spans="2:16" x14ac:dyDescent="0.45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0.27500000000000002</v>
      </c>
      <c r="H19" s="6">
        <f t="shared" si="0"/>
        <v>5191195.75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8726757.75</v>
      </c>
      <c r="N19" s="8">
        <v>181385260</v>
      </c>
      <c r="O19" s="10">
        <v>63782764</v>
      </c>
      <c r="P19" s="9">
        <f t="shared" si="3"/>
        <v>117602496</v>
      </c>
    </row>
    <row r="20" spans="2:16" x14ac:dyDescent="0.45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0.27500000000000002</v>
      </c>
      <c r="H20" s="6">
        <f t="shared" si="0"/>
        <v>5638971.7000000002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-2561946.3000000007</v>
      </c>
      <c r="N20" s="8">
        <v>186042134</v>
      </c>
      <c r="O20" s="8">
        <v>63303192</v>
      </c>
      <c r="P20" s="9">
        <f t="shared" si="3"/>
        <v>122738942</v>
      </c>
    </row>
    <row r="21" spans="2:16" x14ac:dyDescent="0.45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0.27500000000000002</v>
      </c>
      <c r="H21" s="6">
        <f t="shared" si="0"/>
        <v>4782872.125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1071696.125</v>
      </c>
      <c r="N21" s="8">
        <v>173433478</v>
      </c>
      <c r="O21" s="8">
        <v>59309271</v>
      </c>
      <c r="P21" s="9">
        <f t="shared" si="3"/>
        <v>114124207</v>
      </c>
    </row>
    <row r="22" spans="2:16" x14ac:dyDescent="0.45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0.27500000000000002</v>
      </c>
      <c r="H22" s="6">
        <f t="shared" si="0"/>
        <v>4519129.45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2486637.4499999993</v>
      </c>
      <c r="N22" s="8">
        <v>177388524</v>
      </c>
      <c r="O22" s="8">
        <v>67354091</v>
      </c>
      <c r="P22" s="9">
        <f t="shared" si="3"/>
        <v>110034433</v>
      </c>
    </row>
    <row r="23" spans="2:16" x14ac:dyDescent="0.45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 x14ac:dyDescent="0.45">
      <c r="B24" s="1"/>
      <c r="G24" s="4"/>
      <c r="H24" s="2"/>
    </row>
    <row r="25" spans="2:16" x14ac:dyDescent="0.45">
      <c r="B25" s="1"/>
      <c r="G25" s="4"/>
      <c r="H25" s="2"/>
    </row>
    <row r="26" spans="2:16" x14ac:dyDescent="0.45">
      <c r="G26" s="4"/>
      <c r="H26" s="2"/>
    </row>
    <row r="27" spans="2:16" x14ac:dyDescent="0.45">
      <c r="G27" s="4"/>
      <c r="H27" s="2"/>
    </row>
    <row r="28" spans="2:16" x14ac:dyDescent="0.45">
      <c r="G28" s="4"/>
      <c r="H2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B0E6-A363-4AB0-9C02-84B4D7634C26}">
  <sheetPr>
    <tabColor rgb="FFFF0000"/>
  </sheetPr>
  <dimension ref="B2:U23"/>
  <sheetViews>
    <sheetView tabSelected="1" workbookViewId="0">
      <selection activeCell="K12" sqref="K12"/>
    </sheetView>
  </sheetViews>
  <sheetFormatPr defaultRowHeight="17" x14ac:dyDescent="0.45"/>
  <cols>
    <col min="3" max="4" width="10.25" bestFit="1" customWidth="1"/>
    <col min="5" max="5" width="11" bestFit="1" customWidth="1"/>
    <col min="6" max="6" width="10.25" bestFit="1" customWidth="1"/>
    <col min="8" max="8" width="13" bestFit="1" customWidth="1"/>
    <col min="9" max="9" width="19.25" bestFit="1" customWidth="1"/>
    <col min="11" max="11" width="11" bestFit="1" customWidth="1"/>
    <col min="12" max="12" width="15.08203125" bestFit="1" customWidth="1"/>
    <col min="13" max="13" width="10.25" bestFit="1" customWidth="1"/>
    <col min="14" max="14" width="11.33203125" bestFit="1" customWidth="1"/>
    <col min="15" max="15" width="10.25" bestFit="1" customWidth="1"/>
    <col min="16" max="18" width="11.33203125" bestFit="1" customWidth="1"/>
    <col min="19" max="19" width="10.25" bestFit="1" customWidth="1"/>
    <col min="20" max="20" width="11.33203125" bestFit="1" customWidth="1"/>
    <col min="21" max="21" width="11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12"/>
      <c r="D3" s="12"/>
      <c r="E3" s="13"/>
      <c r="F3" s="6"/>
      <c r="G3" s="7">
        <v>0.27500000000000002</v>
      </c>
      <c r="H3" s="6">
        <f t="shared" ref="H3:H22" si="0">F3*(1-G3)</f>
        <v>0</v>
      </c>
      <c r="I3" s="8"/>
      <c r="J3" s="6"/>
      <c r="K3" s="6"/>
      <c r="L3" s="6">
        <f t="shared" ref="L3:L22" si="1">P3-P4</f>
        <v>0</v>
      </c>
      <c r="M3" s="6">
        <f t="shared" ref="M3:M22" si="2">H3+I3+J3-K3-L3</f>
        <v>0</v>
      </c>
      <c r="N3" s="8"/>
      <c r="O3" s="8"/>
      <c r="P3" s="9">
        <f t="shared" ref="P3:P23" si="3">N3-O3</f>
        <v>0</v>
      </c>
      <c r="Q3" s="3"/>
      <c r="R3" s="3"/>
      <c r="S3" s="3"/>
      <c r="T3" s="3"/>
      <c r="U3" s="3"/>
    </row>
    <row r="4" spans="2:21" x14ac:dyDescent="0.45">
      <c r="B4" s="1" t="s">
        <v>2</v>
      </c>
      <c r="C4" s="8"/>
      <c r="D4" s="8"/>
      <c r="E4" s="8"/>
      <c r="F4" s="8"/>
      <c r="G4" s="7">
        <v>0.27500000000000002</v>
      </c>
      <c r="H4" s="6">
        <f t="shared" si="0"/>
        <v>0</v>
      </c>
      <c r="I4" s="8"/>
      <c r="J4" s="8"/>
      <c r="K4" s="6"/>
      <c r="L4" s="6">
        <f t="shared" si="1"/>
        <v>0</v>
      </c>
      <c r="M4" s="6">
        <f t="shared" si="2"/>
        <v>0</v>
      </c>
      <c r="N4" s="8"/>
      <c r="O4" s="8"/>
      <c r="P4" s="9">
        <f t="shared" si="3"/>
        <v>0</v>
      </c>
    </row>
    <row r="5" spans="2:21" x14ac:dyDescent="0.45">
      <c r="B5" s="1" t="s">
        <v>1</v>
      </c>
      <c r="C5" s="8"/>
      <c r="D5" s="8"/>
      <c r="E5" s="8"/>
      <c r="F5" s="8"/>
      <c r="G5" s="7">
        <v>0.27500000000000002</v>
      </c>
      <c r="H5" s="6">
        <f t="shared" si="0"/>
        <v>0</v>
      </c>
      <c r="I5" s="8"/>
      <c r="J5" s="6"/>
      <c r="K5" s="6"/>
      <c r="L5" s="6" t="e">
        <f t="shared" si="1"/>
        <v>#VALUE!</v>
      </c>
      <c r="M5" s="6" t="e">
        <f t="shared" si="2"/>
        <v>#VALUE!</v>
      </c>
      <c r="N5" s="8"/>
      <c r="O5" s="8"/>
      <c r="P5" s="9">
        <f t="shared" si="3"/>
        <v>0</v>
      </c>
    </row>
    <row r="6" spans="2:21" x14ac:dyDescent="0.45">
      <c r="B6" s="1" t="s">
        <v>0</v>
      </c>
      <c r="C6" s="12">
        <v>5088111</v>
      </c>
      <c r="D6" s="12">
        <v>6733410</v>
      </c>
      <c r="E6" s="15">
        <v>1757003</v>
      </c>
      <c r="F6" s="9">
        <f>C6-D6-E6</f>
        <v>-3402302</v>
      </c>
      <c r="G6" s="7">
        <v>0.27500000000000002</v>
      </c>
      <c r="H6" s="6">
        <f t="shared" si="0"/>
        <v>-2466668.9499999997</v>
      </c>
      <c r="I6" s="15">
        <v>72714</v>
      </c>
      <c r="J6" s="15">
        <v>54954</v>
      </c>
      <c r="K6" s="15">
        <v>1747787</v>
      </c>
      <c r="L6" s="6" t="e">
        <f t="shared" si="1"/>
        <v>#VALUE!</v>
      </c>
      <c r="M6" s="6" t="e">
        <f t="shared" si="2"/>
        <v>#VALUE!</v>
      </c>
      <c r="N6" s="17" t="s">
        <v>41</v>
      </c>
      <c r="O6" s="17" t="s">
        <v>42</v>
      </c>
      <c r="P6" s="9" t="e">
        <f>N6-O6</f>
        <v>#VALUE!</v>
      </c>
      <c r="Q6" s="5"/>
    </row>
    <row r="7" spans="2:21" x14ac:dyDescent="0.45">
      <c r="B7" s="1" t="s">
        <v>4</v>
      </c>
      <c r="C7" s="8"/>
      <c r="D7" s="8"/>
      <c r="E7" s="6"/>
      <c r="F7" s="6"/>
      <c r="G7" s="7">
        <v>0.27500000000000002</v>
      </c>
      <c r="H7" s="6">
        <f t="shared" si="0"/>
        <v>0</v>
      </c>
      <c r="I7" s="6"/>
      <c r="J7" s="6"/>
      <c r="K7" s="6"/>
      <c r="L7" s="6" t="e">
        <f t="shared" si="1"/>
        <v>#VALUE!</v>
      </c>
      <c r="M7" s="6" t="e">
        <f t="shared" si="2"/>
        <v>#VALUE!</v>
      </c>
      <c r="N7" s="16" t="s">
        <v>44</v>
      </c>
      <c r="O7" s="16" t="s">
        <v>43</v>
      </c>
      <c r="P7" s="9" t="e">
        <f t="shared" si="3"/>
        <v>#VALUE!</v>
      </c>
    </row>
    <row r="8" spans="2:21" x14ac:dyDescent="0.45">
      <c r="B8" s="1" t="s">
        <v>7</v>
      </c>
      <c r="C8" s="8"/>
      <c r="D8" s="8"/>
      <c r="E8" s="8"/>
      <c r="F8" s="8"/>
      <c r="G8" s="7">
        <v>0.27500000000000002</v>
      </c>
      <c r="H8" s="6">
        <f t="shared" si="0"/>
        <v>0</v>
      </c>
      <c r="I8" s="8"/>
      <c r="J8" s="8"/>
      <c r="K8" s="6"/>
      <c r="L8" s="6">
        <f t="shared" si="1"/>
        <v>0</v>
      </c>
      <c r="M8" s="6">
        <f t="shared" si="2"/>
        <v>0</v>
      </c>
      <c r="N8" s="8"/>
      <c r="O8" s="8"/>
      <c r="P8" s="9">
        <f t="shared" si="3"/>
        <v>0</v>
      </c>
    </row>
    <row r="9" spans="2:21" x14ac:dyDescent="0.45">
      <c r="B9" s="1" t="s">
        <v>8</v>
      </c>
      <c r="C9" s="8"/>
      <c r="D9" s="8"/>
      <c r="E9" s="8"/>
      <c r="F9" s="8"/>
      <c r="G9" s="7">
        <v>0.27500000000000002</v>
      </c>
      <c r="H9" s="6">
        <f t="shared" si="0"/>
        <v>0</v>
      </c>
      <c r="I9" s="8"/>
      <c r="J9" s="6"/>
      <c r="K9" s="6"/>
      <c r="L9" s="6">
        <f t="shared" si="1"/>
        <v>0</v>
      </c>
      <c r="M9" s="6">
        <f t="shared" si="2"/>
        <v>0</v>
      </c>
      <c r="N9" s="8"/>
      <c r="O9" s="8"/>
      <c r="P9" s="9">
        <f t="shared" si="3"/>
        <v>0</v>
      </c>
    </row>
    <row r="10" spans="2:21" x14ac:dyDescent="0.45">
      <c r="B10" s="1" t="s">
        <v>9</v>
      </c>
      <c r="C10" s="15">
        <v>12155653</v>
      </c>
      <c r="D10" s="15">
        <v>6754457</v>
      </c>
      <c r="E10" s="15">
        <v>2537299</v>
      </c>
      <c r="F10" s="8">
        <f>C10-D10-E10</f>
        <v>2863897</v>
      </c>
      <c r="G10" s="7">
        <v>0.27500000000000002</v>
      </c>
      <c r="H10" s="6">
        <f t="shared" si="0"/>
        <v>2076325.325</v>
      </c>
      <c r="I10" s="15">
        <v>62735</v>
      </c>
      <c r="J10" s="15">
        <v>134919</v>
      </c>
      <c r="K10" s="15">
        <v>5031915</v>
      </c>
      <c r="L10" s="6" t="e">
        <f t="shared" si="1"/>
        <v>#VALUE!</v>
      </c>
      <c r="M10" s="6" t="e">
        <f t="shared" si="2"/>
        <v>#VALUE!</v>
      </c>
      <c r="N10" s="16"/>
      <c r="O10" s="16"/>
      <c r="P10" s="9">
        <f t="shared" si="3"/>
        <v>0</v>
      </c>
    </row>
    <row r="11" spans="2:21" x14ac:dyDescent="0.45">
      <c r="B11" s="1" t="s">
        <v>21</v>
      </c>
      <c r="C11" s="6"/>
      <c r="D11" s="6"/>
      <c r="E11" s="6"/>
      <c r="F11" s="6"/>
      <c r="G11" s="7">
        <v>0.27500000000000002</v>
      </c>
      <c r="H11" s="6">
        <f t="shared" si="0"/>
        <v>0</v>
      </c>
      <c r="I11" s="8"/>
      <c r="J11" s="6"/>
      <c r="K11" s="8"/>
      <c r="L11" s="6" t="e">
        <f t="shared" si="1"/>
        <v>#VALUE!</v>
      </c>
      <c r="M11" s="6" t="e">
        <f t="shared" si="2"/>
        <v>#VALUE!</v>
      </c>
      <c r="N11" s="16" t="s">
        <v>45</v>
      </c>
      <c r="O11" s="16" t="s">
        <v>46</v>
      </c>
      <c r="P11" s="9" t="e">
        <f t="shared" si="3"/>
        <v>#VALUE!</v>
      </c>
    </row>
    <row r="12" spans="2:21" ht="34" x14ac:dyDescent="0.45">
      <c r="B12" s="1" t="s">
        <v>22</v>
      </c>
      <c r="C12" s="8"/>
      <c r="D12" s="14" t="s">
        <v>40</v>
      </c>
      <c r="E12" s="8"/>
      <c r="F12" s="8"/>
      <c r="G12" s="7">
        <v>0.27500000000000002</v>
      </c>
      <c r="H12" s="6">
        <f t="shared" si="0"/>
        <v>0</v>
      </c>
      <c r="I12" s="6"/>
      <c r="J12" s="6"/>
      <c r="K12" s="6"/>
      <c r="L12" s="6">
        <f t="shared" si="1"/>
        <v>0</v>
      </c>
      <c r="M12" s="6">
        <f t="shared" si="2"/>
        <v>0</v>
      </c>
      <c r="N12" s="8"/>
      <c r="O12" s="8"/>
      <c r="P12" s="9">
        <f t="shared" si="3"/>
        <v>0</v>
      </c>
    </row>
    <row r="13" spans="2:21" x14ac:dyDescent="0.45">
      <c r="B13" s="1" t="s">
        <v>23</v>
      </c>
      <c r="C13" s="8"/>
      <c r="D13" s="8"/>
      <c r="E13" s="8"/>
      <c r="F13" s="8"/>
      <c r="G13" s="7">
        <v>0.27500000000000002</v>
      </c>
      <c r="H13" s="6">
        <f t="shared" si="0"/>
        <v>0</v>
      </c>
      <c r="I13" s="6"/>
      <c r="J13" s="6"/>
      <c r="K13" s="6"/>
      <c r="L13" s="6">
        <f t="shared" si="1"/>
        <v>0</v>
      </c>
      <c r="M13" s="6">
        <f t="shared" si="2"/>
        <v>0</v>
      </c>
      <c r="N13" s="8"/>
      <c r="O13" s="8"/>
      <c r="P13" s="9">
        <f t="shared" si="3"/>
        <v>0</v>
      </c>
    </row>
    <row r="14" spans="2:21" x14ac:dyDescent="0.45">
      <c r="B14" s="1" t="s">
        <v>24</v>
      </c>
      <c r="C14" s="8"/>
      <c r="D14" s="8"/>
      <c r="E14" s="8"/>
      <c r="F14" s="8"/>
      <c r="G14" s="7">
        <v>0.27500000000000002</v>
      </c>
      <c r="H14" s="6">
        <f t="shared" si="0"/>
        <v>0</v>
      </c>
      <c r="I14" s="8"/>
      <c r="J14" s="8"/>
      <c r="K14" s="8"/>
      <c r="L14" s="6">
        <f t="shared" si="1"/>
        <v>0</v>
      </c>
      <c r="M14" s="6">
        <f t="shared" si="2"/>
        <v>0</v>
      </c>
      <c r="N14" s="8"/>
      <c r="O14" s="8"/>
      <c r="P14" s="9">
        <f t="shared" si="3"/>
        <v>0</v>
      </c>
    </row>
    <row r="15" spans="2:21" x14ac:dyDescent="0.45">
      <c r="B15" s="1" t="s">
        <v>25</v>
      </c>
      <c r="C15" s="8"/>
      <c r="D15" s="8"/>
      <c r="E15" s="8"/>
      <c r="F15" s="8"/>
      <c r="G15" s="7">
        <v>0.27500000000000002</v>
      </c>
      <c r="H15" s="6">
        <f t="shared" si="0"/>
        <v>0</v>
      </c>
      <c r="I15" s="6"/>
      <c r="J15" s="6"/>
      <c r="K15" s="6"/>
      <c r="L15" s="6">
        <f t="shared" si="1"/>
        <v>0</v>
      </c>
      <c r="M15" s="6">
        <f t="shared" si="2"/>
        <v>0</v>
      </c>
      <c r="N15" s="8"/>
      <c r="O15" s="8"/>
      <c r="P15" s="9">
        <f t="shared" si="3"/>
        <v>0</v>
      </c>
    </row>
    <row r="16" spans="2:21" x14ac:dyDescent="0.45">
      <c r="B16" s="1" t="s">
        <v>26</v>
      </c>
      <c r="C16" s="8"/>
      <c r="D16" s="8"/>
      <c r="E16" s="9"/>
      <c r="F16" s="8"/>
      <c r="G16" s="7">
        <v>0.27500000000000002</v>
      </c>
      <c r="H16" s="6">
        <f t="shared" si="0"/>
        <v>0</v>
      </c>
      <c r="I16" s="6"/>
      <c r="J16" s="6"/>
      <c r="K16" s="6"/>
      <c r="L16" s="6">
        <f t="shared" si="1"/>
        <v>0</v>
      </c>
      <c r="M16" s="6">
        <f t="shared" si="2"/>
        <v>0</v>
      </c>
      <c r="N16" s="8"/>
      <c r="O16" s="8"/>
      <c r="P16" s="9">
        <f t="shared" si="3"/>
        <v>0</v>
      </c>
    </row>
    <row r="17" spans="2:16" x14ac:dyDescent="0.45">
      <c r="B17" s="1" t="s">
        <v>27</v>
      </c>
      <c r="C17" s="8"/>
      <c r="D17" s="8"/>
      <c r="E17" s="8"/>
      <c r="F17" s="8"/>
      <c r="G17" s="7">
        <v>0.27500000000000002</v>
      </c>
      <c r="H17" s="6">
        <f t="shared" si="0"/>
        <v>0</v>
      </c>
      <c r="I17" s="6"/>
      <c r="J17" s="6"/>
      <c r="K17" s="6"/>
      <c r="L17" s="6">
        <f t="shared" si="1"/>
        <v>0</v>
      </c>
      <c r="M17" s="6">
        <f t="shared" si="2"/>
        <v>0</v>
      </c>
      <c r="N17" s="8"/>
      <c r="O17" s="8"/>
      <c r="P17" s="9">
        <f t="shared" si="3"/>
        <v>0</v>
      </c>
    </row>
    <row r="18" spans="2:16" x14ac:dyDescent="0.45">
      <c r="B18" s="1" t="s">
        <v>28</v>
      </c>
      <c r="C18" s="8"/>
      <c r="D18" s="8"/>
      <c r="E18" s="8"/>
      <c r="F18" s="8"/>
      <c r="G18" s="7">
        <v>0.27500000000000002</v>
      </c>
      <c r="H18" s="6">
        <f t="shared" si="0"/>
        <v>0</v>
      </c>
      <c r="I18" s="8"/>
      <c r="J18" s="8"/>
      <c r="K18" s="8"/>
      <c r="L18" s="6">
        <f t="shared" si="1"/>
        <v>0</v>
      </c>
      <c r="M18" s="6">
        <f t="shared" si="2"/>
        <v>0</v>
      </c>
      <c r="N18" s="8"/>
      <c r="O18" s="8"/>
      <c r="P18" s="9">
        <f t="shared" si="3"/>
        <v>0</v>
      </c>
    </row>
    <row r="19" spans="2:16" x14ac:dyDescent="0.45">
      <c r="B19" s="1" t="s">
        <v>29</v>
      </c>
      <c r="C19" s="8"/>
      <c r="D19" s="6"/>
      <c r="E19" s="6"/>
      <c r="F19" s="6"/>
      <c r="G19" s="7">
        <v>0.27500000000000002</v>
      </c>
      <c r="H19" s="6">
        <f t="shared" si="0"/>
        <v>0</v>
      </c>
      <c r="I19" s="8"/>
      <c r="J19" s="6"/>
      <c r="K19" s="6"/>
      <c r="L19" s="6">
        <f t="shared" si="1"/>
        <v>0</v>
      </c>
      <c r="M19" s="6">
        <f t="shared" si="2"/>
        <v>0</v>
      </c>
      <c r="N19" s="8"/>
      <c r="O19" s="10"/>
      <c r="P19" s="9">
        <f t="shared" si="3"/>
        <v>0</v>
      </c>
    </row>
    <row r="20" spans="2:16" x14ac:dyDescent="0.45">
      <c r="B20" s="1" t="s">
        <v>30</v>
      </c>
      <c r="C20" s="8"/>
      <c r="D20" s="8"/>
      <c r="E20" s="8"/>
      <c r="F20" s="8"/>
      <c r="G20" s="7">
        <v>0.27500000000000002</v>
      </c>
      <c r="H20" s="6">
        <f t="shared" si="0"/>
        <v>0</v>
      </c>
      <c r="I20" s="6"/>
      <c r="J20" s="6"/>
      <c r="K20" s="8"/>
      <c r="L20" s="6">
        <f t="shared" si="1"/>
        <v>0</v>
      </c>
      <c r="M20" s="6">
        <f t="shared" si="2"/>
        <v>0</v>
      </c>
      <c r="N20" s="8"/>
      <c r="O20" s="8"/>
      <c r="P20" s="9">
        <f t="shared" si="3"/>
        <v>0</v>
      </c>
    </row>
    <row r="21" spans="2:16" x14ac:dyDescent="0.45">
      <c r="B21" s="1" t="s">
        <v>31</v>
      </c>
      <c r="C21" s="8"/>
      <c r="D21" s="8"/>
      <c r="E21" s="8"/>
      <c r="F21" s="8"/>
      <c r="G21" s="7">
        <v>0.27500000000000002</v>
      </c>
      <c r="H21" s="6">
        <f t="shared" si="0"/>
        <v>0</v>
      </c>
      <c r="I21" s="6"/>
      <c r="J21" s="6"/>
      <c r="K21" s="6"/>
      <c r="L21" s="6">
        <f t="shared" si="1"/>
        <v>0</v>
      </c>
      <c r="M21" s="6">
        <f t="shared" si="2"/>
        <v>0</v>
      </c>
      <c r="N21" s="8"/>
      <c r="O21" s="8"/>
      <c r="P21" s="9">
        <f t="shared" si="3"/>
        <v>0</v>
      </c>
    </row>
    <row r="22" spans="2:16" x14ac:dyDescent="0.45">
      <c r="B22" s="1" t="s">
        <v>32</v>
      </c>
      <c r="C22" s="8"/>
      <c r="D22" s="8"/>
      <c r="E22" s="8"/>
      <c r="F22" s="8"/>
      <c r="G22" s="7">
        <v>0.27500000000000002</v>
      </c>
      <c r="H22" s="6">
        <f t="shared" si="0"/>
        <v>0</v>
      </c>
      <c r="I22" s="8"/>
      <c r="J22" s="8"/>
      <c r="K22" s="8"/>
      <c r="L22" s="6">
        <f t="shared" si="1"/>
        <v>0</v>
      </c>
      <c r="M22" s="6">
        <f t="shared" si="2"/>
        <v>0</v>
      </c>
      <c r="N22" s="8"/>
      <c r="O22" s="8"/>
      <c r="P22" s="9">
        <f t="shared" si="3"/>
        <v>0</v>
      </c>
    </row>
    <row r="23" spans="2:16" x14ac:dyDescent="0.45">
      <c r="B23" s="1"/>
      <c r="G23" s="4"/>
      <c r="H23" s="2"/>
      <c r="L23" s="2"/>
      <c r="N23" s="3"/>
      <c r="O23" s="3"/>
      <c r="P23" s="11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005930</vt:lpstr>
      <vt:lpstr>000660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2024-07-12T12:56:54Z</dcterms:modified>
</cp:coreProperties>
</file>